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3.xml" ContentType="application/vnd.openxmlformats-officedocument.drawing+xml"/>
  <Override PartName="/xl/slicers/slicer2.xml" ContentType="application/vnd.ms-excel.slicer+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3.xml" ContentType="application/vnd.openxmlformats-officedocument.spreadsheetml.pivotTable+xml"/>
  <Override PartName="/xl/drawings/drawing4.xml" ContentType="application/vnd.openxmlformats-officedocument.drawing+xml"/>
  <Override PartName="/xl/slicers/slicer3.xml" ContentType="application/vnd.ms-excel.slicer+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4.xml" ContentType="application/vnd.openxmlformats-officedocument.spreadsheetml.pivotTable+xml"/>
  <Override PartName="/xl/drawings/drawing5.xml" ContentType="application/vnd.openxmlformats-officedocument.drawing+xml"/>
  <Override PartName="/xl/slicers/slicer4.xml" ContentType="application/vnd.ms-excel.slicer+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A69D08A3-0CFC-46A9-8982-9D0DEA36ACCF}" xr6:coauthVersionLast="47" xr6:coauthVersionMax="47" xr10:uidLastSave="{00000000-0000-0000-0000-000000000000}"/>
  <bookViews>
    <workbookView xWindow="-110" yWindow="-110" windowWidth="25820" windowHeight="14160" xr2:uid="{D72DCC6A-9260-0049-B9B7-16593E07F43D}"/>
  </bookViews>
  <sheets>
    <sheet name="Home" sheetId="16" r:id="rId1"/>
    <sheet name="Subregion" sheetId="12" r:id="rId2"/>
    <sheet name="Income" sheetId="13" r:id="rId3"/>
    <sheet name="Economy" sheetId="14" r:id="rId4"/>
    <sheet name="Typology" sheetId="15" r:id="rId5"/>
    <sheet name="Output" sheetId="1" r:id="rId6"/>
    <sheet name="Cost Analysis" sheetId="22" state="hidden" r:id="rId7"/>
    <sheet name="PPP conversion" sheetId="18" state="hidden" r:id="rId8"/>
    <sheet name="Exchange rate" sheetId="19" state="hidden" r:id="rId9"/>
    <sheet name="Conversion to constant" sheetId="20" state="hidden" r:id="rId10"/>
    <sheet name="Country conversion (AIIB)" sheetId="21" state="hidden" r:id="rId11"/>
  </sheets>
  <externalReferences>
    <externalReference r:id="rId12"/>
    <externalReference r:id="rId13"/>
  </externalReferences>
  <definedNames>
    <definedName name="_xlnm._FilterDatabase" localSheetId="5" hidden="1">Output!$A$2:$R$992</definedName>
    <definedName name="Slicer_Economy3">#N/A</definedName>
    <definedName name="Slicer_Type">#N/A</definedName>
    <definedName name="Slicer_Type1">#N/A</definedName>
    <definedName name="Slicer_Type2">#N/A</definedName>
    <definedName name="vActivity">'[1]Auxiliary Tables'!$O$7:$O$100</definedName>
    <definedName name="vContract">'[1]Auxiliary Tables'!$H$7:$H$16</definedName>
    <definedName name="vCostFinan">'[1]Auxiliary Tables'!$G$7:$G$26</definedName>
    <definedName name="vCostSource">'[1]Auxiliary Tables'!$E$7:$E$10</definedName>
    <definedName name="vCosttype">'[1]Auxiliary Tables'!$D$7:$D$9</definedName>
    <definedName name="vCurrency">'[2]Auxiliary Tables'!$F$7:$F$212</definedName>
    <definedName name="vReportType">'[1]Auxiliary Tables'!$C$7:$C$20</definedName>
    <definedName name="vTerrain">'[1]Auxiliary Tables'!$P$7:$P$11</definedName>
    <definedName name="vType">'[1]Auxiliary Tables'!$N$7:$N$44</definedName>
  </definedNames>
  <calcPr calcId="191028"/>
  <pivotCaches>
    <pivotCache cacheId="0" r:id="rId14"/>
  </pivotCaches>
  <extLst>
    <ext xmlns:x14="http://schemas.microsoft.com/office/spreadsheetml/2009/9/main" uri="{BBE1A952-AA13-448e-AADC-164F8A28A991}">
      <x14:slicerCaches>
        <x14:slicerCache r:id="rId15"/>
        <x14:slicerCache r:id="rId16"/>
        <x14:slicerCache r:id="rId17"/>
        <x14:slicerCache r:id="rId1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989" i="22" l="1" a="1"/>
  <c r="Z989" i="22" s="1"/>
  <c r="D989" i="22" a="1"/>
  <c r="D989" i="22" s="1"/>
  <c r="E989" i="22" a="1"/>
  <c r="E989" i="22" s="1"/>
  <c r="L989" i="22" l="1" a="1"/>
  <c r="L989" i="22" s="1"/>
  <c r="AC989" i="22" a="1"/>
  <c r="AC989" i="22" s="1"/>
  <c r="F989" i="22" a="1"/>
  <c r="F989" i="22" s="1"/>
  <c r="X989" i="22" a="1"/>
  <c r="X989" i="22" s="1"/>
  <c r="T989" i="22" a="1"/>
  <c r="T989" i="22" s="1"/>
  <c r="O989" i="22" a="1"/>
  <c r="O989" i="22" s="1"/>
  <c r="R989" i="22" a="1"/>
  <c r="R989" i="22" s="1"/>
  <c r="Y989" i="22" a="1"/>
  <c r="Y989" i="22" s="1"/>
  <c r="U989" i="22" a="1"/>
  <c r="U989" i="22" s="1"/>
  <c r="Q989" i="22" a="1"/>
  <c r="Q989" i="22" s="1"/>
  <c r="N989" i="22" a="1"/>
  <c r="N989" i="22" s="1"/>
  <c r="V989" i="22" a="1"/>
  <c r="V989" i="22" s="1"/>
  <c r="P989" i="22" a="1"/>
  <c r="P989" i="22" s="1"/>
  <c r="J989" i="22" a="1"/>
  <c r="J989" i="22" s="1"/>
  <c r="W989" i="22" a="1"/>
  <c r="W989" i="22" s="1"/>
  <c r="S989" i="22" a="1"/>
  <c r="S989" i="22" s="1"/>
  <c r="M989" i="22" a="1"/>
  <c r="M989" i="22" s="1"/>
  <c r="K989" i="22" a="1"/>
  <c r="K989" i="22" s="1"/>
  <c r="I989" i="22" a="1"/>
  <c r="I989" i="22" s="1"/>
  <c r="BQ3" i="18"/>
  <c r="BR3" i="18"/>
  <c r="BR3" i="19"/>
  <c r="AB989" i="22" l="1" a="1"/>
  <c r="AB989" i="22" s="1"/>
  <c r="H989" i="22" a="1"/>
  <c r="H989" i="22" s="1"/>
  <c r="AC2582" i="22" a="1"/>
  <c r="AC2582" i="22" s="1"/>
  <c r="U2582" i="22" a="1"/>
  <c r="U2582" i="22" s="1"/>
  <c r="M2582" i="22" a="1"/>
  <c r="M2582" i="22" s="1"/>
  <c r="E2582" i="22" a="1"/>
  <c r="E2582" i="22" s="1"/>
  <c r="W1990" i="22" a="1"/>
  <c r="W1990" i="22" s="1"/>
  <c r="O1990" i="22" a="1"/>
  <c r="O1990" i="22" s="1"/>
  <c r="G1990" i="22" a="1"/>
  <c r="G1990" i="22" s="1"/>
  <c r="Y1814" i="22" a="1"/>
  <c r="Y1814" i="22" s="1"/>
  <c r="Q1814" i="22" a="1"/>
  <c r="Q1814" i="22" s="1"/>
  <c r="I1814" i="22" a="1"/>
  <c r="I1814" i="22" s="1"/>
  <c r="AB2582" i="22" a="1"/>
  <c r="AB2582" i="22" s="1"/>
  <c r="T2582" i="22" a="1"/>
  <c r="T2582" i="22" s="1"/>
  <c r="L2582" i="22" a="1"/>
  <c r="L2582" i="22" s="1"/>
  <c r="D2582" i="22" a="1"/>
  <c r="D2582" i="22" s="1"/>
  <c r="V1990" i="22" a="1"/>
  <c r="V1990" i="22" s="1"/>
  <c r="N1990" i="22" a="1"/>
  <c r="N1990" i="22" s="1"/>
  <c r="F1990" i="22" a="1"/>
  <c r="F1990" i="22" s="1"/>
  <c r="X1814" i="22" a="1"/>
  <c r="X1814" i="22" s="1"/>
  <c r="P1814" i="22" a="1"/>
  <c r="P1814" i="22" s="1"/>
  <c r="H1814" i="22" a="1"/>
  <c r="H1814" i="22" s="1"/>
  <c r="AA2582" i="22" a="1"/>
  <c r="AA2582" i="22" s="1"/>
  <c r="S2582" i="22" a="1"/>
  <c r="S2582" i="22" s="1"/>
  <c r="K2582" i="22" a="1"/>
  <c r="K2582" i="22" s="1"/>
  <c r="AC1990" i="22" a="1"/>
  <c r="AC1990" i="22" s="1"/>
  <c r="U1990" i="22" a="1"/>
  <c r="U1990" i="22" s="1"/>
  <c r="M1990" i="22" a="1"/>
  <c r="M1990" i="22" s="1"/>
  <c r="E1990" i="22" a="1"/>
  <c r="E1990" i="22" s="1"/>
  <c r="W1814" i="22" a="1"/>
  <c r="W1814" i="22" s="1"/>
  <c r="O1814" i="22" a="1"/>
  <c r="O1814" i="22" s="1"/>
  <c r="G1814" i="22" a="1"/>
  <c r="G1814" i="22" s="1"/>
  <c r="Z2582" i="22" a="1"/>
  <c r="Z2582" i="22" s="1"/>
  <c r="R2582" i="22" a="1"/>
  <c r="R2582" i="22" s="1"/>
  <c r="J2582" i="22" a="1"/>
  <c r="J2582" i="22" s="1"/>
  <c r="AB1990" i="22" a="1"/>
  <c r="AB1990" i="22" s="1"/>
  <c r="T1990" i="22" a="1"/>
  <c r="T1990" i="22" s="1"/>
  <c r="L1990" i="22" a="1"/>
  <c r="L1990" i="22" s="1"/>
  <c r="D1990" i="22" a="1"/>
  <c r="D1990" i="22" s="1"/>
  <c r="V1814" i="22" a="1"/>
  <c r="V1814" i="22" s="1"/>
  <c r="N1814" i="22" a="1"/>
  <c r="N1814" i="22" s="1"/>
  <c r="F1814" i="22" a="1"/>
  <c r="F1814" i="22" s="1"/>
  <c r="Y2582" i="22" a="1"/>
  <c r="Y2582" i="22" s="1"/>
  <c r="Q2582" i="22" a="1"/>
  <c r="Q2582" i="22" s="1"/>
  <c r="I2582" i="22" a="1"/>
  <c r="I2582" i="22" s="1"/>
  <c r="AA1990" i="22" a="1"/>
  <c r="AA1990" i="22" s="1"/>
  <c r="S1990" i="22" a="1"/>
  <c r="S1990" i="22" s="1"/>
  <c r="K1990" i="22" a="1"/>
  <c r="K1990" i="22" s="1"/>
  <c r="AC1814" i="22" a="1"/>
  <c r="AC1814" i="22" s="1"/>
  <c r="U1814" i="22" a="1"/>
  <c r="U1814" i="22" s="1"/>
  <c r="M1814" i="22" a="1"/>
  <c r="M1814" i="22" s="1"/>
  <c r="E1814" i="22" a="1"/>
  <c r="E1814" i="22" s="1"/>
  <c r="X2582" i="22" a="1"/>
  <c r="X2582" i="22" s="1"/>
  <c r="P2582" i="22" a="1"/>
  <c r="P2582" i="22" s="1"/>
  <c r="H2582" i="22" a="1"/>
  <c r="H2582" i="22" s="1"/>
  <c r="Z1990" i="22" a="1"/>
  <c r="Z1990" i="22" s="1"/>
  <c r="R1990" i="22" a="1"/>
  <c r="R1990" i="22" s="1"/>
  <c r="J1990" i="22" a="1"/>
  <c r="J1990" i="22" s="1"/>
  <c r="AB1814" i="22" a="1"/>
  <c r="AB1814" i="22" s="1"/>
  <c r="T1814" i="22" a="1"/>
  <c r="T1814" i="22" s="1"/>
  <c r="L1814" i="22" a="1"/>
  <c r="L1814" i="22" s="1"/>
  <c r="D1814" i="22" a="1"/>
  <c r="D1814" i="22" s="1"/>
  <c r="W2582" i="22" a="1"/>
  <c r="W2582" i="22" s="1"/>
  <c r="O2582" i="22" a="1"/>
  <c r="O2582" i="22" s="1"/>
  <c r="G2582" i="22" a="1"/>
  <c r="G2582" i="22" s="1"/>
  <c r="Y1990" i="22" a="1"/>
  <c r="Y1990" i="22" s="1"/>
  <c r="Q1990" i="22" a="1"/>
  <c r="Q1990" i="22" s="1"/>
  <c r="I1990" i="22" a="1"/>
  <c r="I1990" i="22" s="1"/>
  <c r="AA1814" i="22" a="1"/>
  <c r="AA1814" i="22" s="1"/>
  <c r="S1814" i="22" a="1"/>
  <c r="S1814" i="22" s="1"/>
  <c r="K1814" i="22" a="1"/>
  <c r="K1814" i="22" s="1"/>
  <c r="V2582" i="22" a="1"/>
  <c r="V2582" i="22" s="1"/>
  <c r="N2582" i="22" a="1"/>
  <c r="N2582" i="22" s="1"/>
  <c r="F2582" i="22" a="1"/>
  <c r="F2582" i="22" s="1"/>
  <c r="X1990" i="22" a="1"/>
  <c r="X1990" i="22" s="1"/>
  <c r="P1990" i="22" a="1"/>
  <c r="P1990" i="22" s="1"/>
  <c r="H1990" i="22" a="1"/>
  <c r="H1990" i="22" s="1"/>
  <c r="Z1814" i="22" a="1"/>
  <c r="Z1814" i="22" s="1"/>
  <c r="R1814" i="22" a="1"/>
  <c r="R1814" i="22" s="1"/>
  <c r="J1814" i="22" a="1"/>
  <c r="J1814" i="22" s="1"/>
  <c r="AA989" i="22" a="1"/>
  <c r="AA989" i="22" s="1"/>
  <c r="G989" i="22" a="1"/>
  <c r="G989" i="22" s="1"/>
  <c r="AB131" i="22" l="1"/>
  <c r="AB139" i="22"/>
  <c r="G146" i="22"/>
  <c r="AA145" i="22"/>
  <c r="G132" i="22"/>
  <c r="AA131" i="22"/>
  <c r="AB146" i="22"/>
  <c r="G125" i="22"/>
  <c r="G138" i="22"/>
  <c r="H131" i="22"/>
  <c r="H138" i="22"/>
  <c r="AA139" i="22"/>
  <c r="AA124" i="22"/>
  <c r="H125" i="22"/>
  <c r="AB124" i="22"/>
  <c r="E124" i="22"/>
  <c r="E125" i="22"/>
  <c r="V138" i="22"/>
  <c r="V139" i="22"/>
  <c r="D131" i="22"/>
  <c r="D132" i="22"/>
  <c r="O131" i="22"/>
  <c r="O132" i="22"/>
  <c r="Y138" i="22"/>
  <c r="Y139" i="22"/>
  <c r="S131" i="22"/>
  <c r="S132" i="22"/>
  <c r="R132" i="22"/>
  <c r="R131" i="22"/>
  <c r="O124" i="22"/>
  <c r="O125" i="22"/>
  <c r="X125" i="22"/>
  <c r="X124" i="22"/>
  <c r="L124" i="22"/>
  <c r="L125" i="22"/>
  <c r="P125" i="22"/>
  <c r="P124" i="22"/>
  <c r="D125" i="22"/>
  <c r="D124" i="22"/>
  <c r="N124" i="22"/>
  <c r="N125" i="22"/>
  <c r="T124" i="22"/>
  <c r="T125" i="22"/>
  <c r="F131" i="22"/>
  <c r="F132" i="22"/>
  <c r="M131" i="22"/>
  <c r="M132" i="22"/>
  <c r="F124" i="22"/>
  <c r="F125" i="22"/>
  <c r="AC124" i="22"/>
  <c r="AC125" i="22"/>
  <c r="Q138" i="22"/>
  <c r="Q139" i="22"/>
  <c r="X138" i="22"/>
  <c r="X139" i="22"/>
  <c r="E131" i="22"/>
  <c r="E132" i="22"/>
  <c r="T131" i="22"/>
  <c r="T132" i="22"/>
  <c r="K131" i="22"/>
  <c r="K132" i="22"/>
  <c r="J132" i="22"/>
  <c r="J131" i="22"/>
  <c r="Q124" i="22"/>
  <c r="Q125" i="22"/>
  <c r="U124" i="22"/>
  <c r="U125" i="22"/>
  <c r="W138" i="22"/>
  <c r="W139" i="22"/>
  <c r="L131" i="22"/>
  <c r="L132" i="22"/>
  <c r="AC138" i="22"/>
  <c r="AC139" i="22"/>
  <c r="Y131" i="22"/>
  <c r="Y132" i="22"/>
  <c r="X131" i="22"/>
  <c r="X132" i="22"/>
  <c r="I138" i="22"/>
  <c r="I139" i="22"/>
  <c r="P138" i="22"/>
  <c r="P139" i="22"/>
  <c r="I124" i="22"/>
  <c r="I125" i="22"/>
  <c r="P131" i="22"/>
  <c r="P132" i="22"/>
  <c r="M124" i="22"/>
  <c r="M125" i="22"/>
  <c r="O138" i="22"/>
  <c r="O139" i="22"/>
  <c r="D139" i="22"/>
  <c r="D138" i="22"/>
  <c r="U138" i="22"/>
  <c r="U139" i="22"/>
  <c r="T139" i="22"/>
  <c r="T138" i="22"/>
  <c r="Q131" i="22"/>
  <c r="Q132" i="22"/>
  <c r="M138" i="22"/>
  <c r="M139" i="22"/>
  <c r="L139" i="22"/>
  <c r="L138" i="22"/>
  <c r="I131" i="22"/>
  <c r="I132" i="22"/>
  <c r="G139" i="22"/>
  <c r="K124" i="22"/>
  <c r="K125" i="22"/>
  <c r="Z124" i="22"/>
  <c r="Z125" i="22"/>
  <c r="N138" i="22"/>
  <c r="N139" i="22"/>
  <c r="E138" i="22"/>
  <c r="E139" i="22"/>
  <c r="Y124" i="22"/>
  <c r="Y125" i="22"/>
  <c r="W131" i="22"/>
  <c r="W132" i="22"/>
  <c r="AC131" i="22"/>
  <c r="AC132" i="22"/>
  <c r="S138" i="22"/>
  <c r="S139" i="22"/>
  <c r="S124" i="22"/>
  <c r="S125" i="22"/>
  <c r="Z138" i="22"/>
  <c r="Z139" i="22"/>
  <c r="R138" i="22"/>
  <c r="R139" i="22"/>
  <c r="V131" i="22"/>
  <c r="V132" i="22"/>
  <c r="R124" i="22"/>
  <c r="R125" i="22"/>
  <c r="F138" i="22"/>
  <c r="F139" i="22"/>
  <c r="V124" i="22"/>
  <c r="V125" i="22"/>
  <c r="J138" i="22"/>
  <c r="J139" i="22"/>
  <c r="N131" i="22"/>
  <c r="N132" i="22"/>
  <c r="U131" i="22"/>
  <c r="U132" i="22"/>
  <c r="J124" i="22"/>
  <c r="J125" i="22"/>
  <c r="Z132" i="22"/>
  <c r="Z131" i="22"/>
  <c r="W124" i="22"/>
  <c r="W125" i="22"/>
  <c r="K138" i="22"/>
  <c r="K139" i="22"/>
  <c r="H146" i="22"/>
  <c r="J146" i="22"/>
  <c r="K146" i="22"/>
  <c r="L146" i="22"/>
  <c r="M146" i="22"/>
  <c r="N146" i="22"/>
  <c r="O145" i="22"/>
  <c r="P145" i="22"/>
  <c r="Q145" i="22"/>
  <c r="R145" i="22"/>
  <c r="S145" i="22"/>
  <c r="T145" i="22"/>
  <c r="U146" i="22"/>
  <c r="V145" i="22"/>
  <c r="W145" i="22"/>
  <c r="X145" i="22"/>
  <c r="Y145" i="22"/>
  <c r="Z145" i="22"/>
  <c r="AC145" i="22"/>
  <c r="E146" i="22"/>
  <c r="F145" i="22"/>
  <c r="I145" i="22"/>
  <c r="D146" i="22"/>
  <c r="G124" i="22" l="1"/>
  <c r="G126" i="22" s="1"/>
  <c r="G128" i="22" s="1"/>
  <c r="H132" i="22"/>
  <c r="AB138" i="22"/>
  <c r="AA138" i="22"/>
  <c r="H139" i="22"/>
  <c r="AB132" i="22"/>
  <c r="G131" i="22"/>
  <c r="H124" i="22"/>
  <c r="U133" i="22"/>
  <c r="U135" i="22" s="1"/>
  <c r="M126" i="22"/>
  <c r="M128" i="22" s="1"/>
  <c r="X140" i="22"/>
  <c r="X141" i="22" s="1"/>
  <c r="M133" i="22"/>
  <c r="M135" i="22" s="1"/>
  <c r="O126" i="22"/>
  <c r="O128" i="22" s="1"/>
  <c r="O133" i="22"/>
  <c r="O135" i="22" s="1"/>
  <c r="AA125" i="22"/>
  <c r="V126" i="22"/>
  <c r="V127" i="22" s="1"/>
  <c r="R140" i="22"/>
  <c r="R141" i="22" s="1"/>
  <c r="X126" i="22"/>
  <c r="X128" i="22" s="1"/>
  <c r="N133" i="22"/>
  <c r="N135" i="22" s="1"/>
  <c r="R126" i="22"/>
  <c r="R127" i="22" s="1"/>
  <c r="W133" i="22"/>
  <c r="W135" i="22" s="1"/>
  <c r="Z126" i="22"/>
  <c r="Z128" i="22" s="1"/>
  <c r="W140" i="22"/>
  <c r="W142" i="22" s="1"/>
  <c r="Q140" i="22"/>
  <c r="Q141" i="22" s="1"/>
  <c r="F133" i="22"/>
  <c r="F135" i="22" s="1"/>
  <c r="J140" i="22"/>
  <c r="J142" i="22" s="1"/>
  <c r="AA132" i="22"/>
  <c r="Q133" i="22"/>
  <c r="Q135" i="22" s="1"/>
  <c r="AB125" i="22"/>
  <c r="V133" i="22"/>
  <c r="V135" i="22" s="1"/>
  <c r="Y126" i="22"/>
  <c r="Y127" i="22" s="1"/>
  <c r="K126" i="22"/>
  <c r="K127" i="22" s="1"/>
  <c r="M140" i="22"/>
  <c r="M142" i="22" s="1"/>
  <c r="I126" i="22"/>
  <c r="I127" i="22" s="1"/>
  <c r="Y133" i="22"/>
  <c r="Y134" i="22" s="1"/>
  <c r="U126" i="22"/>
  <c r="U128" i="22" s="1"/>
  <c r="T133" i="22"/>
  <c r="T135" i="22" s="1"/>
  <c r="AC126" i="22"/>
  <c r="AC128" i="22" s="1"/>
  <c r="T126" i="22"/>
  <c r="T128" i="22" s="1"/>
  <c r="L126" i="22"/>
  <c r="L127" i="22" s="1"/>
  <c r="S133" i="22"/>
  <c r="S134" i="22" s="1"/>
  <c r="V140" i="22"/>
  <c r="V141" i="22" s="1"/>
  <c r="Z133" i="22"/>
  <c r="Z134" i="22" s="1"/>
  <c r="D140" i="22"/>
  <c r="D142" i="22" s="1"/>
  <c r="J126" i="22"/>
  <c r="J128" i="22" s="1"/>
  <c r="S140" i="22"/>
  <c r="S142" i="22" s="1"/>
  <c r="E140" i="22"/>
  <c r="E141" i="22" s="1"/>
  <c r="G140" i="22"/>
  <c r="G142" i="22" s="1"/>
  <c r="O140" i="22"/>
  <c r="O141" i="22" s="1"/>
  <c r="P140" i="22"/>
  <c r="P141" i="22" s="1"/>
  <c r="AC140" i="22"/>
  <c r="AC141" i="22" s="1"/>
  <c r="Q126" i="22"/>
  <c r="Q128" i="22" s="1"/>
  <c r="E133" i="22"/>
  <c r="E134" i="22" s="1"/>
  <c r="F126" i="22"/>
  <c r="F128" i="22" s="1"/>
  <c r="N126" i="22"/>
  <c r="N128" i="22" s="1"/>
  <c r="Y140" i="22"/>
  <c r="Y141" i="22" s="1"/>
  <c r="E126" i="22"/>
  <c r="E127" i="22" s="1"/>
  <c r="K140" i="22"/>
  <c r="K142" i="22" s="1"/>
  <c r="F140" i="22"/>
  <c r="F141" i="22" s="1"/>
  <c r="Z140" i="22"/>
  <c r="Z141" i="22" s="1"/>
  <c r="AC133" i="22"/>
  <c r="AC135" i="22" s="1"/>
  <c r="N140" i="22"/>
  <c r="N141" i="22" s="1"/>
  <c r="I133" i="22"/>
  <c r="I135" i="22" s="1"/>
  <c r="I140" i="22"/>
  <c r="I142" i="22" s="1"/>
  <c r="L133" i="22"/>
  <c r="L135" i="22" s="1"/>
  <c r="T140" i="22"/>
  <c r="T141" i="22" s="1"/>
  <c r="J133" i="22"/>
  <c r="J134" i="22" s="1"/>
  <c r="D126" i="22"/>
  <c r="D127" i="22" s="1"/>
  <c r="W126" i="22"/>
  <c r="W128" i="22" s="1"/>
  <c r="S126" i="22"/>
  <c r="S127" i="22" s="1"/>
  <c r="U140" i="22"/>
  <c r="U142" i="22" s="1"/>
  <c r="P133" i="22"/>
  <c r="P135" i="22" s="1"/>
  <c r="X133" i="22"/>
  <c r="X135" i="22" s="1"/>
  <c r="K133" i="22"/>
  <c r="K135" i="22" s="1"/>
  <c r="L140" i="22"/>
  <c r="L141" i="22" s="1"/>
  <c r="P126" i="22"/>
  <c r="P127" i="22" s="1"/>
  <c r="R133" i="22"/>
  <c r="R134" i="22" s="1"/>
  <c r="D133" i="22"/>
  <c r="D135" i="22" s="1"/>
  <c r="T146" i="22"/>
  <c r="T147" i="22" s="1"/>
  <c r="T148" i="22" s="1"/>
  <c r="E145" i="22"/>
  <c r="H145" i="22"/>
  <c r="H147" i="22" s="1"/>
  <c r="H149" i="22" s="1"/>
  <c r="I146" i="22"/>
  <c r="I147" i="22" s="1"/>
  <c r="I149" i="22" s="1"/>
  <c r="AB145" i="22"/>
  <c r="U145" i="22"/>
  <c r="D145" i="22"/>
  <c r="G145" i="22"/>
  <c r="G147" i="22" s="1"/>
  <c r="G149" i="22" s="1"/>
  <c r="AA146" i="22"/>
  <c r="S146" i="22"/>
  <c r="N145" i="22"/>
  <c r="N147" i="22" s="1"/>
  <c r="N149" i="22" s="1"/>
  <c r="Z146" i="22"/>
  <c r="R146" i="22"/>
  <c r="M145" i="22"/>
  <c r="F146" i="22"/>
  <c r="Y146" i="22"/>
  <c r="Y147" i="22" s="1"/>
  <c r="Y149" i="22" s="1"/>
  <c r="Q146" i="22"/>
  <c r="Q147" i="22" s="1"/>
  <c r="Q149" i="22" s="1"/>
  <c r="L145" i="22"/>
  <c r="L147" i="22" s="1"/>
  <c r="X146" i="22"/>
  <c r="X147" i="22" s="1"/>
  <c r="X149" i="22" s="1"/>
  <c r="P146" i="22"/>
  <c r="P147" i="22" s="1"/>
  <c r="P149" i="22" s="1"/>
  <c r="K145" i="22"/>
  <c r="K147" i="22" s="1"/>
  <c r="AC146" i="22"/>
  <c r="AC147" i="22" s="1"/>
  <c r="AC149" i="22" s="1"/>
  <c r="W146" i="22"/>
  <c r="W147" i="22" s="1"/>
  <c r="W149" i="22" s="1"/>
  <c r="O146" i="22"/>
  <c r="O147" i="22" s="1"/>
  <c r="O149" i="22" s="1"/>
  <c r="J145" i="22"/>
  <c r="J147" i="22" s="1"/>
  <c r="J148" i="22" s="1"/>
  <c r="V146" i="22"/>
  <c r="BP3" i="19"/>
  <c r="BO3" i="19"/>
  <c r="BN3" i="19"/>
  <c r="BM3" i="19"/>
  <c r="BL3" i="19"/>
  <c r="BK3" i="19"/>
  <c r="BJ3" i="19"/>
  <c r="BI3" i="19"/>
  <c r="BH3" i="19"/>
  <c r="BG3" i="19"/>
  <c r="BF3" i="19"/>
  <c r="BE3" i="19"/>
  <c r="BD3" i="19"/>
  <c r="BC3" i="19"/>
  <c r="BB3" i="19"/>
  <c r="BA3" i="19"/>
  <c r="AZ3" i="19"/>
  <c r="AY3" i="19"/>
  <c r="AX3" i="19"/>
  <c r="AW3" i="19"/>
  <c r="AV3" i="19"/>
  <c r="AU3" i="19"/>
  <c r="AT3" i="19"/>
  <c r="AS3" i="19"/>
  <c r="AR3" i="19"/>
  <c r="AQ3" i="19"/>
  <c r="AP3" i="19"/>
  <c r="AO3" i="19"/>
  <c r="AN3" i="19"/>
  <c r="AM3" i="19"/>
  <c r="AL3" i="19"/>
  <c r="AK3" i="19"/>
  <c r="AJ3" i="19"/>
  <c r="AI3" i="19"/>
  <c r="AH3" i="19"/>
  <c r="AG3" i="19"/>
  <c r="AF3" i="19"/>
  <c r="AE3" i="19"/>
  <c r="AD3" i="19"/>
  <c r="AC3" i="19"/>
  <c r="AB3" i="19"/>
  <c r="AA3" i="19"/>
  <c r="Z3" i="19"/>
  <c r="Y3" i="19"/>
  <c r="X3" i="19"/>
  <c r="W3" i="19"/>
  <c r="V3" i="19"/>
  <c r="U3" i="19"/>
  <c r="T3" i="19"/>
  <c r="S3" i="19"/>
  <c r="R3" i="19"/>
  <c r="Q3" i="19"/>
  <c r="P3" i="19"/>
  <c r="O3" i="19"/>
  <c r="N3" i="19"/>
  <c r="M3" i="19"/>
  <c r="L3" i="19"/>
  <c r="K3" i="19"/>
  <c r="J3" i="19"/>
  <c r="I3" i="19"/>
  <c r="H3" i="19"/>
  <c r="G3" i="19"/>
  <c r="F3" i="19"/>
  <c r="E3" i="19"/>
  <c r="BP3" i="18"/>
  <c r="BO3" i="18"/>
  <c r="BN3" i="18"/>
  <c r="BM3" i="18"/>
  <c r="BL3" i="18"/>
  <c r="BK3" i="18"/>
  <c r="BJ3" i="18"/>
  <c r="BI3" i="18"/>
  <c r="BH3" i="18"/>
  <c r="BG3" i="18"/>
  <c r="BF3" i="18"/>
  <c r="BE3" i="18"/>
  <c r="BD3" i="18"/>
  <c r="BC3" i="18"/>
  <c r="BB3" i="18"/>
  <c r="BA3" i="18"/>
  <c r="AZ3" i="18"/>
  <c r="AY3" i="18"/>
  <c r="AX3" i="18"/>
  <c r="AW3" i="18"/>
  <c r="AV3" i="18"/>
  <c r="AU3" i="18"/>
  <c r="AT3" i="18"/>
  <c r="AS3" i="18"/>
  <c r="AR3" i="18"/>
  <c r="AQ3" i="18"/>
  <c r="AP3" i="18"/>
  <c r="AO3" i="18"/>
  <c r="AN3" i="18"/>
  <c r="AM3" i="18"/>
  <c r="AL3" i="18"/>
  <c r="AK3" i="18"/>
  <c r="AJ3" i="18"/>
  <c r="AI3" i="18"/>
  <c r="AH3" i="18"/>
  <c r="AG3" i="18"/>
  <c r="AF3" i="18"/>
  <c r="AE3" i="18"/>
  <c r="AD3" i="18"/>
  <c r="AC3" i="18"/>
  <c r="AB3" i="18"/>
  <c r="AA3" i="18"/>
  <c r="Z3" i="18"/>
  <c r="Y3" i="18"/>
  <c r="X3" i="18"/>
  <c r="W3" i="18"/>
  <c r="V3" i="18"/>
  <c r="U3" i="18"/>
  <c r="T3" i="18"/>
  <c r="S3" i="18"/>
  <c r="R3" i="18"/>
  <c r="Q3" i="18"/>
  <c r="P3" i="18"/>
  <c r="O3" i="18"/>
  <c r="N3" i="18"/>
  <c r="M3" i="18"/>
  <c r="L3" i="18"/>
  <c r="K3" i="18"/>
  <c r="J3" i="18"/>
  <c r="I3" i="18"/>
  <c r="H3" i="18"/>
  <c r="G3" i="18"/>
  <c r="F3" i="18"/>
  <c r="E3" i="18"/>
  <c r="AC142" i="22" l="1"/>
  <c r="AC158" i="22" s="1"/>
  <c r="V142" i="22"/>
  <c r="V158" i="22" s="1"/>
  <c r="P142" i="22"/>
  <c r="P158" i="22" s="1"/>
  <c r="L128" i="22"/>
  <c r="L156" i="22" s="1"/>
  <c r="N134" i="22"/>
  <c r="N153" i="22" s="1"/>
  <c r="Y135" i="22"/>
  <c r="Y157" i="22" s="1"/>
  <c r="J127" i="22"/>
  <c r="J152" i="22" s="1"/>
  <c r="I128" i="22"/>
  <c r="I156" i="22" s="1"/>
  <c r="U134" i="22"/>
  <c r="U153" i="22" s="1"/>
  <c r="G141" i="22"/>
  <c r="G154" i="22" s="1"/>
  <c r="T134" i="22"/>
  <c r="T153" i="22" s="1"/>
  <c r="Z142" i="22"/>
  <c r="Z158" i="22" s="1"/>
  <c r="X127" i="22"/>
  <c r="M141" i="22"/>
  <c r="M154" i="22" s="1"/>
  <c r="M127" i="22"/>
  <c r="M152" i="22" s="1"/>
  <c r="E135" i="22"/>
  <c r="E157" i="22" s="1"/>
  <c r="K128" i="22"/>
  <c r="K156" i="22" s="1"/>
  <c r="K134" i="22"/>
  <c r="K153" i="22" s="1"/>
  <c r="Q142" i="22"/>
  <c r="Q158" i="22" s="1"/>
  <c r="AC134" i="22"/>
  <c r="AC153" i="22" s="1"/>
  <c r="J135" i="22"/>
  <c r="J157" i="22" s="1"/>
  <c r="R142" i="22"/>
  <c r="R158" i="22" s="1"/>
  <c r="X142" i="22"/>
  <c r="X158" i="22" s="1"/>
  <c r="S141" i="22"/>
  <c r="S154" i="22" s="1"/>
  <c r="Q134" i="22"/>
  <c r="Q153" i="22" s="1"/>
  <c r="E128" i="22"/>
  <c r="E156" i="22" s="1"/>
  <c r="K141" i="22"/>
  <c r="K154" i="22" s="1"/>
  <c r="W141" i="22"/>
  <c r="W154" i="22" s="1"/>
  <c r="F142" i="22"/>
  <c r="F158" i="22" s="1"/>
  <c r="L134" i="22"/>
  <c r="L153" i="22" s="1"/>
  <c r="V128" i="22"/>
  <c r="V156" i="22" s="1"/>
  <c r="V134" i="22"/>
  <c r="V153" i="22" s="1"/>
  <c r="N127" i="22"/>
  <c r="N152" i="22" s="1"/>
  <c r="W127" i="22"/>
  <c r="W152" i="22" s="1"/>
  <c r="T127" i="22"/>
  <c r="T152" i="22" s="1"/>
  <c r="Y142" i="22"/>
  <c r="Y158" i="22" s="1"/>
  <c r="O142" i="22"/>
  <c r="O158" i="22" s="1"/>
  <c r="AC127" i="22"/>
  <c r="AC152" i="22" s="1"/>
  <c r="Y128" i="22"/>
  <c r="Y156" i="22" s="1"/>
  <c r="S135" i="22"/>
  <c r="S157" i="22" s="1"/>
  <c r="D141" i="22"/>
  <c r="D154" i="22" s="1"/>
  <c r="X134" i="22"/>
  <c r="X153" i="22" s="1"/>
  <c r="I141" i="22"/>
  <c r="I154" i="22" s="1"/>
  <c r="J141" i="22"/>
  <c r="J154" i="22" s="1"/>
  <c r="F127" i="22"/>
  <c r="F152" i="22" s="1"/>
  <c r="E142" i="22"/>
  <c r="E158" i="22" s="1"/>
  <c r="S128" i="22"/>
  <c r="S156" i="22" s="1"/>
  <c r="D134" i="22"/>
  <c r="D153" i="22" s="1"/>
  <c r="P134" i="22"/>
  <c r="P153" i="22" s="1"/>
  <c r="O134" i="22"/>
  <c r="O153" i="22" s="1"/>
  <c r="Z135" i="22"/>
  <c r="Z157" i="22" s="1"/>
  <c r="U127" i="22"/>
  <c r="U152" i="22" s="1"/>
  <c r="R128" i="22"/>
  <c r="R156" i="22" s="1"/>
  <c r="Z127" i="22"/>
  <c r="Z152" i="22" s="1"/>
  <c r="R135" i="22"/>
  <c r="R157" i="22" s="1"/>
  <c r="U141" i="22"/>
  <c r="U154" i="22" s="1"/>
  <c r="O127" i="22"/>
  <c r="O152" i="22" s="1"/>
  <c r="T142" i="22"/>
  <c r="T158" i="22" s="1"/>
  <c r="Q127" i="22"/>
  <c r="Q152" i="22" s="1"/>
  <c r="W134" i="22"/>
  <c r="W153" i="22" s="1"/>
  <c r="P128" i="22"/>
  <c r="P156" i="22" s="1"/>
  <c r="L142" i="22"/>
  <c r="L158" i="22" s="1"/>
  <c r="D128" i="22"/>
  <c r="D156" i="22" s="1"/>
  <c r="I134" i="22"/>
  <c r="I153" i="22" s="1"/>
  <c r="G127" i="22"/>
  <c r="G152" i="22" s="1"/>
  <c r="F134" i="22"/>
  <c r="F153" i="22" s="1"/>
  <c r="M134" i="22"/>
  <c r="M153" i="22" s="1"/>
  <c r="N142" i="22"/>
  <c r="N158" i="22" s="1"/>
  <c r="X152" i="22"/>
  <c r="J156" i="22"/>
  <c r="V154" i="22"/>
  <c r="Z156" i="22"/>
  <c r="R154" i="22"/>
  <c r="G158" i="22"/>
  <c r="F154" i="22"/>
  <c r="W158" i="22"/>
  <c r="V152" i="22"/>
  <c r="N157" i="22"/>
  <c r="S158" i="22"/>
  <c r="U156" i="22"/>
  <c r="K158" i="22"/>
  <c r="S153" i="22"/>
  <c r="L152" i="22"/>
  <c r="Q154" i="22"/>
  <c r="W157" i="22"/>
  <c r="N154" i="22"/>
  <c r="AC154" i="22"/>
  <c r="T157" i="22"/>
  <c r="Y153" i="22"/>
  <c r="W156" i="22"/>
  <c r="Z154" i="22"/>
  <c r="K152" i="22"/>
  <c r="Y154" i="22"/>
  <c r="Q156" i="22"/>
  <c r="P157" i="22"/>
  <c r="R153" i="22"/>
  <c r="U158" i="22"/>
  <c r="P152" i="22"/>
  <c r="L154" i="22"/>
  <c r="V157" i="22"/>
  <c r="S152" i="22"/>
  <c r="F157" i="22"/>
  <c r="J158" i="22"/>
  <c r="R152" i="22"/>
  <c r="H140" i="22"/>
  <c r="H142" i="22" s="1"/>
  <c r="Z153" i="22"/>
  <c r="X154" i="22"/>
  <c r="O157" i="22"/>
  <c r="G156" i="22"/>
  <c r="Y152" i="22"/>
  <c r="U157" i="22"/>
  <c r="I158" i="22"/>
  <c r="P154" i="22"/>
  <c r="O154" i="22"/>
  <c r="T154" i="22"/>
  <c r="O156" i="22"/>
  <c r="I157" i="22"/>
  <c r="M157" i="22"/>
  <c r="I152" i="22"/>
  <c r="H126" i="22"/>
  <c r="H128" i="22" s="1"/>
  <c r="AB133" i="22"/>
  <c r="AB134" i="22" s="1"/>
  <c r="H133" i="22"/>
  <c r="H134" i="22" s="1"/>
  <c r="D152" i="22"/>
  <c r="E153" i="22"/>
  <c r="G133" i="22"/>
  <c r="G135" i="22" s="1"/>
  <c r="K157" i="22"/>
  <c r="AB126" i="22"/>
  <c r="AB127" i="22" s="1"/>
  <c r="E152" i="22"/>
  <c r="D157" i="22"/>
  <c r="N156" i="22"/>
  <c r="AA133" i="22"/>
  <c r="AA134" i="22" s="1"/>
  <c r="AA126" i="22"/>
  <c r="AA127" i="22" s="1"/>
  <c r="E154" i="22"/>
  <c r="AA140" i="22"/>
  <c r="AA142" i="22" s="1"/>
  <c r="AC156" i="22"/>
  <c r="F156" i="22"/>
  <c r="X156" i="22"/>
  <c r="M156" i="22"/>
  <c r="AB140" i="22"/>
  <c r="AB142" i="22" s="1"/>
  <c r="J153" i="22"/>
  <c r="Q157" i="22"/>
  <c r="T156" i="22"/>
  <c r="M158" i="22"/>
  <c r="X157" i="22"/>
  <c r="L157" i="22"/>
  <c r="AC157" i="22"/>
  <c r="D158" i="22"/>
  <c r="Y148" i="22"/>
  <c r="L148" i="22"/>
  <c r="L149" i="22"/>
  <c r="K148" i="22"/>
  <c r="K149" i="22"/>
  <c r="F147" i="22"/>
  <c r="F148" i="22" s="1"/>
  <c r="D147" i="22"/>
  <c r="D149" i="22" s="1"/>
  <c r="I148" i="22"/>
  <c r="O148" i="22"/>
  <c r="R147" i="22"/>
  <c r="R148" i="22" s="1"/>
  <c r="Q148" i="22"/>
  <c r="W148" i="22"/>
  <c r="AC148" i="22"/>
  <c r="H148" i="22"/>
  <c r="P148" i="22"/>
  <c r="Z147" i="22"/>
  <c r="Z148" i="22" s="1"/>
  <c r="V147" i="22"/>
  <c r="V148" i="22" s="1"/>
  <c r="N148" i="22"/>
  <c r="S147" i="22"/>
  <c r="S148" i="22" s="1"/>
  <c r="J149" i="22"/>
  <c r="U147" i="22"/>
  <c r="U149" i="22" s="1"/>
  <c r="X148" i="22"/>
  <c r="AA147" i="22"/>
  <c r="AA148" i="22" s="1"/>
  <c r="E147" i="22"/>
  <c r="E149" i="22" s="1"/>
  <c r="G148" i="22"/>
  <c r="T149" i="22"/>
  <c r="AB147" i="22"/>
  <c r="AB149" i="22" s="1"/>
  <c r="M147" i="22"/>
  <c r="M149" i="22" s="1"/>
  <c r="H127" i="22" l="1"/>
  <c r="H152" i="22" s="1"/>
  <c r="AB128" i="22"/>
  <c r="AB156" i="22" s="1"/>
  <c r="H135" i="22"/>
  <c r="H157" i="22" s="1"/>
  <c r="AA141" i="22"/>
  <c r="AA154" i="22" s="1"/>
  <c r="AA128" i="22"/>
  <c r="AA156" i="22" s="1"/>
  <c r="H141" i="22"/>
  <c r="H154" i="22" s="1"/>
  <c r="AB141" i="22"/>
  <c r="AB154" i="22" s="1"/>
  <c r="AB135" i="22"/>
  <c r="AB157" i="22" s="1"/>
  <c r="AA135" i="22"/>
  <c r="AA157" i="22" s="1"/>
  <c r="G134" i="22"/>
  <c r="G153" i="22" s="1"/>
  <c r="H158" i="22"/>
  <c r="H156" i="22"/>
  <c r="AB153" i="22"/>
  <c r="H153" i="22"/>
  <c r="G157" i="22"/>
  <c r="AB158" i="22"/>
  <c r="AA158" i="22"/>
  <c r="AA152" i="22"/>
  <c r="AA153" i="22"/>
  <c r="AB152" i="22"/>
  <c r="V149" i="22"/>
  <c r="D148" i="22"/>
  <c r="F149" i="22"/>
  <c r="R149" i="22"/>
  <c r="Z149" i="22"/>
  <c r="AB148" i="22"/>
  <c r="E148" i="22"/>
  <c r="S149" i="22"/>
  <c r="M148" i="22"/>
  <c r="AA149" i="22"/>
  <c r="U148" i="22"/>
  <c r="F104" i="22" l="1"/>
  <c r="E121" i="22"/>
  <c r="E117" i="22"/>
  <c r="E113" i="22"/>
  <c r="E109" i="22"/>
  <c r="E105" i="22"/>
  <c r="E120" i="22"/>
  <c r="E116" i="22"/>
  <c r="E112" i="22"/>
  <c r="E108" i="22"/>
  <c r="E104" i="22"/>
  <c r="E119" i="22"/>
  <c r="E115" i="22"/>
  <c r="E111" i="22"/>
  <c r="E107" i="22"/>
  <c r="E103" i="22"/>
  <c r="E99" i="22"/>
  <c r="E118" i="22"/>
  <c r="E114" i="22"/>
  <c r="E110" i="22"/>
  <c r="E106" i="22"/>
  <c r="E102" i="22"/>
  <c r="E98" i="22"/>
  <c r="E96" i="22"/>
  <c r="E80" i="22"/>
  <c r="E76" i="22"/>
  <c r="E95" i="22"/>
  <c r="E92" i="22"/>
  <c r="E83" i="22"/>
  <c r="E79" i="22"/>
  <c r="E94" i="22"/>
  <c r="E88" i="22"/>
  <c r="E84" i="22"/>
  <c r="E100" i="22"/>
  <c r="E90" i="22"/>
  <c r="E85" i="22"/>
  <c r="E82" i="22"/>
  <c r="E78" i="22"/>
  <c r="E101" i="22"/>
  <c r="E97" i="22"/>
  <c r="E86" i="22"/>
  <c r="E93" i="22"/>
  <c r="E91" i="22"/>
  <c r="E89" i="22"/>
  <c r="E87" i="22"/>
  <c r="E81" i="22"/>
  <c r="E77" i="22"/>
  <c r="E73" i="22"/>
  <c r="E18" i="22"/>
  <c r="E11" i="22"/>
  <c r="E6" i="22"/>
  <c r="E4" i="22"/>
  <c r="E19" i="22"/>
  <c r="E12" i="22"/>
  <c r="E5" i="22"/>
  <c r="E72" i="22"/>
  <c r="E71" i="22"/>
  <c r="E14" i="22"/>
  <c r="E75" i="22"/>
  <c r="E74" i="22"/>
  <c r="E17" i="22"/>
  <c r="E9" i="22"/>
  <c r="E10" i="22"/>
  <c r="E13" i="22"/>
  <c r="D121" i="22"/>
  <c r="D117" i="22"/>
  <c r="D113" i="22"/>
  <c r="D109" i="22"/>
  <c r="D105" i="22"/>
  <c r="D101" i="22"/>
  <c r="D97" i="22"/>
  <c r="D93" i="22"/>
  <c r="D89" i="22"/>
  <c r="D120" i="22"/>
  <c r="D116" i="22"/>
  <c r="D112" i="22"/>
  <c r="D108" i="22"/>
  <c r="D104" i="22"/>
  <c r="D100" i="22"/>
  <c r="D96" i="22"/>
  <c r="D92" i="22"/>
  <c r="D88" i="22"/>
  <c r="D84" i="22"/>
  <c r="D119" i="22"/>
  <c r="D115" i="22"/>
  <c r="D111" i="22"/>
  <c r="D107" i="22"/>
  <c r="D103" i="22"/>
  <c r="D99" i="22"/>
  <c r="D95" i="22"/>
  <c r="D118" i="22"/>
  <c r="D114" i="22"/>
  <c r="D110" i="22"/>
  <c r="D106" i="22"/>
  <c r="D102" i="22"/>
  <c r="D98" i="22"/>
  <c r="D94" i="22"/>
  <c r="D90" i="22"/>
  <c r="D80" i="22"/>
  <c r="D76" i="22"/>
  <c r="D72" i="22"/>
  <c r="D19" i="22"/>
  <c r="D83" i="22"/>
  <c r="D79" i="22"/>
  <c r="D75" i="22"/>
  <c r="D85" i="22"/>
  <c r="D82" i="22"/>
  <c r="D78" i="22"/>
  <c r="D74" i="22"/>
  <c r="D86" i="22"/>
  <c r="D91" i="22"/>
  <c r="D87" i="22"/>
  <c r="D81" i="22"/>
  <c r="D77" i="22"/>
  <c r="D73" i="22"/>
  <c r="D18" i="22"/>
  <c r="D14" i="22"/>
  <c r="D10" i="22"/>
  <c r="D6" i="22"/>
  <c r="D4" i="22"/>
  <c r="D11" i="22"/>
  <c r="D13" i="22"/>
  <c r="D5" i="22"/>
  <c r="D71" i="22"/>
  <c r="D12" i="22"/>
  <c r="D17" i="22"/>
  <c r="D9" i="22"/>
  <c r="F108" i="22"/>
  <c r="F119" i="22"/>
  <c r="F114" i="22"/>
  <c r="F121" i="22"/>
  <c r="F79" i="22"/>
  <c r="F82" i="22"/>
  <c r="F13" i="22"/>
  <c r="F9" i="22"/>
  <c r="Z118" i="22"/>
  <c r="Z114" i="22"/>
  <c r="Z110" i="22"/>
  <c r="Z106" i="22"/>
  <c r="Z102" i="22"/>
  <c r="Z98" i="22"/>
  <c r="Z94" i="22"/>
  <c r="Z90" i="22"/>
  <c r="Z86" i="22"/>
  <c r="Z121" i="22"/>
  <c r="Z117" i="22"/>
  <c r="Z113" i="22"/>
  <c r="Z109" i="22"/>
  <c r="Z105" i="22"/>
  <c r="Z101" i="22"/>
  <c r="Z97" i="22"/>
  <c r="Z93" i="22"/>
  <c r="Z89" i="22"/>
  <c r="Z85" i="22"/>
  <c r="Z120" i="22"/>
  <c r="Z116" i="22"/>
  <c r="Z112" i="22"/>
  <c r="Z108" i="22"/>
  <c r="Z104" i="22"/>
  <c r="Z100" i="22"/>
  <c r="Z96" i="22"/>
  <c r="Z92" i="22"/>
  <c r="Z119" i="22"/>
  <c r="Z115" i="22"/>
  <c r="Z111" i="22"/>
  <c r="Z107" i="22"/>
  <c r="Z103" i="22"/>
  <c r="Z99" i="22"/>
  <c r="Z95" i="22"/>
  <c r="Z91" i="22"/>
  <c r="Z87" i="22"/>
  <c r="Z84" i="22"/>
  <c r="Z81" i="22"/>
  <c r="Z77" i="22"/>
  <c r="Z73" i="22"/>
  <c r="Z18" i="22"/>
  <c r="Z14" i="22"/>
  <c r="Z88" i="22"/>
  <c r="Z80" i="22"/>
  <c r="Z76" i="22"/>
  <c r="Z79" i="22"/>
  <c r="Z75" i="22"/>
  <c r="Z71" i="22"/>
  <c r="Z83" i="22"/>
  <c r="Z82" i="22"/>
  <c r="Z78" i="22"/>
  <c r="Z74" i="22"/>
  <c r="Z17" i="22"/>
  <c r="Z11" i="22"/>
  <c r="Z13" i="22"/>
  <c r="Z19" i="22"/>
  <c r="Z72" i="22"/>
  <c r="Z9" i="22"/>
  <c r="Z6" i="22"/>
  <c r="Z4" i="22"/>
  <c r="Z10" i="22"/>
  <c r="Z5" i="22"/>
  <c r="Z12" i="22"/>
  <c r="J78" i="22"/>
  <c r="Q106" i="22"/>
  <c r="S111" i="22"/>
  <c r="I86" i="22"/>
  <c r="K109" i="22"/>
  <c r="R114" i="22"/>
  <c r="W74" i="22"/>
  <c r="U85" i="22"/>
  <c r="M73" i="22"/>
  <c r="I72" i="22"/>
  <c r="J85" i="22"/>
  <c r="Y73" i="22"/>
  <c r="S75" i="22"/>
  <c r="I82" i="22"/>
  <c r="X95" i="22"/>
  <c r="M86" i="22"/>
  <c r="P72" i="22"/>
  <c r="H94" i="22"/>
  <c r="X110" i="22"/>
  <c r="AC89" i="22"/>
  <c r="X71" i="22"/>
  <c r="X87" i="22"/>
  <c r="W98" i="22"/>
  <c r="AC73" i="22"/>
  <c r="X86" i="22"/>
  <c r="K74" i="22"/>
  <c r="X75" i="22"/>
  <c r="X108" i="22"/>
  <c r="Y117" i="22"/>
  <c r="Y83" i="22"/>
  <c r="U94" i="22"/>
  <c r="AC75" i="22"/>
  <c r="X81" i="22"/>
  <c r="S76" i="22"/>
  <c r="X94" i="22"/>
  <c r="K95" i="22"/>
  <c r="Q103" i="22" l="1"/>
  <c r="F74" i="22"/>
  <c r="F90" i="22"/>
  <c r="F98" i="22"/>
  <c r="F92" i="22"/>
  <c r="F19" i="22"/>
  <c r="F83" i="22"/>
  <c r="F118" i="22"/>
  <c r="F112" i="22"/>
  <c r="F72" i="22"/>
  <c r="F89" i="22"/>
  <c r="F87" i="22"/>
  <c r="F116" i="22"/>
  <c r="F80" i="22"/>
  <c r="F97" i="22"/>
  <c r="F95" i="22"/>
  <c r="F18" i="22"/>
  <c r="F86" i="22"/>
  <c r="F113" i="22"/>
  <c r="F111" i="22"/>
  <c r="Q117" i="22"/>
  <c r="F10" i="22"/>
  <c r="F78" i="22"/>
  <c r="F117" i="22"/>
  <c r="F115" i="22"/>
  <c r="F17" i="22"/>
  <c r="F76" i="22"/>
  <c r="F85" i="22"/>
  <c r="F93" i="22"/>
  <c r="F94" i="22"/>
  <c r="F91" i="22"/>
  <c r="F88" i="22"/>
  <c r="F120" i="22"/>
  <c r="F4" i="22"/>
  <c r="F14" i="22"/>
  <c r="F73" i="22"/>
  <c r="F84" i="22"/>
  <c r="F101" i="22"/>
  <c r="F102" i="22"/>
  <c r="F99" i="22"/>
  <c r="F96" i="22"/>
  <c r="M115" i="22"/>
  <c r="F6" i="22"/>
  <c r="F5" i="22"/>
  <c r="F77" i="22"/>
  <c r="F71" i="22"/>
  <c r="F105" i="22"/>
  <c r="F106" i="22"/>
  <c r="F103" i="22"/>
  <c r="F100" i="22"/>
  <c r="F11" i="22"/>
  <c r="F12" i="22"/>
  <c r="F81" i="22"/>
  <c r="F75" i="22"/>
  <c r="F109" i="22"/>
  <c r="F110" i="22"/>
  <c r="F107" i="22"/>
  <c r="M100" i="22"/>
  <c r="W83" i="22"/>
  <c r="M95" i="22"/>
  <c r="M114" i="22"/>
  <c r="J92" i="22"/>
  <c r="M96" i="22"/>
  <c r="S84" i="22"/>
  <c r="M91" i="22"/>
  <c r="M118" i="22"/>
  <c r="M93" i="22"/>
  <c r="M111" i="22"/>
  <c r="U114" i="22"/>
  <c r="M97" i="22"/>
  <c r="M119" i="22"/>
  <c r="M101" i="22"/>
  <c r="M121" i="22"/>
  <c r="Q92" i="22"/>
  <c r="Y102" i="22"/>
  <c r="Q113" i="22"/>
  <c r="Y120" i="22"/>
  <c r="J120" i="22"/>
  <c r="Q115" i="22"/>
  <c r="Y113" i="22"/>
  <c r="Y111" i="22"/>
  <c r="Q119" i="22"/>
  <c r="Y115" i="22"/>
  <c r="U116" i="22"/>
  <c r="Q105" i="22"/>
  <c r="Q99" i="22"/>
  <c r="Y93" i="22"/>
  <c r="U100" i="22"/>
  <c r="U109" i="22"/>
  <c r="Y112" i="22"/>
  <c r="Q94" i="22"/>
  <c r="Y99" i="22"/>
  <c r="U97" i="22"/>
  <c r="Q116" i="22"/>
  <c r="Y96" i="22"/>
  <c r="J117" i="22"/>
  <c r="Q120" i="22"/>
  <c r="Y116" i="22"/>
  <c r="J121" i="22"/>
  <c r="Q95" i="22"/>
  <c r="Y94" i="22"/>
  <c r="Y121" i="22"/>
  <c r="U118" i="22"/>
  <c r="M107" i="22"/>
  <c r="J94" i="22"/>
  <c r="Y108" i="22"/>
  <c r="U115" i="22"/>
  <c r="M108" i="22"/>
  <c r="J100" i="22"/>
  <c r="U104" i="22"/>
  <c r="Y119" i="22"/>
  <c r="U120" i="22"/>
  <c r="M112" i="22"/>
  <c r="J109" i="22"/>
  <c r="U96" i="22"/>
  <c r="U121" i="22"/>
  <c r="M120" i="22"/>
  <c r="M99" i="22"/>
  <c r="X98" i="22"/>
  <c r="Q96" i="22"/>
  <c r="Q121" i="22"/>
  <c r="Y98" i="22"/>
  <c r="U93" i="22"/>
  <c r="J116" i="22"/>
  <c r="M109" i="22"/>
  <c r="U105" i="22"/>
  <c r="U91" i="22"/>
  <c r="U112" i="22"/>
  <c r="Y106" i="22"/>
  <c r="M116" i="22"/>
  <c r="J101" i="22"/>
  <c r="U113" i="22"/>
  <c r="Q111" i="22"/>
  <c r="J89" i="22"/>
  <c r="U108" i="22"/>
  <c r="Y87" i="22"/>
  <c r="Y78" i="22"/>
  <c r="J104" i="22"/>
  <c r="Y95" i="22"/>
  <c r="Y100" i="22"/>
  <c r="U111" i="22"/>
  <c r="J112" i="22"/>
  <c r="Q109" i="22"/>
  <c r="J105" i="22"/>
  <c r="Y110" i="22"/>
  <c r="J106" i="22"/>
  <c r="Y90" i="22"/>
  <c r="J118" i="22"/>
  <c r="Q104" i="22"/>
  <c r="J115" i="22"/>
  <c r="Y114" i="22"/>
  <c r="J90" i="22"/>
  <c r="J98" i="22"/>
  <c r="M103" i="22"/>
  <c r="J93" i="22"/>
  <c r="J107" i="22"/>
  <c r="Y105" i="22"/>
  <c r="U95" i="22"/>
  <c r="M102" i="22"/>
  <c r="U117" i="22"/>
  <c r="J114" i="22"/>
  <c r="M106" i="22"/>
  <c r="J108" i="22"/>
  <c r="Y92" i="22"/>
  <c r="U102" i="22"/>
  <c r="U103" i="22"/>
  <c r="U98" i="22"/>
  <c r="U99" i="22"/>
  <c r="U82" i="22"/>
  <c r="Y97" i="22"/>
  <c r="J91" i="22"/>
  <c r="Y85" i="22"/>
  <c r="U86" i="22"/>
  <c r="Y103" i="22"/>
  <c r="U87" i="22"/>
  <c r="U119" i="22"/>
  <c r="J110" i="22"/>
  <c r="M113" i="22"/>
  <c r="Y107" i="22"/>
  <c r="M104" i="22"/>
  <c r="J96" i="22"/>
  <c r="U107" i="22"/>
  <c r="Y118" i="22"/>
  <c r="J103" i="22"/>
  <c r="U101" i="22"/>
  <c r="M110" i="22"/>
  <c r="Y86" i="22"/>
  <c r="M87" i="22"/>
  <c r="U89" i="22"/>
  <c r="U88" i="22"/>
  <c r="U110" i="22"/>
  <c r="U80" i="22"/>
  <c r="Y91" i="22"/>
  <c r="M77" i="22"/>
  <c r="M71" i="22"/>
  <c r="J81" i="22"/>
  <c r="U90" i="22"/>
  <c r="U84" i="22"/>
  <c r="Y89" i="22"/>
  <c r="M82" i="22"/>
  <c r="M75" i="22"/>
  <c r="Y75" i="22"/>
  <c r="M88" i="22"/>
  <c r="Y88" i="22"/>
  <c r="M80" i="22"/>
  <c r="J111" i="22"/>
  <c r="J119" i="22"/>
  <c r="M105" i="22"/>
  <c r="J95" i="22"/>
  <c r="J113" i="22"/>
  <c r="Y101" i="22"/>
  <c r="J102" i="22"/>
  <c r="U106" i="22"/>
  <c r="Y104" i="22"/>
  <c r="U92" i="22"/>
  <c r="Y77" i="22"/>
  <c r="J83" i="22"/>
  <c r="Y80" i="22"/>
  <c r="Y81" i="22"/>
  <c r="J97" i="22"/>
  <c r="J87" i="22"/>
  <c r="U75" i="22"/>
  <c r="M85" i="22"/>
  <c r="M78" i="22"/>
  <c r="J76" i="22"/>
  <c r="Y71" i="22"/>
  <c r="J80" i="22"/>
  <c r="J86" i="22"/>
  <c r="U78" i="22"/>
  <c r="M84" i="22"/>
  <c r="M81" i="22"/>
  <c r="J72" i="22"/>
  <c r="M90" i="22"/>
  <c r="Y72" i="22"/>
  <c r="J77" i="22"/>
  <c r="J74" i="22"/>
  <c r="M79" i="22"/>
  <c r="AC85" i="22"/>
  <c r="M94" i="22"/>
  <c r="J99" i="22"/>
  <c r="Y76" i="22"/>
  <c r="M76" i="22"/>
  <c r="J75" i="22"/>
  <c r="J73" i="22"/>
  <c r="Y74" i="22"/>
  <c r="M92" i="22"/>
  <c r="M74" i="22"/>
  <c r="W108" i="22"/>
  <c r="K77" i="22"/>
  <c r="K73" i="22"/>
  <c r="W71" i="22"/>
  <c r="W75" i="22"/>
  <c r="O79" i="22"/>
  <c r="O72" i="22"/>
  <c r="U71" i="22"/>
  <c r="U72" i="22"/>
  <c r="X74" i="22"/>
  <c r="X73" i="22"/>
  <c r="P77" i="22"/>
  <c r="P82" i="22"/>
  <c r="P76" i="22"/>
  <c r="P75" i="22"/>
  <c r="P74" i="22"/>
  <c r="P73" i="22"/>
  <c r="K85" i="22"/>
  <c r="K72" i="22"/>
  <c r="W84" i="22"/>
  <c r="W72" i="22"/>
  <c r="W80" i="22"/>
  <c r="W73" i="22"/>
  <c r="W78" i="22"/>
  <c r="W77" i="22"/>
  <c r="W76" i="22"/>
  <c r="S77" i="22"/>
  <c r="S71" i="22"/>
  <c r="L71" i="22"/>
  <c r="L78" i="22"/>
  <c r="L73" i="22"/>
  <c r="L80" i="22"/>
  <c r="X80" i="22"/>
  <c r="X72" i="22"/>
  <c r="X76" i="22"/>
  <c r="X77" i="22"/>
  <c r="Q77" i="22"/>
  <c r="Q83" i="22"/>
  <c r="Q76" i="22"/>
  <c r="Q80" i="22"/>
  <c r="Q74" i="22"/>
  <c r="Q71" i="22"/>
  <c r="Q78" i="22"/>
  <c r="O78" i="22"/>
  <c r="O74" i="22"/>
  <c r="O73" i="22"/>
  <c r="O75" i="22"/>
  <c r="I80" i="22"/>
  <c r="I76" i="22"/>
  <c r="I75" i="22"/>
  <c r="I77" i="22"/>
  <c r="AC76" i="22"/>
  <c r="AC82" i="22"/>
  <c r="AC77" i="22"/>
  <c r="AC81" i="22"/>
  <c r="AC72" i="22"/>
  <c r="U74" i="22"/>
  <c r="U73" i="22"/>
  <c r="U81" i="22"/>
  <c r="U77" i="22"/>
  <c r="Q75" i="22"/>
  <c r="Q73" i="22"/>
  <c r="Q72" i="22"/>
  <c r="Q84" i="22"/>
  <c r="Q82" i="22"/>
  <c r="Q88" i="22"/>
  <c r="Q79" i="22"/>
  <c r="I85" i="22"/>
  <c r="I81" i="22"/>
  <c r="I88" i="22"/>
  <c r="I73" i="22"/>
  <c r="O83" i="22"/>
  <c r="O81" i="22"/>
  <c r="O80" i="22"/>
  <c r="O71" i="22"/>
  <c r="O86" i="22"/>
  <c r="O82" i="22"/>
  <c r="O77" i="22"/>
  <c r="AC80" i="22"/>
  <c r="AC74" i="22"/>
  <c r="AC71" i="22"/>
  <c r="L77" i="22"/>
  <c r="L74" i="22"/>
  <c r="L81" i="22"/>
  <c r="L87" i="22"/>
  <c r="L76" i="22"/>
  <c r="X116" i="22"/>
  <c r="S78" i="22"/>
  <c r="S89" i="22"/>
  <c r="S85" i="22"/>
  <c r="S86" i="22"/>
  <c r="S80" i="22"/>
  <c r="S73" i="22"/>
  <c r="S72" i="22"/>
  <c r="P91" i="22"/>
  <c r="P79" i="22"/>
  <c r="P84" i="22"/>
  <c r="P87" i="22"/>
  <c r="P85" i="22"/>
  <c r="P83" i="22"/>
  <c r="P81" i="22"/>
  <c r="P80" i="22"/>
  <c r="P71" i="22"/>
  <c r="K76" i="22"/>
  <c r="K81" i="22"/>
  <c r="K80" i="22"/>
  <c r="K84" i="22"/>
  <c r="K87" i="22"/>
  <c r="W85" i="22"/>
  <c r="W86" i="22"/>
  <c r="W82" i="22"/>
  <c r="W88" i="22"/>
  <c r="W81" i="22"/>
  <c r="AC103" i="22"/>
  <c r="Q100" i="22"/>
  <c r="Q90" i="22"/>
  <c r="Q85" i="22"/>
  <c r="Q81" i="22"/>
  <c r="Q93" i="22"/>
  <c r="P96" i="22"/>
  <c r="P95" i="22"/>
  <c r="P88" i="22"/>
  <c r="P92" i="22"/>
  <c r="P86" i="22"/>
  <c r="P94" i="22"/>
  <c r="P78" i="22"/>
  <c r="I93" i="22"/>
  <c r="I89" i="22"/>
  <c r="I91" i="22"/>
  <c r="I87" i="22"/>
  <c r="O88" i="22"/>
  <c r="O76" i="22"/>
  <c r="O85" i="22"/>
  <c r="K90" i="22"/>
  <c r="K86" i="22"/>
  <c r="W87" i="22"/>
  <c r="W93" i="22"/>
  <c r="W89" i="22"/>
  <c r="L90" i="22"/>
  <c r="L88" i="22"/>
  <c r="X90" i="22"/>
  <c r="X88" i="22"/>
  <c r="Y82" i="22"/>
  <c r="AC88" i="22"/>
  <c r="AC101" i="22"/>
  <c r="AC86" i="22"/>
  <c r="AC78" i="22"/>
  <c r="S87" i="22"/>
  <c r="S100" i="22"/>
  <c r="S96" i="22"/>
  <c r="S90" i="22"/>
  <c r="I97" i="22"/>
  <c r="I90" i="22"/>
  <c r="O92" i="22"/>
  <c r="O107" i="22"/>
  <c r="O97" i="22"/>
  <c r="O94" i="22"/>
  <c r="O101" i="22"/>
  <c r="O109" i="22"/>
  <c r="O91" i="22"/>
  <c r="O87" i="22"/>
  <c r="J9" i="22"/>
  <c r="M9" i="22"/>
  <c r="U14" i="22"/>
  <c r="Y19" i="22"/>
  <c r="AC98" i="22"/>
  <c r="AC95" i="22"/>
  <c r="AC91" i="22"/>
  <c r="AC87" i="22"/>
  <c r="Q13" i="22"/>
  <c r="M117" i="22"/>
  <c r="L105" i="22"/>
  <c r="L96" i="22"/>
  <c r="L97" i="22"/>
  <c r="L92" i="22"/>
  <c r="X91" i="22"/>
  <c r="X104" i="22"/>
  <c r="X99" i="22"/>
  <c r="X106" i="22"/>
  <c r="X96" i="22"/>
  <c r="X93" i="22"/>
  <c r="S91" i="22"/>
  <c r="S109" i="22"/>
  <c r="S99" i="22"/>
  <c r="Q19" i="22"/>
  <c r="P117" i="22"/>
  <c r="P105" i="22"/>
  <c r="P97" i="22"/>
  <c r="P93" i="22"/>
  <c r="P90" i="22"/>
  <c r="P101" i="22"/>
  <c r="P99" i="22"/>
  <c r="K96" i="22"/>
  <c r="K107" i="22"/>
  <c r="K104" i="22"/>
  <c r="K89" i="22"/>
  <c r="K91" i="22"/>
  <c r="W111" i="22"/>
  <c r="W101" i="22"/>
  <c r="W102" i="22"/>
  <c r="W90" i="22"/>
  <c r="L86" i="22"/>
  <c r="M11" i="22"/>
  <c r="Q11" i="22"/>
  <c r="Y9" i="22"/>
  <c r="S106" i="22"/>
  <c r="S104" i="22"/>
  <c r="S103" i="22"/>
  <c r="S102" i="22"/>
  <c r="S107" i="22"/>
  <c r="S88" i="22"/>
  <c r="S81" i="22"/>
  <c r="Q12" i="22"/>
  <c r="J13" i="22"/>
  <c r="M19" i="22"/>
  <c r="Q9" i="22"/>
  <c r="Y13" i="22"/>
  <c r="U83" i="22"/>
  <c r="G85" i="22"/>
  <c r="M13" i="22"/>
  <c r="Q18" i="22"/>
  <c r="X115" i="22"/>
  <c r="P114" i="22"/>
  <c r="P120" i="22"/>
  <c r="P109" i="22"/>
  <c r="P106" i="22"/>
  <c r="P104" i="22"/>
  <c r="P100" i="22"/>
  <c r="P98" i="22"/>
  <c r="P103" i="22"/>
  <c r="P102" i="22"/>
  <c r="P113" i="22"/>
  <c r="K111" i="22"/>
  <c r="K114" i="22"/>
  <c r="K110" i="22"/>
  <c r="K105" i="22"/>
  <c r="K92" i="22"/>
  <c r="K93" i="22"/>
  <c r="K99" i="22"/>
  <c r="K113" i="22"/>
  <c r="K106" i="22"/>
  <c r="W106" i="22"/>
  <c r="W104" i="22"/>
  <c r="W119" i="22"/>
  <c r="W107" i="22"/>
  <c r="W97" i="22"/>
  <c r="W105" i="22"/>
  <c r="W92" i="22"/>
  <c r="W109" i="22"/>
  <c r="J19" i="22"/>
  <c r="AE18" i="22"/>
  <c r="Q14" i="22"/>
  <c r="AE19" i="22"/>
  <c r="I106" i="22"/>
  <c r="I104" i="22"/>
  <c r="I114" i="22"/>
  <c r="I110" i="22"/>
  <c r="I107" i="22"/>
  <c r="I111" i="22"/>
  <c r="I105" i="22"/>
  <c r="I96" i="22"/>
  <c r="I108" i="22"/>
  <c r="O119" i="22"/>
  <c r="O111" i="22"/>
  <c r="O108" i="22"/>
  <c r="O112" i="22"/>
  <c r="O98" i="22"/>
  <c r="O102" i="22"/>
  <c r="O90" i="22"/>
  <c r="O84" i="22"/>
  <c r="U9" i="22"/>
  <c r="AF19" i="22"/>
  <c r="U19" i="22"/>
  <c r="Q110" i="22"/>
  <c r="Q101" i="22"/>
  <c r="Q108" i="22"/>
  <c r="Q112" i="22"/>
  <c r="Q118" i="22"/>
  <c r="Q97" i="22"/>
  <c r="Q91" i="22"/>
  <c r="Q87" i="22"/>
  <c r="Q86" i="22"/>
  <c r="Q114" i="22"/>
  <c r="Q107" i="22"/>
  <c r="AC112" i="22"/>
  <c r="AC107" i="22"/>
  <c r="AC109" i="22"/>
  <c r="AC106" i="22"/>
  <c r="AC93" i="22"/>
  <c r="L116" i="22"/>
  <c r="L107" i="22"/>
  <c r="L115" i="22"/>
  <c r="L111" i="22"/>
  <c r="L109" i="22"/>
  <c r="L101" i="22"/>
  <c r="L95" i="22"/>
  <c r="L94" i="22"/>
  <c r="L93" i="22"/>
  <c r="L108" i="22"/>
  <c r="L99" i="22"/>
  <c r="L112" i="22"/>
  <c r="L106" i="22"/>
  <c r="L104" i="22"/>
  <c r="L98" i="22"/>
  <c r="L85" i="22"/>
  <c r="L82" i="22"/>
  <c r="X102" i="22"/>
  <c r="X107" i="22"/>
  <c r="X97" i="22"/>
  <c r="X92" i="22"/>
  <c r="X85" i="22"/>
  <c r="J12" i="22"/>
  <c r="K9" i="22"/>
  <c r="K19" i="22"/>
  <c r="W9" i="22"/>
  <c r="W115" i="22"/>
  <c r="W103" i="22"/>
  <c r="W112" i="22"/>
  <c r="W19" i="22"/>
  <c r="W13" i="22"/>
  <c r="O13" i="22"/>
  <c r="O11" i="22"/>
  <c r="O106" i="22"/>
  <c r="O105" i="22"/>
  <c r="O104" i="22"/>
  <c r="O99" i="22"/>
  <c r="O115" i="22"/>
  <c r="O19" i="22"/>
  <c r="O9" i="22"/>
  <c r="L83" i="22"/>
  <c r="AC116" i="22"/>
  <c r="AC102" i="22"/>
  <c r="AC110" i="22"/>
  <c r="AC108" i="22"/>
  <c r="AC105" i="22"/>
  <c r="AC104" i="22"/>
  <c r="AC9" i="22"/>
  <c r="AC113" i="22"/>
  <c r="X84" i="22"/>
  <c r="P118" i="22"/>
  <c r="P108" i="22"/>
  <c r="P107" i="22"/>
  <c r="P121" i="22"/>
  <c r="P115" i="22"/>
  <c r="P14" i="22"/>
  <c r="P13" i="22"/>
  <c r="P116" i="22"/>
  <c r="P111" i="22"/>
  <c r="P9" i="22"/>
  <c r="P119" i="22"/>
  <c r="P112" i="22"/>
  <c r="P110" i="22"/>
  <c r="P11" i="22"/>
  <c r="I109" i="22"/>
  <c r="I19" i="22"/>
  <c r="I101" i="22"/>
  <c r="I9" i="22"/>
  <c r="I118" i="22"/>
  <c r="I112" i="22"/>
  <c r="I115" i="22"/>
  <c r="L119" i="22"/>
  <c r="L110" i="22"/>
  <c r="L120" i="22"/>
  <c r="L118" i="22"/>
  <c r="L102" i="22"/>
  <c r="L100" i="22"/>
  <c r="L13" i="22"/>
  <c r="L121" i="22"/>
  <c r="L113" i="22"/>
  <c r="L114" i="22"/>
  <c r="L9" i="22"/>
  <c r="X19" i="22"/>
  <c r="X121" i="22"/>
  <c r="X114" i="22"/>
  <c r="X112" i="22"/>
  <c r="X101" i="22"/>
  <c r="X9" i="22"/>
  <c r="X119" i="22"/>
  <c r="X120" i="22"/>
  <c r="X118" i="22"/>
  <c r="X113" i="22"/>
  <c r="X103" i="22"/>
  <c r="U13" i="22"/>
  <c r="L89" i="22"/>
  <c r="S117" i="22"/>
  <c r="S113" i="22"/>
  <c r="S9" i="22"/>
  <c r="S19" i="22"/>
  <c r="S114" i="22"/>
  <c r="K75" i="22"/>
  <c r="S10" i="22"/>
  <c r="Q5" i="22"/>
  <c r="U10" i="22"/>
  <c r="K108" i="22"/>
  <c r="I74" i="22"/>
  <c r="J4" i="22"/>
  <c r="M6" i="22"/>
  <c r="U17" i="22"/>
  <c r="M98" i="22"/>
  <c r="X78" i="22"/>
  <c r="I84" i="22"/>
  <c r="S118" i="22"/>
  <c r="S121" i="22"/>
  <c r="S120" i="22"/>
  <c r="S116" i="22"/>
  <c r="S112" i="22"/>
  <c r="S119" i="22"/>
  <c r="S115" i="22"/>
  <c r="S94" i="22"/>
  <c r="S101" i="22"/>
  <c r="S98" i="22"/>
  <c r="S97" i="22"/>
  <c r="S93" i="22"/>
  <c r="S92" i="22"/>
  <c r="S74" i="22"/>
  <c r="S95" i="22"/>
  <c r="S6" i="22"/>
  <c r="S4" i="22"/>
  <c r="S5" i="22"/>
  <c r="S18" i="22"/>
  <c r="S14" i="22"/>
  <c r="H73" i="22"/>
  <c r="Y84" i="22"/>
  <c r="Y10" i="22"/>
  <c r="I100" i="22"/>
  <c r="G104" i="22"/>
  <c r="S82" i="22"/>
  <c r="I79" i="22"/>
  <c r="I11" i="22"/>
  <c r="K117" i="22"/>
  <c r="O14" i="22"/>
  <c r="S83" i="22"/>
  <c r="S17" i="22"/>
  <c r="S12" i="22"/>
  <c r="V120" i="22"/>
  <c r="V116" i="22"/>
  <c r="V112" i="22"/>
  <c r="V108" i="22"/>
  <c r="V104" i="22"/>
  <c r="V100" i="22"/>
  <c r="V96" i="22"/>
  <c r="V92" i="22"/>
  <c r="V88" i="22"/>
  <c r="V119" i="22"/>
  <c r="V115" i="22"/>
  <c r="V111" i="22"/>
  <c r="V107" i="22"/>
  <c r="V103" i="22"/>
  <c r="V99" i="22"/>
  <c r="V95" i="22"/>
  <c r="V91" i="22"/>
  <c r="V87" i="22"/>
  <c r="V83" i="22"/>
  <c r="V118" i="22"/>
  <c r="V114" i="22"/>
  <c r="V110" i="22"/>
  <c r="V106" i="22"/>
  <c r="V102" i="22"/>
  <c r="V98" i="22"/>
  <c r="V94" i="22"/>
  <c r="V121" i="22"/>
  <c r="V117" i="22"/>
  <c r="V113" i="22"/>
  <c r="V109" i="22"/>
  <c r="V105" i="22"/>
  <c r="V101" i="22"/>
  <c r="V97" i="22"/>
  <c r="V93" i="22"/>
  <c r="V89" i="22"/>
  <c r="V79" i="22"/>
  <c r="V75" i="22"/>
  <c r="V71" i="22"/>
  <c r="V82" i="22"/>
  <c r="V78" i="22"/>
  <c r="V74" i="22"/>
  <c r="V85" i="22"/>
  <c r="V84" i="22"/>
  <c r="V86" i="22"/>
  <c r="V81" i="22"/>
  <c r="V77" i="22"/>
  <c r="V73" i="22"/>
  <c r="V90" i="22"/>
  <c r="V80" i="22"/>
  <c r="V76" i="22"/>
  <c r="V72" i="22"/>
  <c r="V19" i="22"/>
  <c r="V13" i="22"/>
  <c r="V9" i="22"/>
  <c r="V10" i="22"/>
  <c r="V5" i="22"/>
  <c r="V17" i="22"/>
  <c r="V11" i="22"/>
  <c r="V18" i="22"/>
  <c r="V14" i="22"/>
  <c r="V4" i="22"/>
  <c r="V6" i="22"/>
  <c r="V12" i="22"/>
  <c r="R9" i="22"/>
  <c r="R82" i="22"/>
  <c r="R80" i="22"/>
  <c r="R95" i="22"/>
  <c r="R100" i="22"/>
  <c r="R93" i="22"/>
  <c r="R86" i="22"/>
  <c r="R118" i="22"/>
  <c r="I18" i="22"/>
  <c r="J17" i="22"/>
  <c r="Q17" i="22"/>
  <c r="Q89" i="22"/>
  <c r="AC10" i="22"/>
  <c r="Y12" i="22"/>
  <c r="AE17" i="22"/>
  <c r="U4" i="22"/>
  <c r="L103" i="22"/>
  <c r="J79" i="22"/>
  <c r="T121" i="22"/>
  <c r="T117" i="22"/>
  <c r="T113" i="22"/>
  <c r="T109" i="22"/>
  <c r="T105" i="22"/>
  <c r="T101" i="22"/>
  <c r="T97" i="22"/>
  <c r="T93" i="22"/>
  <c r="T89" i="22"/>
  <c r="T120" i="22"/>
  <c r="T116" i="22"/>
  <c r="T112" i="22"/>
  <c r="T108" i="22"/>
  <c r="T104" i="22"/>
  <c r="T100" i="22"/>
  <c r="T96" i="22"/>
  <c r="T92" i="22"/>
  <c r="T88" i="22"/>
  <c r="T84" i="22"/>
  <c r="T119" i="22"/>
  <c r="T115" i="22"/>
  <c r="T111" i="22"/>
  <c r="T107" i="22"/>
  <c r="T103" i="22"/>
  <c r="T99" i="22"/>
  <c r="T95" i="22"/>
  <c r="T118" i="22"/>
  <c r="T114" i="22"/>
  <c r="T110" i="22"/>
  <c r="T106" i="22"/>
  <c r="T102" i="22"/>
  <c r="T98" i="22"/>
  <c r="T94" i="22"/>
  <c r="T90" i="22"/>
  <c r="T80" i="22"/>
  <c r="T76" i="22"/>
  <c r="T72" i="22"/>
  <c r="T19" i="22"/>
  <c r="T91" i="22"/>
  <c r="T87" i="22"/>
  <c r="T79" i="22"/>
  <c r="T75" i="22"/>
  <c r="T83" i="22"/>
  <c r="T82" i="22"/>
  <c r="T78" i="22"/>
  <c r="T74" i="22"/>
  <c r="T85" i="22"/>
  <c r="T86" i="22"/>
  <c r="T81" i="22"/>
  <c r="T77" i="22"/>
  <c r="T73" i="22"/>
  <c r="T18" i="22"/>
  <c r="T14" i="22"/>
  <c r="T10" i="22"/>
  <c r="T9" i="22"/>
  <c r="T6" i="22"/>
  <c r="T4" i="22"/>
  <c r="T71" i="22"/>
  <c r="T17" i="22"/>
  <c r="T11" i="22"/>
  <c r="T5" i="22"/>
  <c r="T12" i="22"/>
  <c r="T13" i="22"/>
  <c r="I103" i="22"/>
  <c r="R4" i="22"/>
  <c r="R84" i="22"/>
  <c r="R18" i="22"/>
  <c r="R99" i="22"/>
  <c r="R104" i="22"/>
  <c r="R97" i="22"/>
  <c r="R90" i="22"/>
  <c r="W14" i="22"/>
  <c r="M14" i="22"/>
  <c r="Q4" i="22"/>
  <c r="Q98" i="22"/>
  <c r="Y17" i="22"/>
  <c r="Y18" i="22"/>
  <c r="U6" i="22"/>
  <c r="X17" i="22"/>
  <c r="X79" i="22"/>
  <c r="X12" i="22"/>
  <c r="X18" i="22"/>
  <c r="X6" i="22"/>
  <c r="X4" i="22"/>
  <c r="X11" i="22"/>
  <c r="X5" i="22"/>
  <c r="I78" i="22"/>
  <c r="I10" i="22"/>
  <c r="K78" i="22"/>
  <c r="K10" i="22"/>
  <c r="S79" i="22"/>
  <c r="S11" i="22"/>
  <c r="K79" i="22"/>
  <c r="K18" i="22"/>
  <c r="K11" i="22"/>
  <c r="AC83" i="22"/>
  <c r="AC12" i="22"/>
  <c r="U79" i="22"/>
  <c r="AF18" i="22"/>
  <c r="U18" i="22"/>
  <c r="U11" i="22"/>
  <c r="S108" i="22"/>
  <c r="X111" i="22"/>
  <c r="I83" i="22"/>
  <c r="I12" i="22"/>
  <c r="X105" i="22"/>
  <c r="X13" i="22"/>
  <c r="I13" i="22"/>
  <c r="W95" i="22"/>
  <c r="W10" i="22"/>
  <c r="K82" i="22"/>
  <c r="H85" i="22"/>
  <c r="N120" i="22"/>
  <c r="N116" i="22"/>
  <c r="N112" i="22"/>
  <c r="N108" i="22"/>
  <c r="N104" i="22"/>
  <c r="N100" i="22"/>
  <c r="N96" i="22"/>
  <c r="N92" i="22"/>
  <c r="N88" i="22"/>
  <c r="N119" i="22"/>
  <c r="N115" i="22"/>
  <c r="N111" i="22"/>
  <c r="N107" i="22"/>
  <c r="N103" i="22"/>
  <c r="N99" i="22"/>
  <c r="N95" i="22"/>
  <c r="N91" i="22"/>
  <c r="N87" i="22"/>
  <c r="N83" i="22"/>
  <c r="N118" i="22"/>
  <c r="N114" i="22"/>
  <c r="N110" i="22"/>
  <c r="N106" i="22"/>
  <c r="N102" i="22"/>
  <c r="N98" i="22"/>
  <c r="N94" i="22"/>
  <c r="N121" i="22"/>
  <c r="N117" i="22"/>
  <c r="N113" i="22"/>
  <c r="N109" i="22"/>
  <c r="N105" i="22"/>
  <c r="N101" i="22"/>
  <c r="N97" i="22"/>
  <c r="N93" i="22"/>
  <c r="N89" i="22"/>
  <c r="N79" i="22"/>
  <c r="N75" i="22"/>
  <c r="N71" i="22"/>
  <c r="N85" i="22"/>
  <c r="N84" i="22"/>
  <c r="N82" i="22"/>
  <c r="N78" i="22"/>
  <c r="N90" i="22"/>
  <c r="N86" i="22"/>
  <c r="N81" i="22"/>
  <c r="N77" i="22"/>
  <c r="N73" i="22"/>
  <c r="N80" i="22"/>
  <c r="N76" i="22"/>
  <c r="N72" i="22"/>
  <c r="N19" i="22"/>
  <c r="N13" i="22"/>
  <c r="N9" i="22"/>
  <c r="N11" i="22"/>
  <c r="N5" i="22"/>
  <c r="N18" i="22"/>
  <c r="N12" i="22"/>
  <c r="N14" i="22"/>
  <c r="N4" i="22"/>
  <c r="N74" i="22"/>
  <c r="N17" i="22"/>
  <c r="N10" i="22"/>
  <c r="N6" i="22"/>
  <c r="J84" i="22"/>
  <c r="J10" i="22"/>
  <c r="L84" i="22"/>
  <c r="X89" i="22"/>
  <c r="S110" i="22"/>
  <c r="S105" i="22"/>
  <c r="S13" i="22"/>
  <c r="R13" i="22"/>
  <c r="R14" i="22"/>
  <c r="R92" i="22"/>
  <c r="R73" i="22"/>
  <c r="R103" i="22"/>
  <c r="R108" i="22"/>
  <c r="R101" i="22"/>
  <c r="R94" i="22"/>
  <c r="M72" i="22"/>
  <c r="J71" i="22"/>
  <c r="Q6" i="22"/>
  <c r="Y11" i="22"/>
  <c r="U5" i="22"/>
  <c r="R19" i="22"/>
  <c r="R72" i="22"/>
  <c r="R83" i="22"/>
  <c r="R77" i="22"/>
  <c r="R107" i="22"/>
  <c r="R112" i="22"/>
  <c r="R105" i="22"/>
  <c r="R98" i="22"/>
  <c r="M5" i="22"/>
  <c r="J14" i="22"/>
  <c r="J18" i="22"/>
  <c r="Q10" i="22"/>
  <c r="Y5" i="22"/>
  <c r="Y79" i="22"/>
  <c r="R12" i="22"/>
  <c r="R11" i="22"/>
  <c r="R71" i="22"/>
  <c r="R81" i="22"/>
  <c r="R111" i="22"/>
  <c r="R116" i="22"/>
  <c r="R109" i="22"/>
  <c r="R102" i="22"/>
  <c r="M18" i="22"/>
  <c r="J5" i="22"/>
  <c r="Q102" i="22"/>
  <c r="AE4" i="22"/>
  <c r="AF4" i="22"/>
  <c r="Y109" i="22"/>
  <c r="Y14" i="22"/>
  <c r="K83" i="22"/>
  <c r="K118" i="22"/>
  <c r="K121" i="22"/>
  <c r="K120" i="22"/>
  <c r="K116" i="22"/>
  <c r="K112" i="22"/>
  <c r="K119" i="22"/>
  <c r="K115" i="22"/>
  <c r="K101" i="22"/>
  <c r="K97" i="22"/>
  <c r="K98" i="22"/>
  <c r="K94" i="22"/>
  <c r="K71" i="22"/>
  <c r="K6" i="22"/>
  <c r="K5" i="22"/>
  <c r="K4" i="22"/>
  <c r="K14" i="22"/>
  <c r="K17" i="22"/>
  <c r="W120" i="22"/>
  <c r="W116" i="22"/>
  <c r="W118" i="22"/>
  <c r="W114" i="22"/>
  <c r="W110" i="22"/>
  <c r="W121" i="22"/>
  <c r="W117" i="22"/>
  <c r="W113" i="22"/>
  <c r="W99" i="22"/>
  <c r="W91" i="22"/>
  <c r="W79" i="22"/>
  <c r="W100" i="22"/>
  <c r="W96" i="22"/>
  <c r="W94" i="22"/>
  <c r="W17" i="22"/>
  <c r="W11" i="22"/>
  <c r="W5" i="22"/>
  <c r="W18" i="22"/>
  <c r="W4" i="22"/>
  <c r="W6" i="22"/>
  <c r="K103" i="22"/>
  <c r="X100" i="22"/>
  <c r="R5" i="22"/>
  <c r="R17" i="22"/>
  <c r="R75" i="22"/>
  <c r="R88" i="22"/>
  <c r="R115" i="22"/>
  <c r="R120" i="22"/>
  <c r="R113" i="22"/>
  <c r="R106" i="22"/>
  <c r="M4" i="22"/>
  <c r="J6" i="22"/>
  <c r="Y4" i="22"/>
  <c r="U12" i="22"/>
  <c r="X83" i="22"/>
  <c r="L75" i="22"/>
  <c r="L17" i="22"/>
  <c r="L12" i="22"/>
  <c r="I119" i="22"/>
  <c r="I121" i="22"/>
  <c r="I117" i="22"/>
  <c r="I113" i="22"/>
  <c r="I120" i="22"/>
  <c r="I116" i="22"/>
  <c r="I102" i="22"/>
  <c r="I98" i="22"/>
  <c r="I94" i="22"/>
  <c r="I99" i="22"/>
  <c r="I95" i="22"/>
  <c r="I92" i="22"/>
  <c r="I14" i="22"/>
  <c r="I71" i="22"/>
  <c r="I17" i="22"/>
  <c r="I6" i="22"/>
  <c r="I4" i="22"/>
  <c r="I5" i="22"/>
  <c r="X117" i="22"/>
  <c r="X10" i="22"/>
  <c r="P17" i="22"/>
  <c r="P89" i="22"/>
  <c r="P12" i="22"/>
  <c r="P19" i="22"/>
  <c r="P10" i="22"/>
  <c r="P6" i="22"/>
  <c r="P4" i="22"/>
  <c r="P18" i="22"/>
  <c r="P5" i="22"/>
  <c r="M83" i="22"/>
  <c r="M12" i="22"/>
  <c r="K102" i="22"/>
  <c r="K13" i="22"/>
  <c r="X109" i="22"/>
  <c r="X82" i="22"/>
  <c r="X14" i="22"/>
  <c r="L79" i="22"/>
  <c r="L11" i="22"/>
  <c r="L117" i="22"/>
  <c r="L91" i="22"/>
  <c r="L72" i="22"/>
  <c r="L19" i="22"/>
  <c r="L18" i="22"/>
  <c r="L14" i="22"/>
  <c r="L10" i="22"/>
  <c r="L6" i="22"/>
  <c r="L4" i="22"/>
  <c r="L5" i="22"/>
  <c r="AC84" i="22"/>
  <c r="K100" i="22"/>
  <c r="J82" i="22"/>
  <c r="G115" i="22"/>
  <c r="G14" i="22"/>
  <c r="G83" i="22"/>
  <c r="G17" i="22"/>
  <c r="G12" i="22"/>
  <c r="K88" i="22"/>
  <c r="O120" i="22"/>
  <c r="O116" i="22"/>
  <c r="O118" i="22"/>
  <c r="O114" i="22"/>
  <c r="O110" i="22"/>
  <c r="O121" i="22"/>
  <c r="O117" i="22"/>
  <c r="O113" i="22"/>
  <c r="O96" i="22"/>
  <c r="O95" i="22"/>
  <c r="O103" i="22"/>
  <c r="O100" i="22"/>
  <c r="O93" i="22"/>
  <c r="O89" i="22"/>
  <c r="O18" i="22"/>
  <c r="O12" i="22"/>
  <c r="O5" i="22"/>
  <c r="O6" i="22"/>
  <c r="O4" i="22"/>
  <c r="O17" i="22"/>
  <c r="O10" i="22"/>
  <c r="AC79" i="22"/>
  <c r="AC11" i="22"/>
  <c r="AC18" i="22"/>
  <c r="J88" i="22"/>
  <c r="R6" i="22"/>
  <c r="R74" i="22"/>
  <c r="R79" i="22"/>
  <c r="R87" i="22"/>
  <c r="R119" i="22"/>
  <c r="R85" i="22"/>
  <c r="R117" i="22"/>
  <c r="R110" i="22"/>
  <c r="K12" i="22"/>
  <c r="W12" i="22"/>
  <c r="Y6" i="22"/>
  <c r="AF17" i="22"/>
  <c r="U76" i="22"/>
  <c r="AC99" i="22"/>
  <c r="AC13" i="22"/>
  <c r="AC121" i="22"/>
  <c r="AC117" i="22"/>
  <c r="AC120" i="22"/>
  <c r="AC119" i="22"/>
  <c r="AC115" i="22"/>
  <c r="AC111" i="22"/>
  <c r="AC118" i="22"/>
  <c r="AC114" i="22"/>
  <c r="AC90" i="22"/>
  <c r="AC97" i="22"/>
  <c r="AC94" i="22"/>
  <c r="AC100" i="22"/>
  <c r="AC96" i="22"/>
  <c r="AC92" i="22"/>
  <c r="AC14" i="22"/>
  <c r="AC6" i="22"/>
  <c r="AC4" i="22"/>
  <c r="AC5" i="22"/>
  <c r="AC17" i="22"/>
  <c r="AC19" i="22"/>
  <c r="M89" i="22"/>
  <c r="M10" i="22"/>
  <c r="R10" i="22"/>
  <c r="R78" i="22"/>
  <c r="R76" i="22"/>
  <c r="R91" i="22"/>
  <c r="R96" i="22"/>
  <c r="R89" i="22"/>
  <c r="R121" i="22"/>
  <c r="M17" i="22"/>
  <c r="J11" i="22"/>
  <c r="H109" i="22"/>
  <c r="AB86" i="22"/>
  <c r="H115" i="22"/>
  <c r="AA100" i="22"/>
  <c r="H74" i="22"/>
  <c r="H82" i="22"/>
  <c r="G84" i="22"/>
  <c r="AA72" i="22"/>
  <c r="AA74" i="22"/>
  <c r="AB72" i="22"/>
  <c r="AA80" i="22"/>
  <c r="AA99" i="22"/>
  <c r="AB103" i="22" l="1"/>
  <c r="H98" i="22"/>
  <c r="G74" i="22"/>
  <c r="G78" i="22"/>
  <c r="G72" i="22"/>
  <c r="G80" i="22"/>
  <c r="G71" i="22"/>
  <c r="G75" i="22"/>
  <c r="G81" i="22"/>
  <c r="G76" i="22"/>
  <c r="G77" i="22"/>
  <c r="H80" i="22"/>
  <c r="H76" i="22"/>
  <c r="H77" i="22"/>
  <c r="H72" i="22"/>
  <c r="AA71" i="22"/>
  <c r="AA78" i="22"/>
  <c r="AA77" i="22"/>
  <c r="AA87" i="22"/>
  <c r="AA86" i="22"/>
  <c r="AA82" i="22"/>
  <c r="AA81" i="22"/>
  <c r="AA76" i="22"/>
  <c r="AB87" i="22"/>
  <c r="AB80" i="22"/>
  <c r="AB74" i="22"/>
  <c r="AB71" i="22"/>
  <c r="AB81" i="22"/>
  <c r="AB78" i="22"/>
  <c r="AB77" i="22"/>
  <c r="G87" i="22"/>
  <c r="G82" i="22"/>
  <c r="G73" i="22"/>
  <c r="G86" i="22"/>
  <c r="H121" i="22"/>
  <c r="AB95" i="22"/>
  <c r="AB94" i="22"/>
  <c r="AB88" i="22"/>
  <c r="AB89" i="22"/>
  <c r="AB76" i="22"/>
  <c r="AB75" i="22"/>
  <c r="AA97" i="22"/>
  <c r="AA88" i="22"/>
  <c r="AA91" i="22"/>
  <c r="H99" i="22"/>
  <c r="H92" i="22"/>
  <c r="H81" i="22"/>
  <c r="H88" i="22"/>
  <c r="H86" i="22"/>
  <c r="G106" i="22"/>
  <c r="G93" i="22"/>
  <c r="G102" i="22"/>
  <c r="G91" i="22"/>
  <c r="G90" i="22"/>
  <c r="G112" i="22"/>
  <c r="G108" i="22"/>
  <c r="G101" i="22"/>
  <c r="G98" i="22"/>
  <c r="AB102" i="22"/>
  <c r="AB99" i="22"/>
  <c r="AB98" i="22"/>
  <c r="AB93" i="22"/>
  <c r="AB92" i="22"/>
  <c r="AB100" i="22"/>
  <c r="AB97" i="22"/>
  <c r="AB91" i="22"/>
  <c r="AA107" i="22"/>
  <c r="AA94" i="22"/>
  <c r="AA108" i="22"/>
  <c r="AA92" i="22"/>
  <c r="H91" i="22"/>
  <c r="H93" i="22"/>
  <c r="G111" i="22"/>
  <c r="G109" i="22"/>
  <c r="G105" i="22"/>
  <c r="G92" i="22"/>
  <c r="G89" i="22"/>
  <c r="G88" i="22"/>
  <c r="AB120" i="22"/>
  <c r="AB113" i="22"/>
  <c r="AB105" i="22"/>
  <c r="AB101" i="22"/>
  <c r="AB114" i="22"/>
  <c r="AB96" i="22"/>
  <c r="AB117" i="22"/>
  <c r="AB109" i="22"/>
  <c r="AB90" i="22"/>
  <c r="AB82" i="22"/>
  <c r="AB108" i="22"/>
  <c r="AA111" i="22"/>
  <c r="AA113" i="22"/>
  <c r="AA105" i="22"/>
  <c r="AA101" i="22"/>
  <c r="AA96" i="22"/>
  <c r="AA89" i="22"/>
  <c r="H102" i="22"/>
  <c r="H116" i="22"/>
  <c r="H97" i="22"/>
  <c r="H107" i="22"/>
  <c r="H101" i="22"/>
  <c r="H100" i="22"/>
  <c r="H96" i="22"/>
  <c r="H95" i="22"/>
  <c r="H87" i="22"/>
  <c r="H117" i="22"/>
  <c r="H112" i="22"/>
  <c r="AA75" i="22"/>
  <c r="AA114" i="22"/>
  <c r="AA102" i="22"/>
  <c r="AA109" i="22"/>
  <c r="H111" i="22"/>
  <c r="H106" i="22"/>
  <c r="H105" i="22"/>
  <c r="H104" i="22"/>
  <c r="H119" i="22"/>
  <c r="H114" i="22"/>
  <c r="H118" i="22"/>
  <c r="H113" i="22"/>
  <c r="H120" i="22"/>
  <c r="AB84" i="22"/>
  <c r="AB121" i="22"/>
  <c r="AB115" i="22"/>
  <c r="AB112" i="22"/>
  <c r="AB107" i="22"/>
  <c r="AB116" i="22"/>
  <c r="AB106" i="22"/>
  <c r="AB119" i="22"/>
  <c r="AB118" i="22"/>
  <c r="AB9" i="22"/>
  <c r="AB111" i="22"/>
  <c r="H9" i="22"/>
  <c r="H89" i="22"/>
  <c r="AB110" i="22"/>
  <c r="G107" i="22"/>
  <c r="G10" i="22"/>
  <c r="G13" i="22"/>
  <c r="G119" i="22"/>
  <c r="G9" i="22"/>
  <c r="H108" i="22"/>
  <c r="H75" i="22"/>
  <c r="AA117" i="22"/>
  <c r="AA10" i="22"/>
  <c r="AA17" i="22"/>
  <c r="AB19" i="22"/>
  <c r="AB83" i="22"/>
  <c r="AB18" i="22"/>
  <c r="AB14" i="22"/>
  <c r="AB10" i="22"/>
  <c r="AB6" i="22"/>
  <c r="AB4" i="22"/>
  <c r="AB5" i="22"/>
  <c r="AB17" i="22"/>
  <c r="AB12" i="22"/>
  <c r="AA9" i="22"/>
  <c r="AA73" i="22"/>
  <c r="H79" i="22"/>
  <c r="H18" i="22"/>
  <c r="H11" i="22"/>
  <c r="AA103" i="22"/>
  <c r="AA84" i="22"/>
  <c r="H103" i="22"/>
  <c r="AA110" i="22"/>
  <c r="AB104" i="22"/>
  <c r="AB11" i="22"/>
  <c r="H84" i="22"/>
  <c r="AA90" i="22"/>
  <c r="H83" i="22"/>
  <c r="G120" i="22"/>
  <c r="G116" i="22"/>
  <c r="G118" i="22"/>
  <c r="G114" i="22"/>
  <c r="G110" i="22"/>
  <c r="G121" i="22"/>
  <c r="G117" i="22"/>
  <c r="G113" i="22"/>
  <c r="G79" i="22"/>
  <c r="G103" i="22"/>
  <c r="G95" i="22"/>
  <c r="G94" i="22"/>
  <c r="G100" i="22"/>
  <c r="G99" i="22"/>
  <c r="G97" i="22"/>
  <c r="G96" i="22"/>
  <c r="G19" i="22"/>
  <c r="G5" i="22"/>
  <c r="G6" i="22"/>
  <c r="G4" i="22"/>
  <c r="G18" i="22"/>
  <c r="G11" i="22"/>
  <c r="AA79" i="22"/>
  <c r="AB73" i="22"/>
  <c r="AB13" i="22"/>
  <c r="AB85" i="22"/>
  <c r="AA118" i="22"/>
  <c r="AA121" i="22"/>
  <c r="AA120" i="22"/>
  <c r="AA116" i="22"/>
  <c r="AA112" i="22"/>
  <c r="AA119" i="22"/>
  <c r="AA115" i="22"/>
  <c r="AA95" i="22"/>
  <c r="AA93" i="22"/>
  <c r="AA98" i="22"/>
  <c r="AD19" i="22" a="1"/>
  <c r="AD19" i="22" s="1"/>
  <c r="AA19" i="22"/>
  <c r="AA14" i="22"/>
  <c r="AA6" i="22"/>
  <c r="AA4" i="22"/>
  <c r="AD17" i="22" a="1"/>
  <c r="AD17" i="22" s="1"/>
  <c r="AA5" i="22"/>
  <c r="AD18" i="22" a="1"/>
  <c r="AD18" i="22" s="1"/>
  <c r="AA18" i="22"/>
  <c r="AA13" i="22"/>
  <c r="AD4" i="22" a="1"/>
  <c r="AD4" i="22" s="1"/>
  <c r="H110" i="22"/>
  <c r="H17" i="22"/>
  <c r="H71" i="22"/>
  <c r="H12" i="22"/>
  <c r="H13" i="22"/>
  <c r="H14" i="22"/>
  <c r="H6" i="22"/>
  <c r="H4" i="22"/>
  <c r="H19" i="22"/>
  <c r="H5" i="22"/>
  <c r="H78" i="22"/>
  <c r="H10" i="22"/>
  <c r="AA106" i="22"/>
  <c r="AA104" i="22"/>
  <c r="AA11" i="22"/>
  <c r="AA85" i="22"/>
  <c r="H90" i="22"/>
  <c r="AA83" i="22"/>
  <c r="AA12" i="22"/>
  <c r="AB79" i="22"/>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<sst xmlns="http://schemas.openxmlformats.org/spreadsheetml/2006/main" count="20718" uniqueCount="2011">
  <si>
    <t xml:space="preserve">&lt; Home  </t>
  </si>
  <si>
    <t>Cost of projects per subregion</t>
  </si>
  <si>
    <t>Average</t>
  </si>
  <si>
    <t>Minimum</t>
  </si>
  <si>
    <t>Maximum</t>
  </si>
  <si>
    <t>Asia-Pacific</t>
  </si>
  <si>
    <t>mln. USD (constant 2015) per km</t>
  </si>
  <si>
    <t>Central and West Asia</t>
  </si>
  <si>
    <t>East Asia</t>
  </si>
  <si>
    <t>Pacific</t>
  </si>
  <si>
    <t>South Asia</t>
  </si>
  <si>
    <t>South East Asia</t>
  </si>
  <si>
    <t>Iran &amp; Russia</t>
  </si>
  <si>
    <t>Eastern Europe</t>
  </si>
  <si>
    <t>Cost of projects per income level</t>
  </si>
  <si>
    <t>High income</t>
  </si>
  <si>
    <t>Upper middle income</t>
  </si>
  <si>
    <t>Low and lower middle income</t>
  </si>
  <si>
    <t>Cost of projects per economy</t>
  </si>
  <si>
    <t>Afghanistan</t>
  </si>
  <si>
    <t>Armenia</t>
  </si>
  <si>
    <t>Australia</t>
  </si>
  <si>
    <t>Azerbaijan</t>
  </si>
  <si>
    <t>Bangladesh</t>
  </si>
  <si>
    <t>Cambodia</t>
  </si>
  <si>
    <t>Georgia</t>
  </si>
  <si>
    <t>Hong Kong, China</t>
  </si>
  <si>
    <t>India</t>
  </si>
  <si>
    <t>Indonesia</t>
  </si>
  <si>
    <t>Iran (Islamic Republic of)</t>
  </si>
  <si>
    <t>Japan</t>
  </si>
  <si>
    <t>Kazakhstan</t>
  </si>
  <si>
    <t>Kyrgyz Republic</t>
  </si>
  <si>
    <t>Lao People's Democratic Republic</t>
  </si>
  <si>
    <t>Malaysia</t>
  </si>
  <si>
    <t>Mongolia</t>
  </si>
  <si>
    <t>Myanmar</t>
  </si>
  <si>
    <t>Nepal</t>
  </si>
  <si>
    <t>New Zealand</t>
  </si>
  <si>
    <t>Pakistan</t>
  </si>
  <si>
    <t>Papua New Guinea</t>
  </si>
  <si>
    <t>People's Republic of China</t>
  </si>
  <si>
    <t>Philippines</t>
  </si>
  <si>
    <t>Republic of Korea</t>
  </si>
  <si>
    <t>Russian Federation</t>
  </si>
  <si>
    <t>Samoa</t>
  </si>
  <si>
    <t>Singapore</t>
  </si>
  <si>
    <t>Solomon Islands</t>
  </si>
  <si>
    <t>Sri Lanka</t>
  </si>
  <si>
    <t>Tajikistan</t>
  </si>
  <si>
    <t>Thailand</t>
  </si>
  <si>
    <t>Timor-Leste</t>
  </si>
  <si>
    <t>Uzbekistan</t>
  </si>
  <si>
    <t>Viet Nam</t>
  </si>
  <si>
    <t>Vanuatu</t>
  </si>
  <si>
    <t>Kiribati</t>
  </si>
  <si>
    <t>Cost of projects per project type</t>
  </si>
  <si>
    <t>Rail Transport (non-urban)</t>
  </si>
  <si>
    <t>Heavy Railway Construction</t>
  </si>
  <si>
    <t>Heavy Railway Electrification</t>
  </si>
  <si>
    <t>High Speed Railway</t>
  </si>
  <si>
    <t>Road Asset Management</t>
  </si>
  <si>
    <t>Asphalt Mix Resurfacing</t>
  </si>
  <si>
    <t>Bituminous Pavement Preventive Treatment</t>
  </si>
  <si>
    <t>Gravel Resurfacing</t>
  </si>
  <si>
    <t>Partial Widening and Reconstruction</t>
  </si>
  <si>
    <t>Reconstruction</t>
  </si>
  <si>
    <t>Routine Maintenance</t>
  </si>
  <si>
    <t>Strengthening</t>
  </si>
  <si>
    <t>Surface Treatment Resurfacing</t>
  </si>
  <si>
    <t>Upgrading</t>
  </si>
  <si>
    <t>Upgrading and Climate Proofing</t>
  </si>
  <si>
    <t>Road Construction</t>
  </si>
  <si>
    <t>New 1L Road</t>
  </si>
  <si>
    <t>New 2L Highway</t>
  </si>
  <si>
    <t>New 4L Expressway</t>
  </si>
  <si>
    <t>New 6L Expressway</t>
  </si>
  <si>
    <t>Partial Widening</t>
  </si>
  <si>
    <t>Widening</t>
  </si>
  <si>
    <t>Widening and Reconstruction</t>
  </si>
  <si>
    <t>Urban Public Transport</t>
  </si>
  <si>
    <t>BRTS</t>
  </si>
  <si>
    <t>Light Rail</t>
  </si>
  <si>
    <t>Metro</t>
  </si>
  <si>
    <t>ATO Country Code</t>
  </si>
  <si>
    <t>Economy</t>
  </si>
  <si>
    <t>City</t>
  </si>
  <si>
    <t>Region</t>
  </si>
  <si>
    <t>Income Level</t>
  </si>
  <si>
    <t>ADB Subregion</t>
  </si>
  <si>
    <t>Name of Project</t>
  </si>
  <si>
    <t>Project Type</t>
  </si>
  <si>
    <t>Typology (predominant)</t>
  </si>
  <si>
    <t>Type</t>
  </si>
  <si>
    <t>Length (km)</t>
  </si>
  <si>
    <t>Cost in Local Currency (M)</t>
  </si>
  <si>
    <t>Cost (M), USD 2015 constant</t>
  </si>
  <si>
    <t>Cost (M)/km, USD 2015 constant</t>
  </si>
  <si>
    <t>Low</t>
  </si>
  <si>
    <t>High</t>
  </si>
  <si>
    <t>Remarks</t>
  </si>
  <si>
    <t>Link/Source</t>
  </si>
  <si>
    <t>Link/Source2</t>
  </si>
  <si>
    <t>RUS</t>
  </si>
  <si>
    <t>Moscow</t>
  </si>
  <si>
    <t>Costs include all construction and construction-related expenditures, but not rolling stock</t>
  </si>
  <si>
    <t>https://transitcosts.com/data/</t>
  </si>
  <si>
    <t>Nizhniy Novgorod</t>
  </si>
  <si>
    <t>Nizhniy Novgorod,Line 2 extension</t>
  </si>
  <si>
    <t>https://www.metro-report.com/analysis/single-news/view/the-winners-and-losers-of-russian-metros.html</t>
  </si>
  <si>
    <t>Moscow,Line 1 extension</t>
  </si>
  <si>
    <t>https://zakupki.gov.ru/epz/order/notice/oku44/view/supplier-results.html?regNumber=0173200001418000217</t>
  </si>
  <si>
    <t>VNM</t>
  </si>
  <si>
    <t>South-Eastern Asia</t>
  </si>
  <si>
    <t>KOR</t>
  </si>
  <si>
    <t>Seoul</t>
  </si>
  <si>
    <t>Eastern Asia</t>
  </si>
  <si>
    <t>Seoul,Sinbundang</t>
  </si>
  <si>
    <t>https://books.google.de/books?id=B3-SBgAAQBAJ&amp;pg=PA44&amp;lpg=PA44&amp;dq=shinbundang+line+construction+cost+11690&amp;source=bl&amp;ots=_CTZGAt6MP&amp;sig=ACfU3U0qGvuRqbqwA60o8fLQNSdXTt8BlQ&amp;hl=en&amp;sa=X&amp;ved=2ahUKEwi847D6oPPqAhXLqqQKHf_ZB1MQ6AEwEHoECAsQAQ#v=onepage&amp;q=shinbundang%20line%20construction%20cost%2011690&amp;f=false</t>
  </si>
  <si>
    <t>Seoul,Sinbundang phase 2</t>
  </si>
  <si>
    <t>https://shinbundang.co.kr/eng/index.jsp?pageID=/eng/intro/intro2_6.jsp&amp;open_main=4&amp;open_sub1=1&amp;open_sub2=6</t>
  </si>
  <si>
    <t>SGP</t>
  </si>
  <si>
    <t>Singapore,Downtown MRT Line</t>
  </si>
  <si>
    <t>https://www.todayonline.com/singapore/comparing-singapores-newest-and-oldest-mrt-lines</t>
  </si>
  <si>
    <t>Singapore,Thomson MRT Line</t>
  </si>
  <si>
    <t>https://www.straitstimes.com/singapore/transport/thomson-east-coast-line-6-more-stations-from-springleaf-to-caldecott-opening</t>
  </si>
  <si>
    <t>IND</t>
  </si>
  <si>
    <t>Mumbai</t>
  </si>
  <si>
    <t>Southern Asia</t>
  </si>
  <si>
    <t>Mumbai,Line 2A</t>
  </si>
  <si>
    <t>https://www.freepressjournal.in/mumbai/metro-line-2a-revised-deadline-is-may-2021</t>
  </si>
  <si>
    <t>Mumbai,Line 4A</t>
  </si>
  <si>
    <t>https://mmrda.maharashtra.gov.in/documents/10180/9283015/Metro+Line+4A/da25997a-6844-4c74-b4bd-9538285c9471</t>
  </si>
  <si>
    <t>Mumbai,Line 5</t>
  </si>
  <si>
    <t>https://mmrda.maharashtra.gov.in/metro-line-5#</t>
  </si>
  <si>
    <t>Mumbai,Line 12</t>
  </si>
  <si>
    <t>https://mmrda.maharashtra.gov.in/documents/10180/9283015/Metro+Line+12/20c81fcb-0b2c-40c2-9e06-a7b4e7d46bdb</t>
  </si>
  <si>
    <t>Busan</t>
  </si>
  <si>
    <t>Busan,Line 1 extension</t>
  </si>
  <si>
    <t>https://www.railwaygazette.com/asia/busan-metro-line-1-extends/44436.article</t>
  </si>
  <si>
    <t>Seoul,Gimpo Urban Railway</t>
  </si>
  <si>
    <t>http://www.kyeonggi.com/news/articleView.html?idxno=564944</t>
  </si>
  <si>
    <t>Seoul,Line 7 extension</t>
  </si>
  <si>
    <t>https://www.hankyung.com/society/article/2013061797248</t>
  </si>
  <si>
    <t>Seoul,2020s program</t>
  </si>
  <si>
    <t>http://news1.kr/articles/?3552208</t>
  </si>
  <si>
    <t>PHL</t>
  </si>
  <si>
    <t>Manila</t>
  </si>
  <si>
    <t>Manila,Line 7</t>
  </si>
  <si>
    <t>https://www.railwaygazette.com/news/single-view/view/manila-metro-line-7-breaks-ground.html</t>
  </si>
  <si>
    <t>Manila,Line 4</t>
  </si>
  <si>
    <t>https://newsinfo.inquirer.net/1211139/mrt-4-project-targeted-for-completion-in-2025</t>
  </si>
  <si>
    <t>Delhi</t>
  </si>
  <si>
    <t>Delhi,Phase 3</t>
  </si>
  <si>
    <t>http://www.delhimetrorail.com/funding.aspx</t>
  </si>
  <si>
    <t>Delhi,Phase 4 first half</t>
  </si>
  <si>
    <t>https://housing.com/news/delhi-metro-phase-iv-finally-approved-government/</t>
  </si>
  <si>
    <t>IRN</t>
  </si>
  <si>
    <t>NZL</t>
  </si>
  <si>
    <t>Auckland</t>
  </si>
  <si>
    <t>Australia and New Zealand</t>
  </si>
  <si>
    <t>Auckland,City Rail Link</t>
  </si>
  <si>
    <t>https://ourauckland.aucklandcouncil.govt.nz/articles/news/2019/04/revised-cost-for-city-rail-link/</t>
  </si>
  <si>
    <t>BGD</t>
  </si>
  <si>
    <t>IDN</t>
  </si>
  <si>
    <t>THA</t>
  </si>
  <si>
    <t>Bangkok</t>
  </si>
  <si>
    <t>Bangkok,Sukhumvit Line to Kheka</t>
  </si>
  <si>
    <t>https://www.mrta.co.th/en/projectelectrictrain/bangkok-and-vicinities/greenline/</t>
  </si>
  <si>
    <t>Bangkok,Pink Line</t>
  </si>
  <si>
    <t>https://www.mrta.co.th/en/projectelectrictrain/bangkok-and-vicinities/pinkline/</t>
  </si>
  <si>
    <t>Bangkok,Yellow Line</t>
  </si>
  <si>
    <t>https://www.mrta.co.th/en/projectelectrictrain/bangkok-and-vicinities/yellowline/</t>
  </si>
  <si>
    <t>JPN</t>
  </si>
  <si>
    <t>Osaka</t>
  </si>
  <si>
    <t>Osaka,Tokaido branch relocation</t>
  </si>
  <si>
    <t>https://www.westjr.co.jp/global/en/ir/library/fact-sheets/2018/pdf/fact2018.pdf</t>
  </si>
  <si>
    <t>Osaka,Higashi Line</t>
  </si>
  <si>
    <t>Osaka,Monorail extension</t>
  </si>
  <si>
    <t>http://www.mlit.go.jp/common/001272230.pdf</t>
  </si>
  <si>
    <t>Tokyo</t>
  </si>
  <si>
    <t>Tokyo,Fukutoshin Line</t>
  </si>
  <si>
    <t>https://www.japantimes.co.jp/news/2008/06/12/national/fukutoshin-subway-line-debuts/</t>
  </si>
  <si>
    <t>Tokyo,Minatomirai Line</t>
  </si>
  <si>
    <t>https://www.japantimes.co.jp/life/2004/02/13/travel/new-subway-signals-start-of-a-new-era/</t>
  </si>
  <si>
    <t>Tokyo,Oedo Line ring</t>
  </si>
  <si>
    <t>https://web.archive.org/web/20060517042836/http://www.kotsu.metro.tokyo.jp/news/pdf/sub_t_20060324a_01.pdf</t>
  </si>
  <si>
    <t>Tokyo,Haneda express line</t>
  </si>
  <si>
    <t>https://en.connectionjapan.com/2019/02/16/jr-east-construira-linha-para-ligar-toquio-ao-aeroporto-de-haneda/</t>
  </si>
  <si>
    <t>Tokyo,Tama Monorail first phase</t>
  </si>
  <si>
    <t>https://www.ejrcf.or.jp/jrtr/jrtr26/pdf/t58_neh.pdf</t>
  </si>
  <si>
    <t>Tokyo,Tokyo-Ueno Line</t>
  </si>
  <si>
    <t>https://www.railwaygazette.com/cross-tokyo-link-inaugurated/40649.article</t>
  </si>
  <si>
    <t>Tokyo,Sotetsu Shin-Yokohama JR Line</t>
  </si>
  <si>
    <t>https://resources.realestate.co.jp/living/faster-commute-and-lower-congestion-expected-as-sotetsu-main-line-and-jr-east-start-direct-rail-service-on-nov-30th/</t>
  </si>
  <si>
    <t>Tokyo,Sotetsu Shin-Yokohama Tokyu Line</t>
  </si>
  <si>
    <t>https://www.decn.co.jp/?p=89391</t>
  </si>
  <si>
    <t>Fukuoka</t>
  </si>
  <si>
    <t>Fukuoka,Nanakuma Line extension</t>
  </si>
  <si>
    <t>https://www.fukuoka-now.com/en/news/nanakuma-subway-line-extension-delayed/</t>
  </si>
  <si>
    <t>Tokyo,Tsukuba Express</t>
  </si>
  <si>
    <t>https://www.jlgc.org.uk/en/news_letter/funding-local-infrastructure-and-the-tsukuba-express/</t>
  </si>
  <si>
    <t>Bangalore</t>
  </si>
  <si>
    <t>Nagpur</t>
  </si>
  <si>
    <t>Nagpur,Phase 1</t>
  </si>
  <si>
    <t>http://www.metrorailnagpur.com/projectprofile.aspx</t>
  </si>
  <si>
    <t>Nagpur,Phase 2</t>
  </si>
  <si>
    <t>https://timesofindia.indiatimes.com/city/nagpur/mahametro-saves-rs1850cr-in-nagpur-metro-phase-ii/articleshow/67371648.cms</t>
  </si>
  <si>
    <t>Ahmadabad</t>
  </si>
  <si>
    <t>Ahmadabad,Phase 1</t>
  </si>
  <si>
    <t>https://indianexpress.com/article/cities/ahmedabad/ahmedabad-metro-phase-1-delay-makes-cost-jump-by-rs-2000-cr-6486037/</t>
  </si>
  <si>
    <t>Hyderabad</t>
  </si>
  <si>
    <t>Hyderabad,Phase 1</t>
  </si>
  <si>
    <t>https://www.indiatoday.in/india/story/hyderabad-metro-project-delay-by-l-and-t-pushes-up-cost-by-over-30-per-cent-1094750-2017-11-26</t>
  </si>
  <si>
    <t>Hyderabad,Airport express</t>
  </si>
  <si>
    <t>https://www.thehindu.com/news/cities/Hyderabad/airport-metro-to-have-underground-section-connecting-to-passenger-terminal/article29317205.ece</t>
  </si>
  <si>
    <t>Tokyo,Yurikamome</t>
  </si>
  <si>
    <t>http://www.ejrcf.or.jp/jrtr/jrtr30/pdf/s42_aok.pdf</t>
  </si>
  <si>
    <t>MYS</t>
  </si>
  <si>
    <t>CHN</t>
  </si>
  <si>
    <t>Beijing</t>
  </si>
  <si>
    <t>Beijing,Line 13</t>
  </si>
  <si>
    <t>http://www.wikiwand.com/zh-sg/%E5%8C%97%E4%BA%AC%E5%9C%B0%E9%93%8113%E5%8F%B7%E7%BA%BF</t>
  </si>
  <si>
    <t>Shanghai</t>
  </si>
  <si>
    <t>Shanghai,Line 1 (Shanghai Railway Station to Jinjiang Park)</t>
  </si>
  <si>
    <t>https://zh.wikipedia.org/wiki/%E4%B8%8A%E6%B5%B7%E8%BD%A8%E9%81%93%E4%BA%A4%E9%80%9A1%E5%8F%B7%E7%BA%BF</t>
  </si>
  <si>
    <t>https://zh.wikipedia.org/wiki/%E4%B8%8A%E6%B5%B7%E8%BD%A8%E9%81%93%E4%BA%A4%E9%80%9A2%E5%8F%B7%E7%BA%BF</t>
  </si>
  <si>
    <t>Shanghai,Line 2 Eastern Extension 1</t>
  </si>
  <si>
    <t>Shanghai,Line 2 Eastern Extension 2</t>
  </si>
  <si>
    <t>Shanghai,Line 2 Western Extension 2</t>
  </si>
  <si>
    <t>Shanghai,Line 3</t>
  </si>
  <si>
    <t>https://zh.wikipedia.org/wiki/%E4%B8%8A%E6%B5%B7%E8%BD%A8%E9%81%93%E4%BA%A4%E9%80%9A3%E5%8F%B7%E7%BA%BF</t>
  </si>
  <si>
    <t>Shanghai,Line 3 Northern Extension</t>
  </si>
  <si>
    <t>Shanghai,Line 5 Phase 1</t>
  </si>
  <si>
    <t>https://zh.wikipedia.org/wiki/%E4%B8%8A%E6%B5%B7%E8%BD%A8%E9%81%93%E4%BA%A4%E9%80%9A5%E5%8F%B7%E7%BA%BF</t>
  </si>
  <si>
    <t>Shanghai,Line 5 Southern Extension</t>
  </si>
  <si>
    <t>https://zh.wikipedia.org/wiki/%E4%B8%8A%E6%B5%B7%E8%BD%A8%E9%81%93%E4%BA%A4%E9%80%9A7%E5%8F%B7%E7%BA%BF</t>
  </si>
  <si>
    <t>Shanghai,Line 7 Northern Extension</t>
  </si>
  <si>
    <t>Shanghai,Line 8 Phase 2</t>
  </si>
  <si>
    <t>https://zh.wikipedia.org/wiki/%E4%B8%8A%E6%B5%B7%E8%BD%A8%E9%81%93%E4%BA%A4%E9%80%9A8%E5%8F%B7%E7%BA%BF</t>
  </si>
  <si>
    <t>https://zh.wikipedia.org/wiki/%E4%B8%8A%E6%B5%B7%E8%BD%A8%E9%81%93%E4%BA%A4%E9%80%9A9%E5%8F%B7%E7%BA%BF</t>
  </si>
  <si>
    <t>Shanghai,Line 9 Phase 3</t>
  </si>
  <si>
    <t>Shanghai,Line 11 Phase 1</t>
  </si>
  <si>
    <t>https://zh.wikipedia.org/wiki/%E4%B8%8A%E6%B5%B7%E8%BD%A8%E9%81%93%E4%BA%A4%E9%80%9A11%E5%8F%B7%E7%BA%BF</t>
  </si>
  <si>
    <t>Shanghai,Line 11 Phase 2</t>
  </si>
  <si>
    <t>Shanghai,Line 11 Huaqiao</t>
  </si>
  <si>
    <t>Xuzhou</t>
  </si>
  <si>
    <t>Xuzhou,Line 3 Phase 2</t>
  </si>
  <si>
    <t>https://www.ndrc.gov.cn/xxgk/zcfb/tz/202002/P020200210345113822478.pdf</t>
  </si>
  <si>
    <t>Xuzhou,Line 4 Phase 1</t>
  </si>
  <si>
    <t>Xuzhou,Line 5 Phase 1</t>
  </si>
  <si>
    <t>Xuzhou,Line 6 Phase 1</t>
  </si>
  <si>
    <t>Shenzhen</t>
  </si>
  <si>
    <t>Shenzhen,Line 6 Phase 1</t>
  </si>
  <si>
    <t>https://www.ndrc.gov.cn/xxgk/zcfb/ghwb/201707/W020190905497930956563.pdf</t>
  </si>
  <si>
    <t>Shenzhen,Line 6 (feeder)</t>
  </si>
  <si>
    <t>http://fgw.sz.gov.cn/zwgk/qt/tzgg/201902/P020190226346098115982.pdf; https://www.sohu.com/a/224155978_729676</t>
  </si>
  <si>
    <t>Hangzhou</t>
  </si>
  <si>
    <t>Hangzhou,Line 1 Phase 1</t>
  </si>
  <si>
    <t>https://tieba.baidu.com/p/4042648134?red_tag=1976143705; https://www.sohu.com/a/277774667_180330; http://zzhz.zjol.com.cn/05zzhz/system/2007/01/10/008096707.shtml</t>
  </si>
  <si>
    <t>Nanjing</t>
  </si>
  <si>
    <t>Nanjing,Line 1 Phase 1</t>
  </si>
  <si>
    <t>https://baike.baidu.com/item/%E5%8D%97%E4%BA%AC%E5%9C%B0%E9%93%811%E5%8F%B7%E7%BA%BF</t>
  </si>
  <si>
    <t>Wuhan</t>
  </si>
  <si>
    <t>Wuhan,Line 1 Phase 1</t>
  </si>
  <si>
    <t>https://zh.wikipedia.org/wiki/%E6%AD%A6%E6%B1%89%E8%BD%A8%E9%81%93%E4%BA%A4%E9%80%9A1%E5%8F%B7%E7%BA%BF#%E4%B8%80%E6%9C%9F%E5%B7%A5%E7%A8%8B; https://baike.baidu.com/item/%E6%AD%A6%E6%B1%89%E5%9C%B0%E9%93%811%E5%8F%B7%E7%BA%BF/</t>
  </si>
  <si>
    <t>Wuhan,Line 1 Phase 2</t>
  </si>
  <si>
    <t>Wuhan,Line 1 Phase 3 Hankou North</t>
  </si>
  <si>
    <t>https://zh.wikipedia.org/wiki/%E6%AD%A6%E6%B1%89%E8%BD%A8%E9%81%93%E4%BA%A4%E9%80%9A1%E5%8F%B7%E7%BA%BF#%E4%B8%80%E6%9C%9F%E5%B7%A5%E7%A8%8B； http://www.whtpi.com/Service/22/1645.html</t>
  </si>
  <si>
    <t>Hefei</t>
  </si>
  <si>
    <t>Hefei,Line 2 Eastern Extension</t>
  </si>
  <si>
    <t>http://zfxxgk.ndrc.gov.cn/web/iteminfo.jsp?id=16921</t>
  </si>
  <si>
    <t>Hefei,Line 4 Southern Extension</t>
  </si>
  <si>
    <t>Hefei,Line 6 Phase 1</t>
  </si>
  <si>
    <t>Hefei,Line 8 Phase 1</t>
  </si>
  <si>
    <t>Kunming</t>
  </si>
  <si>
    <t>https://www.ndrc.gov.cn/fggz/zcssfz/zcgh/201812/W020190910670719961874.pdf</t>
  </si>
  <si>
    <t>http://www.gov.cn/xinwen/2019-01/06/5355294/files/c3d503decf1d4b6b924324b210ee0f1a.pdf</t>
  </si>
  <si>
    <t>http://www.tzxm.gov.cn/flfg/law/201912/t20191220_12825.html</t>
  </si>
  <si>
    <t>Guangzhou</t>
  </si>
  <si>
    <t>http://www.gov.cn/xinwen/2017-03/23/5180079/files/d764253433a944c0a620def88bf6f446.pdf</t>
  </si>
  <si>
    <t>Chengdu</t>
  </si>
  <si>
    <t>https://www.ndrc.gov.cn/xxgk/zcfb/ghwb/201908/W020190905497973740066.pdf</t>
  </si>
  <si>
    <t>Tianjin</t>
  </si>
  <si>
    <t>https://wenku.baidu.com/view/801ab19a8ad63186bceb19e8b8f67c1cfbd6ee6e.html</t>
  </si>
  <si>
    <t>Nanchang</t>
  </si>
  <si>
    <t>http://zfxxgk.ndrc.gov.cn/web/iteminfo.jsp?id=316</t>
  </si>
  <si>
    <t>https://www.ndrc.gov.cn/xxgk/zcfb/ghwb/201612/W020190905497886107757.pdf</t>
  </si>
  <si>
    <t>https://www.ndrc.gov.cn/fggz/zcssfz/zcgh/201505/W020190910670534928118.pdf</t>
  </si>
  <si>
    <t>http://www.rail-transit.com/file/upload/201907/15/10573644162.pdf</t>
  </si>
  <si>
    <t>Changsha</t>
  </si>
  <si>
    <t>https://www.ndrc.gov.cn/xxgk/zcfb/ghwb/201703/W020190905497919692262.pdf</t>
  </si>
  <si>
    <t>http://img.thupdi.com/news/2015/08/1440573393290975.pdf</t>
  </si>
  <si>
    <t>Xiamen</t>
  </si>
  <si>
    <t>http://www.gov.cn/xinwen/2016-10/13/5118393/files/fc4eeffb973d4e0297ef1fb6bcaa4e73.pdf</t>
  </si>
  <si>
    <t>https://www.ndrc.gov.cn/xxgk/zcfb/ghwb/201611/W020190905497856961234.pdf</t>
  </si>
  <si>
    <t>Nanning</t>
  </si>
  <si>
    <t>Zhengzhou</t>
  </si>
  <si>
    <t>https://www.ndrc.gov.cn/fggz/zcssfz/zcgh/201904/W020190910670741123314.pdf</t>
  </si>
  <si>
    <t>Fuzhou</t>
  </si>
  <si>
    <t>Chongqing</t>
  </si>
  <si>
    <t>https://www.ndrc.gov.cn/fggz/zcssfz/zcgh/201812/W020190910670713741772.pdf</t>
  </si>
  <si>
    <t>Changchun</t>
  </si>
  <si>
    <t>https://www.ndrc.gov.cn/xxgk/zcfb/tz/201812/W020190905514226164270.pdf</t>
  </si>
  <si>
    <t>Xi'an</t>
  </si>
  <si>
    <t>https://www.ndrc.gov.cn/fggz/zcssfz/zcgh/201907/W020190910670748591840.pdf</t>
  </si>
  <si>
    <t>Suzhou</t>
  </si>
  <si>
    <t>Suzhou,Line 7</t>
  </si>
  <si>
    <t>https://www.ndrc.gov.cn/xxgk/zcfb/ghwb/201809/W020190905497960329280.pdf</t>
  </si>
  <si>
    <t>Shenyang</t>
  </si>
  <si>
    <t>Shenyang,Line 6 Phase 1</t>
  </si>
  <si>
    <t>http://www.shenyangbus.com/a/sydt/2018/1227/10268.html</t>
  </si>
  <si>
    <t>Chengdu,Line 17 Phase 2</t>
  </si>
  <si>
    <t>Guiyang</t>
  </si>
  <si>
    <t>Hangzhou,Line 1 Phase 3</t>
  </si>
  <si>
    <t>Shenyang,Line 2 Southern Extension</t>
  </si>
  <si>
    <t>http://zfxxgk.ndrc.gov.cn/web/iteminfo.jsp?id=12400</t>
  </si>
  <si>
    <t>Chongqing,Line 10</t>
  </si>
  <si>
    <t>Nanjing,Line S8 Southern Extension</t>
  </si>
  <si>
    <t>Chongqing,Line 5A</t>
  </si>
  <si>
    <t>Shanghai,Airport Contact Line</t>
  </si>
  <si>
    <t>Zhengzhou,Line 12 Phase 1</t>
  </si>
  <si>
    <t>https://www.ndrc.gov.cn/fggz/zcssfz/zcgh/201904/W020190910670741123314.pdf; https://zhuanlan.zhihu.com/p/84554499</t>
  </si>
  <si>
    <t>https://www.ndrc.gov.cn/fzggw/jgsj/zcs/sjdt/201212/t20121224_1145294.html</t>
  </si>
  <si>
    <t>Changchun,Line 7 Phase 1</t>
  </si>
  <si>
    <t>https://www.ndrc.gov.cn/xxgk/zcfb/tz/201812/W020190905514226164270.pdf; https://baike.baidu.com/item/%E9%95%BF%E6%98%A5%E8%BD%A8%E9%81%93%E4%BA%A4%E9%80%9A7%E5%8F%B7%E7%BA%BF/17545289</t>
  </si>
  <si>
    <t>Shenyang,Line 1 Eastern Extension</t>
  </si>
  <si>
    <t>http://www.shenyangbus.com/a/sydt/2018/1227/10268.html; https://3g.163.com/dy/article_cambrian/FBU1V3JE052590Q7.html</t>
  </si>
  <si>
    <t>Nanjing,Line 11 Phase 1</t>
  </si>
  <si>
    <t>Xiamen,Line 3 Phase 2</t>
  </si>
  <si>
    <t>Guiyang,Line 2 Phase 2</t>
  </si>
  <si>
    <t>http://zfxxgk.ndrc.gov.cn/web/iteminfo.jsp?id=362</t>
  </si>
  <si>
    <t>Chengdu,Line 10 Phase 3</t>
  </si>
  <si>
    <t>Wuhan,Line 4 Western Extension</t>
  </si>
  <si>
    <t>Tianjin,Z4 Phase 1</t>
  </si>
  <si>
    <t>Beijing,Daxing Airport Express Phase 1</t>
  </si>
  <si>
    <t>Xi'an,Line 1 Phase 3</t>
  </si>
  <si>
    <t>Chengdu,Line 27 Phase 1</t>
  </si>
  <si>
    <t>Suzhou,Line 8</t>
  </si>
  <si>
    <t>Suzhou,Line S1</t>
  </si>
  <si>
    <t>Hangzhou,Line 7</t>
  </si>
  <si>
    <t>Changchun,Line 6</t>
  </si>
  <si>
    <t>Suzhou,Line 6</t>
  </si>
  <si>
    <t>Xi'an,Line 15 Phase 1</t>
  </si>
  <si>
    <t>Guiyang,S2 Phase 1 North</t>
  </si>
  <si>
    <t>Wuhan,Line 6 Phase 2</t>
  </si>
  <si>
    <t>Zhengzhou,Line 10 Phase 1</t>
  </si>
  <si>
    <t>Changsha,Line 2 West Extension</t>
  </si>
  <si>
    <t>Hangzhou,Line 2 Phase 3</t>
  </si>
  <si>
    <t>Zhengzhou,Line 8 Phase 1</t>
  </si>
  <si>
    <t>Chengdu,Line 19 Phase 2</t>
  </si>
  <si>
    <t>Zhengzhou,Line 3 Phase 2</t>
  </si>
  <si>
    <t>Xi'an,Line 2 Phase 2</t>
  </si>
  <si>
    <t>Xi'an,Line 14</t>
  </si>
  <si>
    <t>Shenyang,Line 3 Phase 1</t>
  </si>
  <si>
    <t>http://www.janeoo.com/news/hangyedongtai-detail-539834.htm</t>
  </si>
  <si>
    <t>Guangzhou,Line 3 Eastern Extension</t>
  </si>
  <si>
    <t>Shanghai,Chongming</t>
  </si>
  <si>
    <t>Xi'an,Line 16 Phase 1</t>
  </si>
  <si>
    <t>Wuhan,Xingang</t>
  </si>
  <si>
    <t>Tianjin,Z2 Phase 1</t>
  </si>
  <si>
    <t>Kunming,Line 3 Phase 2</t>
  </si>
  <si>
    <t>Changchun,Line 2 Eastern Extension</t>
  </si>
  <si>
    <t>Hangzhou,Line 5 Phase 2</t>
  </si>
  <si>
    <t>Guiyang,S1 Phase 1</t>
  </si>
  <si>
    <t>Chongqing,Line 4 Phase 2</t>
  </si>
  <si>
    <t>Changsha,Line 2 West Extension Phase 1</t>
  </si>
  <si>
    <t>Beijing,Line 5</t>
  </si>
  <si>
    <t>http://finance.sina.com.cn/b/20040419/0854725033.shtml</t>
  </si>
  <si>
    <t>Chongqing,Ring Line</t>
  </si>
  <si>
    <t>http://politics.people.com.cn/n/2013/0223/c70731-20575832.html</t>
  </si>
  <si>
    <t>Changsha,Line 1 North Extension Phase 1</t>
  </si>
  <si>
    <t>https://www.ndrc.gov.cn/xxgk/zcfb/ghwb/201703/t20170323_962232.html</t>
  </si>
  <si>
    <t>Kunming,Line 5</t>
  </si>
  <si>
    <t>Xiamen,Line 4</t>
  </si>
  <si>
    <t>Chongqing,Line 6 Branch (EXPO) Phase 2</t>
  </si>
  <si>
    <t>Wuhan,Line 8 Phase 3</t>
  </si>
  <si>
    <t>Nanjing,Line 3 Phase 3</t>
  </si>
  <si>
    <t>Chongqing,Line 9 Phase 2</t>
  </si>
  <si>
    <t>Chongqing,Line 9 Phase 1</t>
  </si>
  <si>
    <t>Wuhan,Line 7 Northern Extension</t>
  </si>
  <si>
    <t>Wuhan,Line 2 Northern Extension</t>
  </si>
  <si>
    <t>Xi'an,Line 10 Phase 1</t>
  </si>
  <si>
    <t>Chongqing,Line 4 Phase 1</t>
  </si>
  <si>
    <t>Nanchang,Line 1 Eastern Extension</t>
  </si>
  <si>
    <t>Changsha,Line 6 East</t>
  </si>
  <si>
    <t>Changchun,Line 4 Southern Extension</t>
  </si>
  <si>
    <t>Kunming,Line 4</t>
  </si>
  <si>
    <t>Wuhan,Line 21</t>
  </si>
  <si>
    <t>Changsha,Line 4 North Extension</t>
  </si>
  <si>
    <t>Shanghai,Line 11 (to Disney)</t>
  </si>
  <si>
    <t>Wuhan,Line 16</t>
  </si>
  <si>
    <t>Nanchang,Line 2 Western Extension</t>
  </si>
  <si>
    <t>Beijing,Line 15 Phase 1</t>
  </si>
  <si>
    <t>http://finance.ifeng.com/city/bj/20101117/2902241.shtml</t>
  </si>
  <si>
    <t>Shanghai,Line 6</t>
  </si>
  <si>
    <t>https://zh.wikipedia.org/wiki/%E4%B8%8A%E6%B5%B7%E8%BD%A8%E9%81%93%E4%BA%A4%E9%80%9A6%E5%8F%B7%E7%BA%BF</t>
  </si>
  <si>
    <t>Wuhan,Line 1 Phase 4 (Jinghe)</t>
  </si>
  <si>
    <t>https://zh.wikipedia.org/wiki/%E6%AD%A6%E6%B1%89%E8%BD%A8%E9%81%93%E4%BA%A4%E9%80%9A1%E5%8F%B7%E7%BA%BF#%E4%B8%80%E6%9C%9F%E5%B7%A5%E7%A8%8B</t>
  </si>
  <si>
    <t>Changchun,Line 9 (Konggang)</t>
  </si>
  <si>
    <t>Tianjin,M3 Phase 2</t>
  </si>
  <si>
    <t>Chongqing,Line 6 Branch (EXPO) Phase 1</t>
  </si>
  <si>
    <t>Kunming,Line 2 Phase 2</t>
  </si>
  <si>
    <t>Chongqing,Line 5 Phase 1</t>
  </si>
  <si>
    <t>Kunming,Line 6</t>
  </si>
  <si>
    <t>Beijing,Line 13B</t>
  </si>
  <si>
    <t>Changsha,Line 5 North Extension</t>
  </si>
  <si>
    <t>Beijing,Line 8 Northern Extension</t>
  </si>
  <si>
    <t>https://max.book118.com/html/2017/1209/143431974.shtm</t>
  </si>
  <si>
    <t>Shanghai,Line 8 Phase 3 (Pujiang Line)</t>
  </si>
  <si>
    <t>https://zh.wikipedia.org/wiki/%E4%B8%8A%E6%B5%B7%E8%BD%A8%E9%81%93%E4%BA%A4%E9%80%9A%E6%B5%A6%E6%B1%9F%E7%BA%BF#cite_note-4</t>
  </si>
  <si>
    <t>Kunming,Line 1 Southern Extension</t>
  </si>
  <si>
    <t>Changchun,Line 3 Southern Extension</t>
  </si>
  <si>
    <t>Wenzhou</t>
  </si>
  <si>
    <t>Wenzhou,S1 Phase 1</t>
  </si>
  <si>
    <t>http://zjjcmspublic.oss-cn-hangzhou-zwynet-d01-a.internet.cloud.zj.gov.cn/jcms_files/jcms1/web1825/site/attach/0/150120083915404.pdf</t>
  </si>
  <si>
    <t>Wenzhou,S2 Phase 1</t>
  </si>
  <si>
    <t>Lanzhou</t>
  </si>
  <si>
    <t>Dongguan</t>
  </si>
  <si>
    <t>Dongguan,Line 1 Phase 1</t>
  </si>
  <si>
    <t>https://baijiahao.baidu.com/s?id=1638089292564878111&amp;wfr=spider&amp;for=pc</t>
  </si>
  <si>
    <t>Dongguan,Line 1 Phase 2</t>
  </si>
  <si>
    <t>Dongguan,Line 1 Phase 3</t>
  </si>
  <si>
    <t>Dongguan,Line 1 Feeder Phase 1</t>
  </si>
  <si>
    <t>Dongguan,Line 2 Phase 3</t>
  </si>
  <si>
    <t>Dongguan,Line 3 Phase 1</t>
  </si>
  <si>
    <t>Dongguan,Line 3 feeder</t>
  </si>
  <si>
    <t>Shanghai,Line 16</t>
  </si>
  <si>
    <t>https://www.sohu.com/a/134664821_249521;  https://zh.wikipedia.org/wiki/%E4%B8%8A%E6%B5%B7%E8%BD%A8%E9%81%93%E4%BA%A4%E9%80%9A16%E5%8F%B7%E7%BA%BF</t>
  </si>
  <si>
    <t>Chengdu,Line 10 Phase 2</t>
  </si>
  <si>
    <t>https://www.ndrc.gov.cn/fggz/zcssfz/zdgc/201607/W020190910671924062945.pdf</t>
  </si>
  <si>
    <t>HKG</t>
  </si>
  <si>
    <t>Hong Kong</t>
  </si>
  <si>
    <t>https://www.legco.gov.hk/yr15-16/english/panels/tp/tp_rdp/papers/tp_rdp20160627cb4-1136-2-e.pdf</t>
  </si>
  <si>
    <t>Hong Kong,South Island Line (East)</t>
  </si>
  <si>
    <t>Hong Kong,Kwun Tong Line extension</t>
  </si>
  <si>
    <t>Hong Kong,Tuen Mun South Extension</t>
  </si>
  <si>
    <t>https://www.legco.gov.hk/yr19-20/english/panels/tp/tp_rdp/papers/tp_rdp20200605cb4-646-1-e.pdf</t>
  </si>
  <si>
    <t>Hong Kong,Sha Tin-Central Link</t>
  </si>
  <si>
    <t>https://www.railwaygazette.com/infrastructure/shatin-central-project-faces-23-cost-increase/45602.article</t>
  </si>
  <si>
    <t>Delhi,Noida Metro</t>
  </si>
  <si>
    <t>https://timesofindia.indiatimes.com/city/noida/noida-greater-noida-metro-link-to-cost-less-than-estimate/articleshow/58370627.cms</t>
  </si>
  <si>
    <t>Lucknow</t>
  </si>
  <si>
    <t>Lucknow,Line 1</t>
  </si>
  <si>
    <t>https://pib.gov.in/newsite/PrintRelease.aspx?relid=133816</t>
  </si>
  <si>
    <t>Osaka,Hanshin Namba Line</t>
  </si>
  <si>
    <t>https://www.hankyu-hanshin.co.jp/upload/irRelatedInfoEn/15.pdf</t>
  </si>
  <si>
    <t>AFG</t>
  </si>
  <si>
    <t>P082472</t>
  </si>
  <si>
    <t>https://www.doingbusiness.org/en/reports/thematic-reports/road-costs-knowledge-system</t>
  </si>
  <si>
    <t>P078284</t>
  </si>
  <si>
    <t>ARM</t>
  </si>
  <si>
    <t>Western Asia</t>
  </si>
  <si>
    <t>P115486</t>
  </si>
  <si>
    <t>P044829</t>
  </si>
  <si>
    <t>AZE</t>
  </si>
  <si>
    <t>P040716</t>
  </si>
  <si>
    <t>BTN</t>
  </si>
  <si>
    <t>Bhutan</t>
  </si>
  <si>
    <t>KHM</t>
  </si>
  <si>
    <t>P071207C1S1</t>
  </si>
  <si>
    <t>P071207C1S10</t>
  </si>
  <si>
    <t>P071207C1S2</t>
  </si>
  <si>
    <t>P071207C1S3</t>
  </si>
  <si>
    <t>P071207C1S4</t>
  </si>
  <si>
    <t>P071207C1S5</t>
  </si>
  <si>
    <t>P071207C1S6</t>
  </si>
  <si>
    <t>P071207C1S7</t>
  </si>
  <si>
    <t>P071207C1S8</t>
  </si>
  <si>
    <t>P071207C1S9</t>
  </si>
  <si>
    <t>P045915C1</t>
  </si>
  <si>
    <t>P056596 C1</t>
  </si>
  <si>
    <t>P058843C1</t>
  </si>
  <si>
    <t>P058845C1S1</t>
  </si>
  <si>
    <t>P058845C2</t>
  </si>
  <si>
    <t>P070519C1S1</t>
  </si>
  <si>
    <t>P070519C1S2</t>
  </si>
  <si>
    <t>P076714C1</t>
  </si>
  <si>
    <t>P076714C1S1</t>
  </si>
  <si>
    <t>P076714C1S2</t>
  </si>
  <si>
    <t>P076714C1S3</t>
  </si>
  <si>
    <t>P076714C2</t>
  </si>
  <si>
    <t>P076714C2S1</t>
  </si>
  <si>
    <t>P076714C2S2</t>
  </si>
  <si>
    <t>P076714C2S5</t>
  </si>
  <si>
    <t>P081749C1</t>
  </si>
  <si>
    <t>P081749C2S1</t>
  </si>
  <si>
    <t>P091020C1</t>
  </si>
  <si>
    <t>P091020C2</t>
  </si>
  <si>
    <t>P091020C2S1</t>
  </si>
  <si>
    <t>P091020C2S3</t>
  </si>
  <si>
    <t>P091020C2S4</t>
  </si>
  <si>
    <t>P091020C2S5</t>
  </si>
  <si>
    <t>P091020C2S6</t>
  </si>
  <si>
    <t>P091020C2S7</t>
  </si>
  <si>
    <t>P099992C1</t>
  </si>
  <si>
    <t>P058844C1</t>
  </si>
  <si>
    <t>P058844C2</t>
  </si>
  <si>
    <t>P058847C1</t>
  </si>
  <si>
    <t>P058847C2</t>
  </si>
  <si>
    <t>P068752C1</t>
  </si>
  <si>
    <t>P068752C2</t>
  </si>
  <si>
    <t>P068752C2S1</t>
  </si>
  <si>
    <t>P068752C2S2</t>
  </si>
  <si>
    <t>P068752C2S3</t>
  </si>
  <si>
    <t>P068752C2S4</t>
  </si>
  <si>
    <t>P068752C2S5</t>
  </si>
  <si>
    <t>P069852C2</t>
  </si>
  <si>
    <t>P070441C1</t>
  </si>
  <si>
    <t>P070441C2</t>
  </si>
  <si>
    <t>P070459C1</t>
  </si>
  <si>
    <t>P070459C2</t>
  </si>
  <si>
    <t>P070459C2S1</t>
  </si>
  <si>
    <t>P070459C2S2</t>
  </si>
  <si>
    <t>P070459C2S3</t>
  </si>
  <si>
    <t>P070459C2S4</t>
  </si>
  <si>
    <t>P075613C2</t>
  </si>
  <si>
    <t>P093906C1</t>
  </si>
  <si>
    <t>Project number: 42017-013C1S2</t>
  </si>
  <si>
    <t>Project number: 42017-013C1S3</t>
  </si>
  <si>
    <t>GEO</t>
  </si>
  <si>
    <t>P086277C1</t>
  </si>
  <si>
    <t>P094044C1S1</t>
  </si>
  <si>
    <t>P069889C1</t>
  </si>
  <si>
    <t>P050649C1</t>
  </si>
  <si>
    <t>P050649C1S1</t>
  </si>
  <si>
    <t>P050649C1S2</t>
  </si>
  <si>
    <t>P050649C1S3</t>
  </si>
  <si>
    <t>P050649C1S4</t>
  </si>
  <si>
    <t>P050649C2</t>
  </si>
  <si>
    <t>P070421C1</t>
  </si>
  <si>
    <t>P070421C1S1</t>
  </si>
  <si>
    <t>P070421C1S10</t>
  </si>
  <si>
    <t>P070421C1S11</t>
  </si>
  <si>
    <t>P070421C1S2</t>
  </si>
  <si>
    <t>P070421C1S3</t>
  </si>
  <si>
    <t>P070421C1S4</t>
  </si>
  <si>
    <t>P070421C1S5</t>
  </si>
  <si>
    <t>P070421C1S6</t>
  </si>
  <si>
    <t>P070421C1S7</t>
  </si>
  <si>
    <t>P070421C1S8</t>
  </si>
  <si>
    <t>P070421C1S9</t>
  </si>
  <si>
    <t>P072539C1</t>
  </si>
  <si>
    <t>P077977C1S1</t>
  </si>
  <si>
    <t>P077977C1S2</t>
  </si>
  <si>
    <t>P077977C1S3</t>
  </si>
  <si>
    <t>P077977C1S4</t>
  </si>
  <si>
    <t>P096023C1S1</t>
  </si>
  <si>
    <t>P040578C1S1</t>
  </si>
  <si>
    <t>P040578C1S2</t>
  </si>
  <si>
    <t>P074290C1</t>
  </si>
  <si>
    <t>P074290C1S2</t>
  </si>
  <si>
    <t>P074290C1S4</t>
  </si>
  <si>
    <t>P074290C1S5</t>
  </si>
  <si>
    <t>P074290C1S6</t>
  </si>
  <si>
    <t>P074290C1S7</t>
  </si>
  <si>
    <t>P074290C1S8</t>
  </si>
  <si>
    <t>P079906C1S1</t>
  </si>
  <si>
    <t>P079906C1S2</t>
  </si>
  <si>
    <t>P079906C1S3</t>
  </si>
  <si>
    <t>KAZ</t>
  </si>
  <si>
    <t>Central Asia</t>
  </si>
  <si>
    <t>Project numbers 29568 &amp; 32463 C1</t>
  </si>
  <si>
    <t>KGZ</t>
  </si>
  <si>
    <t>P050719C1</t>
  </si>
  <si>
    <t>P050719C1S1</t>
  </si>
  <si>
    <t>P050719C1S3</t>
  </si>
  <si>
    <t>LAO</t>
  </si>
  <si>
    <t>P064821C1S1</t>
  </si>
  <si>
    <t>P064821C1S2</t>
  </si>
  <si>
    <t>P064821C1S5</t>
  </si>
  <si>
    <t>P064821C1S9</t>
  </si>
  <si>
    <t>P083543C1S1</t>
  </si>
  <si>
    <t>P083543C1S10</t>
  </si>
  <si>
    <t>P083543C1S11</t>
  </si>
  <si>
    <t>P083543C1S12</t>
  </si>
  <si>
    <t>P083543C1S13</t>
  </si>
  <si>
    <t>P083543C1S14</t>
  </si>
  <si>
    <t>P083543C1S16</t>
  </si>
  <si>
    <t>P083543C1S17</t>
  </si>
  <si>
    <t>P083543C1S18</t>
  </si>
  <si>
    <t>P083543C1S2</t>
  </si>
  <si>
    <t>P083543C1S20</t>
  </si>
  <si>
    <t>P083543C1S21</t>
  </si>
  <si>
    <t>P083543C1S22</t>
  </si>
  <si>
    <t>P083543C1S23</t>
  </si>
  <si>
    <t>P083543C1S24</t>
  </si>
  <si>
    <t>P083543C1S25</t>
  </si>
  <si>
    <t>P083543C1S26</t>
  </si>
  <si>
    <t>P083543C1S3</t>
  </si>
  <si>
    <t>P083543C1S30</t>
  </si>
  <si>
    <t>P083543C1S31</t>
  </si>
  <si>
    <t>P083543C1S32</t>
  </si>
  <si>
    <t>P083543C1S33</t>
  </si>
  <si>
    <t>P083543C1S34</t>
  </si>
  <si>
    <t>P083543C1S35</t>
  </si>
  <si>
    <t>P083543C1S36</t>
  </si>
  <si>
    <t>P083543C1S37</t>
  </si>
  <si>
    <t>P083543C1S38</t>
  </si>
  <si>
    <t>P083543C1S39</t>
  </si>
  <si>
    <t>P083543C1S4</t>
  </si>
  <si>
    <t>P083543C1S40</t>
  </si>
  <si>
    <t>P083543C1S5</t>
  </si>
  <si>
    <t>P083543C1S6</t>
  </si>
  <si>
    <t>P083543C1S7</t>
  </si>
  <si>
    <t>P083543C1S8</t>
  </si>
  <si>
    <t>MNG</t>
  </si>
  <si>
    <t>P056200C1</t>
  </si>
  <si>
    <t>NPL</t>
  </si>
  <si>
    <t>P083923C1S1</t>
  </si>
  <si>
    <t>P083923C1S2</t>
  </si>
  <si>
    <t>P083923C1S3</t>
  </si>
  <si>
    <t>PAK</t>
  </si>
  <si>
    <t>P010556C1S15</t>
  </si>
  <si>
    <t>P010556C1S4</t>
  </si>
  <si>
    <t>P010556C1S5</t>
  </si>
  <si>
    <t>P010556C1S6</t>
  </si>
  <si>
    <t>P010556C1S7</t>
  </si>
  <si>
    <t>P128966C1</t>
  </si>
  <si>
    <t>PNG</t>
  </si>
  <si>
    <t>Melanesia</t>
  </si>
  <si>
    <t>P004397C1S1</t>
  </si>
  <si>
    <t>P004397C1S2</t>
  </si>
  <si>
    <t>P004397C2S1</t>
  </si>
  <si>
    <t>P004397C2S2</t>
  </si>
  <si>
    <t>P039019C1S1</t>
  </si>
  <si>
    <t>P039019C1S3</t>
  </si>
  <si>
    <t>P039019C1S4</t>
  </si>
  <si>
    <t>P039019C1S5</t>
  </si>
  <si>
    <t>P039019C1S8</t>
  </si>
  <si>
    <t>P039019C1S9</t>
  </si>
  <si>
    <t>P039019C3</t>
  </si>
  <si>
    <t>P057731C1S1</t>
  </si>
  <si>
    <t>P057731C1S3</t>
  </si>
  <si>
    <t>LKA</t>
  </si>
  <si>
    <t>P086411C1</t>
  </si>
  <si>
    <t>P086411C2</t>
  </si>
  <si>
    <t>P075173C2</t>
  </si>
  <si>
    <t>P042927C1</t>
  </si>
  <si>
    <t>P075407C2</t>
  </si>
  <si>
    <t>P083588 C1</t>
  </si>
  <si>
    <t>P059663C1S1</t>
  </si>
  <si>
    <t>P059663C1S2</t>
  </si>
  <si>
    <t>P059663C2</t>
  </si>
  <si>
    <t>TLS</t>
  </si>
  <si>
    <t>TJK</t>
  </si>
  <si>
    <t>Central Asia Regional Economic Cooperation Corridors 2, 5, and 6 (Dushanbe-Kurgonteppa) Road Project - Additional Financing</t>
  </si>
  <si>
    <t>https://www.adb.org/sites/default/files/linked-documents/49042-005-efa.pdf</t>
  </si>
  <si>
    <t>Rural Roads Improvement Project III</t>
  </si>
  <si>
    <t>https://www.adb.org/sites/default/files/linked-documents/42334-018-efa.pdf</t>
  </si>
  <si>
    <t>MMR</t>
  </si>
  <si>
    <t>Greater Mekong Subregion Highway Modernization Project</t>
  </si>
  <si>
    <t>https://www.adb.org/sites/default/files/linked-documents/47087-003-efa.pdf</t>
  </si>
  <si>
    <t>Railways Track Electrification Project</t>
  </si>
  <si>
    <t>https://www.adb.org/sites/default/files/project-documents/51228/51228-001-rrp-en.pdf</t>
  </si>
  <si>
    <t>Regional Road Development and Maintenance Project</t>
  </si>
  <si>
    <t>https://www.adb.org/sites/default/files/linked-documents/48186-005-ea.pdf</t>
  </si>
  <si>
    <t>Malolos-Clark Railway Project</t>
  </si>
  <si>
    <t>https://www.adb.org/sites/default/files/linked-documents/52083-001-efa.pdf</t>
  </si>
  <si>
    <t>Rural Roads and Access Project</t>
  </si>
  <si>
    <t>https://www.adb.org/sites/default/files/linked-documents/50218-002-efa.pdf</t>
  </si>
  <si>
    <t>Central Asia Regional Economic Cooperation Corridors 2, 3, and 5 (Obigarm-Nurobod) Road Project</t>
  </si>
  <si>
    <t>https://www.adb.org/sites/default/files/linked-documents/52042-001-efa.pdf</t>
  </si>
  <si>
    <t>Central Asia Regional Economic Cooperation Corridors 1 and 6 Connector Road (Aktobe–Kandyagash) Reconstruction Project</t>
  </si>
  <si>
    <t>https://www.adb.org/sites/default/files/linked-documents/52286-001-efa.pdf</t>
  </si>
  <si>
    <t>New 2L Highway with Climate Proofing</t>
  </si>
  <si>
    <t>Road Network Sustainability Project</t>
  </si>
  <si>
    <t>https://www.adb.org/sites/default/files/linked-documents/54005-001-efa.pdf</t>
  </si>
  <si>
    <t>Elevated walkway</t>
  </si>
  <si>
    <t>Active Mobility Project</t>
  </si>
  <si>
    <t>Climate Resilient Inclusive Infrastructure for Ethnic Minorities Project I</t>
  </si>
  <si>
    <t>https://www.adb.org/sites/default/files/linked-documents/49026-004-efa.pdf</t>
  </si>
  <si>
    <t>Airport Infrastructure</t>
  </si>
  <si>
    <t>Air Transport</t>
  </si>
  <si>
    <t>Bengaluru Metro Rail Project</t>
  </si>
  <si>
    <t>https://www.adb.org/sites/default/files/linked-documents/ind-53326-001-ea.pdf</t>
  </si>
  <si>
    <t>Central Asia Regional Economic Cooperation Corridor Development Investment Program (Tranche 2)</t>
  </si>
  <si>
    <t>https://www.adb.org/projects/48404-004/main</t>
  </si>
  <si>
    <t xml:space="preserve">	Road Network Improvement Project</t>
  </si>
  <si>
    <t>https://www.adb.org/sites/default/files/linked-documents/41123-015-ea.pdf</t>
  </si>
  <si>
    <t>Basic Infrastructure for Inclusive Growth in the North Central Provinces Sector Project</t>
  </si>
  <si>
    <t>https://www.adb.org/sites/default/files/linked-documents/49026-003-efa.pdf</t>
  </si>
  <si>
    <t>Batumi Bypass Road Project</t>
  </si>
  <si>
    <t>https://www.adb.org/sites/default/files/linked-documents/50064-001-efa.pdf</t>
  </si>
  <si>
    <t>Secondary Road Improvement Project</t>
  </si>
  <si>
    <t>https://www.adb.org/sites/default/files/linked-documents/46375-002-efa.pdf</t>
  </si>
  <si>
    <t>Khyber Pakhtunkhwa Provincial Roads Improvement Project</t>
  </si>
  <si>
    <t>https://www.adb.org/sites/default/files/linked-documents/47360-002-efa.pdf</t>
  </si>
  <si>
    <t>WSM</t>
  </si>
  <si>
    <t>Polynesia</t>
  </si>
  <si>
    <t>Central Cross Island Road Upgrading Project</t>
  </si>
  <si>
    <t>https://www.adb.org/sites/default/files/project-documents/51268/51268-001-rrp-en.pdf</t>
  </si>
  <si>
    <t>SLB</t>
  </si>
  <si>
    <t>Land and Maritime Connectivity Project</t>
  </si>
  <si>
    <t>https://www.adb.org/sites/default/files/project-documents/53421/53421-001-rrp-en.pdf</t>
  </si>
  <si>
    <t>Amritsar</t>
  </si>
  <si>
    <t>Amritsar,BRTS</t>
  </si>
  <si>
    <t>Total System Cost (System's total planning and capital costs)</t>
  </si>
  <si>
    <t>https://brtdata.org/</t>
  </si>
  <si>
    <t>Dalian</t>
  </si>
  <si>
    <t>Dalian,BRTS</t>
  </si>
  <si>
    <t>Changzhou</t>
  </si>
  <si>
    <t>Changzhou,BRTS</t>
  </si>
  <si>
    <t>Ahmedabad</t>
  </si>
  <si>
    <t>Ahmedabad,BRTS</t>
  </si>
  <si>
    <t>Hubballi-Dharwad</t>
  </si>
  <si>
    <t>Hubballi-Dharwad,BRTS</t>
  </si>
  <si>
    <t>Chengdu,BRTS</t>
  </si>
  <si>
    <t>Auckland,BRTS</t>
  </si>
  <si>
    <t>Nagoya</t>
  </si>
  <si>
    <t>Nagoya,BRTS</t>
  </si>
  <si>
    <t>AUS</t>
  </si>
  <si>
    <t>Brisbane</t>
  </si>
  <si>
    <t>Brisbane,BRTS</t>
  </si>
  <si>
    <t>Total project cost includes the cost of project preparation, land acquisition, construction of the railway and regular
stations, contingencies, rolling stock and interest during construction</t>
  </si>
  <si>
    <t>https://documents1.worldbank.org/curated/en/695111468024545450/pdf/892000BRI0Box3000china0transport09.pdf</t>
  </si>
  <si>
    <t>Jilin- Hunchun</t>
  </si>
  <si>
    <t>Nanning – Guangzhou</t>
  </si>
  <si>
    <t>Harbin – Jiamusi</t>
  </si>
  <si>
    <t>Construction starting year is considered as year of study</t>
  </si>
  <si>
    <t>https://irjpro.com/#/app/home</t>
  </si>
  <si>
    <t>Dohazari - Ramu - Cox's Bazar Phase 1</t>
  </si>
  <si>
    <t>Phnom Penh - Loc Ninh (Vietnam border)</t>
  </si>
  <si>
    <t>Shenzhen Line 3 (Southern Extension)</t>
  </si>
  <si>
    <t>Guiyang S1 - Phase 1 - (Wangchengpo – Gui’an)</t>
  </si>
  <si>
    <t>Hefei LRT Line 1</t>
  </si>
  <si>
    <t>Zhengzhou City Line LRT</t>
  </si>
  <si>
    <t>Xi'an Line 1 Phase 3 Western Extension</t>
  </si>
  <si>
    <t>Nanning Line 2 East Extension (Yudong - Tanze)</t>
  </si>
  <si>
    <t>Zhengzhou East Line LRT</t>
  </si>
  <si>
    <t>Zhengzhou West Plains LRT</t>
  </si>
  <si>
    <t>Chengdu LRT Phase 1 Branch Line</t>
  </si>
  <si>
    <t>Heshun - Xingtai</t>
  </si>
  <si>
    <t>Yibin City</t>
  </si>
  <si>
    <t>Yibin LRT Line 1</t>
  </si>
  <si>
    <t>Shenzhen Line 2 (Eastern Extension)</t>
  </si>
  <si>
    <t>Shanghai Line 10 Phase 2</t>
  </si>
  <si>
    <t>Shijiazhuang</t>
  </si>
  <si>
    <t>Shijiazhuang Line 1 Phase 2</t>
  </si>
  <si>
    <t>Guiyang Line 2 - Phase 2 - (Youjiajie – Shuiyanba)</t>
  </si>
  <si>
    <t>Beijing Yanfang line</t>
  </si>
  <si>
    <t>Mile - Mengzi High Speed Line</t>
  </si>
  <si>
    <t>Baotou</t>
  </si>
  <si>
    <t>Baotou Metro Line 2</t>
  </si>
  <si>
    <t>Zhengzhou Line 2 Phase 1</t>
  </si>
  <si>
    <t>Beijing Line 17 (Express Line)</t>
  </si>
  <si>
    <t>Qingdao</t>
  </si>
  <si>
    <t>Qingdao Line 7 - Phase 1 - (Xingguolu – Dongguozhuang)</t>
  </si>
  <si>
    <t>Jinan</t>
  </si>
  <si>
    <t>Jinan Metro Line 3</t>
  </si>
  <si>
    <t>Jinan Metro Line 1 Phase 1</t>
  </si>
  <si>
    <t>Xuyong - Bijie</t>
  </si>
  <si>
    <t>Chengdu Line 6 Phase 2</t>
  </si>
  <si>
    <t>Wenzhou Line S3</t>
  </si>
  <si>
    <t>Zhengzhou Line 12</t>
  </si>
  <si>
    <t>Chengdu Line 10 - Phase 2 - (Airport Terminal 2 – Taipingsi)</t>
  </si>
  <si>
    <t>Nantong</t>
  </si>
  <si>
    <t>Nantong Line 2 Phase 1</t>
  </si>
  <si>
    <t>Zhengzhou Line 6</t>
  </si>
  <si>
    <t>Xuzhou Line 1 Phase 1</t>
  </si>
  <si>
    <t>Wenzhou Line S1</t>
  </si>
  <si>
    <t>Xiangyan - Lincang</t>
  </si>
  <si>
    <t>Nanning Line 5</t>
  </si>
  <si>
    <t>Changsha Metro Line 5 Phase 1</t>
  </si>
  <si>
    <t>Qingdao Line 4 (Renmin Huitang – Dahedonglu)</t>
  </si>
  <si>
    <t>Dalian Line 4</t>
  </si>
  <si>
    <t>Tianjin Line 5</t>
  </si>
  <si>
    <t>Qingdao Line 6 - Phase 1 - (Xindunlu – Shengtaiyuan )</t>
  </si>
  <si>
    <t>Fuzhou Line 4 Phase 1</t>
  </si>
  <si>
    <t>Shenzhen Line 6 (Shenzen North - Chung)</t>
  </si>
  <si>
    <t>Peiling - Meijiang HSL</t>
  </si>
  <si>
    <t>Liuzhou - Wuzhou</t>
  </si>
  <si>
    <t>Jinan Metro Line 2</t>
  </si>
  <si>
    <t>Lanzhou Line 1</t>
  </si>
  <si>
    <t>Guiyang S2 - Phase 1 North - (Xinan Shangmaocheng – Guiyang Dongzhan)</t>
  </si>
  <si>
    <t>Fuzhou Line 2</t>
  </si>
  <si>
    <t>Wenzhou Line S2</t>
  </si>
  <si>
    <t>Harbin</t>
  </si>
  <si>
    <t>Harbin Line 5</t>
  </si>
  <si>
    <t>Chengdu Line 18</t>
  </si>
  <si>
    <t>Changsha Metro Line 3</t>
  </si>
  <si>
    <t>Quanzhou</t>
  </si>
  <si>
    <t>Quanzhou Line 1</t>
  </si>
  <si>
    <t>Chongqing Line 9</t>
  </si>
  <si>
    <t>Hefei Line 4</t>
  </si>
  <si>
    <t>Changsha Metro Line 4 Phase 1</t>
  </si>
  <si>
    <t>Dali - Ruili</t>
  </si>
  <si>
    <t>Nantong Line 1</t>
  </si>
  <si>
    <t>Hefei Line 3</t>
  </si>
  <si>
    <t>Nanjing Line 11</t>
  </si>
  <si>
    <t>Tianjin Metro Line 4</t>
  </si>
  <si>
    <t>Qingdao Line 1 Extension</t>
  </si>
  <si>
    <t>Shenyang Line 10</t>
  </si>
  <si>
    <t>Dongguan Line 3 Phase 1</t>
  </si>
  <si>
    <t>Hangzhou - Ningde</t>
  </si>
  <si>
    <t>Guangzhou Line 21 Phase 1</t>
  </si>
  <si>
    <t>Suzhou Line 3</t>
  </si>
  <si>
    <t>Shenzhen Line 11 (Futian - Airport)</t>
  </si>
  <si>
    <t>Dongguan Line 1 Phase 1</t>
  </si>
  <si>
    <t>Hangzhou Line 5</t>
  </si>
  <si>
    <t>Sichuan - Tibet Railway Nyingchi - Lhasa</t>
  </si>
  <si>
    <t>Chongqing - Changde (Qian - Zhang)</t>
  </si>
  <si>
    <t>Chongqing - Changsha HSL</t>
  </si>
  <si>
    <t>Qianjiang - Changde HSL</t>
  </si>
  <si>
    <t>Qingdao Line 8 - (Jiaozhoubei – Wusi Guangchang)</t>
  </si>
  <si>
    <t>Harbin - Jiamusi (HaJia Railway)</t>
  </si>
  <si>
    <t>Jiaozuo - Tai…</t>
  </si>
  <si>
    <t>Jiaozuo - Taiyuan HSL</t>
  </si>
  <si>
    <t>Yuxi - Mohan (Laos border)</t>
  </si>
  <si>
    <t>Chengdu - Kunming (Emei - Miyi section)</t>
  </si>
  <si>
    <t>Beijing - Shenyang HSL</t>
  </si>
  <si>
    <t>Zhengzhou -Xiangyang - Wanzhou PDL</t>
  </si>
  <si>
    <t>Shangqiu, H…</t>
  </si>
  <si>
    <t>Shanghe Hangzhou Expressway (Shangqiu - Hefei - Hangzhou)</t>
  </si>
  <si>
    <t>Mengxi - Huazhong (Coal Railway)</t>
  </si>
  <si>
    <t>Tuen Mun Line Tuen Mun South Extension</t>
  </si>
  <si>
    <t>Tung Chung Line West Extension</t>
  </si>
  <si>
    <t>North Island Line</t>
  </si>
  <si>
    <t>East Kowloon Line</t>
  </si>
  <si>
    <t>South Island Line (West)</t>
  </si>
  <si>
    <t>Northern Link Line</t>
  </si>
  <si>
    <t>Bangalore Metro Green Line Phase 2 (Hesaraghatta cross – BIEC)</t>
  </si>
  <si>
    <t>Kolkata</t>
  </si>
  <si>
    <t>Kolkata Metro Line 1B (Noapara - Dakshineswar)</t>
  </si>
  <si>
    <t>Vijayawada</t>
  </si>
  <si>
    <t>Vijayawada Metro Line 1 (Pandit Nehru Bus Station (PNBS) - Penamaluru)</t>
  </si>
  <si>
    <t>Bangalore Metro Purple Line Phase 2 (Baiyyappanahalli – Whitefield)</t>
  </si>
  <si>
    <t>Bangalore Metro Green Line Phase 2 (Yelachenahalli – Silk Institute)</t>
  </si>
  <si>
    <t>Kolkata Metro Line 5 (Baranagar to Barrackpore)</t>
  </si>
  <si>
    <t>Delhi Metro Phase 3 Green Line Extension (Mundka - Bahadurgarh)</t>
  </si>
  <si>
    <t>Delhi Metro Phase 3 Blue Line Extension (Noida City Centre - Sector 62)</t>
  </si>
  <si>
    <t>Delhi Metro Phase 3 Red Line Extension (Dilshad Garden – Ghaziabad Bus Ad…</t>
  </si>
  <si>
    <t>Delhi Metro Phase 4 Red Line Extension (Rithala – Narela)</t>
  </si>
  <si>
    <t>Chennai Metro Phase 1 Blue Line Extension (Washermenpet - Wimco Nagar)</t>
  </si>
  <si>
    <t>Noida</t>
  </si>
  <si>
    <t>Noida Metro Line 1 (Sector 71 - Gr. Noida Depot)</t>
  </si>
  <si>
    <t>Bangalore Metro Yellow Line (R V Road – Bommasandra)</t>
  </si>
  <si>
    <t>Pune</t>
  </si>
  <si>
    <t>Pune Metro Line 3</t>
  </si>
  <si>
    <t>Ahmedabad Metro Phase 1</t>
  </si>
  <si>
    <t>Western Dedicated Freight Corridor</t>
  </si>
  <si>
    <t>Eastern Dedicated Freight Corridor</t>
  </si>
  <si>
    <t>Mumbai - Ahmedabad HSL</t>
  </si>
  <si>
    <t>Makassar - Parepare (South Sulawesi)</t>
  </si>
  <si>
    <t>Tabriz</t>
  </si>
  <si>
    <t>Tabriz Metro Line 2</t>
  </si>
  <si>
    <t>Shiraz Metro Line 2</t>
  </si>
  <si>
    <t>Tabriz Metro Line 3</t>
  </si>
  <si>
    <t>Osaka Monorail Higashi Extension</t>
  </si>
  <si>
    <t>West Kyushu Shinkansen</t>
  </si>
  <si>
    <t>Hokuriku Shinkansen Kanazawa - Tsuruga HSL</t>
  </si>
  <si>
    <t>Nago - Naha (Okinawa Railway)</t>
  </si>
  <si>
    <t>Hokkaido Shinkansen Hakodate - Sapporo HSL</t>
  </si>
  <si>
    <t>Laos - Vietnam Link (Vientiane - Vung Ang industrial zone)</t>
  </si>
  <si>
    <t>Gemas - Johor Bahru Double Track</t>
  </si>
  <si>
    <t>Erdenet - Ovoot</t>
  </si>
  <si>
    <t>Bathnaha (India) - Biratnagar (Nepal)</t>
  </si>
  <si>
    <t>Manila LRT 2 (Eastern Extension)</t>
  </si>
  <si>
    <t>Manila MRT Line 7</t>
  </si>
  <si>
    <t>Thomson East Coast Line</t>
  </si>
  <si>
    <t>Seoul Metro Line 5 Extension (Sangil dong - Hanam)</t>
  </si>
  <si>
    <t>Seoul Metro Line 9 Phase 3</t>
  </si>
  <si>
    <t>Chuncheon - Sokcho HSL</t>
  </si>
  <si>
    <t>Mattala</t>
  </si>
  <si>
    <t>Mattala BOT Airport Rail Link</t>
  </si>
  <si>
    <t>Bangkok Skytrain Sukhumvit Line Phase 2</t>
  </si>
  <si>
    <t>Prachuap Khiri Khan - Hua Hin Double track</t>
  </si>
  <si>
    <t>Prachuap Khiri Khan - Chumphon Double track</t>
  </si>
  <si>
    <t>Nakhon Pathom - Hua Hin Double track</t>
  </si>
  <si>
    <t>Lop buri - Pak Nam Pho Double track</t>
  </si>
  <si>
    <t>Phuket</t>
  </si>
  <si>
    <t>Phuket Airport Rail Link</t>
  </si>
  <si>
    <t>Khon Kaen - Mukdahan - Nakhon Phanom</t>
  </si>
  <si>
    <t>AIIB Cost Database</t>
  </si>
  <si>
    <t>China - Fujian Highway Sector Investment Project</t>
  </si>
  <si>
    <t>Fuzhou Nantai Island Peri-Urban Development Project</t>
  </si>
  <si>
    <t>South-eastern Asia</t>
  </si>
  <si>
    <t>Rural Transport Improvement Project</t>
  </si>
  <si>
    <t>Thailand - Highways Management Project</t>
  </si>
  <si>
    <t>Tamil Nadu Road Sector Project</t>
  </si>
  <si>
    <t>China: Southern Gansu Roads Development</t>
  </si>
  <si>
    <t>Inner Mongolia Highway and Trade Corridor</t>
  </si>
  <si>
    <t>Third Jiangxi Highway Project</t>
  </si>
  <si>
    <t>Mizoram State Roads Project</t>
  </si>
  <si>
    <t>Kerala State Transport Project</t>
  </si>
  <si>
    <t>Vietnam: Mekong Transport and Flood Protection Project</t>
  </si>
  <si>
    <t>China: Hubei Shiman Highway Project</t>
  </si>
  <si>
    <t>China: Second Anhui Highway Project</t>
  </si>
  <si>
    <t>China: Inner Mongolia Highway Project</t>
  </si>
  <si>
    <t>India: Karnataka State Highways Improvement Project</t>
  </si>
  <si>
    <t>China: Second Jiangxi Highway Project</t>
  </si>
  <si>
    <t>China: Third Henan Provincial Highway Project</t>
  </si>
  <si>
    <t>Mongolia: Western Regional Road Corridor Development Project - Phase I</t>
  </si>
  <si>
    <t>Timor-Leste: Baucau to Viqueque Highway Project</t>
  </si>
  <si>
    <t>Eastern Sichuan Roads Development Project</t>
  </si>
  <si>
    <t>Central Yunnan Roads Development Project</t>
  </si>
  <si>
    <t>Georgia: Road Corridor Investment Program (MFF and Tranche 3)</t>
  </si>
  <si>
    <t>Gansu Roads Development Project</t>
  </si>
  <si>
    <t>Guangxi Roads Development II Project</t>
  </si>
  <si>
    <t>Hunan Roads Development II</t>
  </si>
  <si>
    <t xml:space="preserve">China, People's Republic of: Second Heilongjiang Road Network Development Project
</t>
  </si>
  <si>
    <t>SL- Road Sector Assistance Project</t>
  </si>
  <si>
    <t>China: Urumqi Urban Transport Improvement Project</t>
  </si>
  <si>
    <t>China: Hubei Xiaogan-Xiangfan Highway Project</t>
  </si>
  <si>
    <t>Liaoning Medium Cities Infrastructure Project</t>
  </si>
  <si>
    <t>Azerbaijan: MFF-Road Network Development Program</t>
  </si>
  <si>
    <t>Second Infrastructure Asset Management Project</t>
  </si>
  <si>
    <t>Road Network Improvement Project</t>
  </si>
  <si>
    <t>Bangladesh: Sylhet to Tamabil Road Upgrade Project</t>
  </si>
  <si>
    <t>China: Xinjiang Highway Project</t>
  </si>
  <si>
    <t>India: Andhra Pradesh Rural Roads</t>
  </si>
  <si>
    <t>India: Gujarat Rural Roads (MMGSY)</t>
  </si>
  <si>
    <t>Central Sichuan Roads Development Project</t>
  </si>
  <si>
    <t>India: Chhattisgarh State Road Sector Project</t>
  </si>
  <si>
    <t>Hunan Roads Development III</t>
  </si>
  <si>
    <t>Sri Lanka Provincial Roads</t>
  </si>
  <si>
    <t>Third Rural Transport Project</t>
  </si>
  <si>
    <t>Provincial and Rural Infrastructure Project</t>
  </si>
  <si>
    <t>Western Indonesia National Roads Improvement Project</t>
  </si>
  <si>
    <t>VUT</t>
  </si>
  <si>
    <t>Vanuatu Climate Resilient Transport Project</t>
  </si>
  <si>
    <t>Cambodia Road Connectivity Improvement</t>
  </si>
  <si>
    <t>Samoa: Enhancing the Climate Resilience of the West Coast Road</t>
  </si>
  <si>
    <t>FJI</t>
  </si>
  <si>
    <t>Fiji</t>
  </si>
  <si>
    <t>Vietnam: Central Highlands Connectivity Improvement Project</t>
  </si>
  <si>
    <t>UZB</t>
  </si>
  <si>
    <t>Uzbekistan: Regional Roads Development Project</t>
  </si>
  <si>
    <t>Uttar Pradesh State Roads Project</t>
  </si>
  <si>
    <t>Laos: Road Maintenance Program (Phase 2)</t>
  </si>
  <si>
    <t>Nepal: Road Maintenance and Development</t>
  </si>
  <si>
    <t>Rural Access Improvement and Decentralization Project</t>
  </si>
  <si>
    <t>Rural Roads Project</t>
  </si>
  <si>
    <t>Afghanistan: Rural Access Project</t>
  </si>
  <si>
    <t>Anhui Highway Rehabilitation and Improvement Project (P099112)</t>
  </si>
  <si>
    <t>Second Eastern Indonesia Region Transport Project
 (P074290)</t>
  </si>
  <si>
    <t>Cambodia Northwest Provincial Road Improvement Project</t>
  </si>
  <si>
    <t>Lao PDR: Climate Resilience Improvement of National Road 13 South Project (Section 3)</t>
  </si>
  <si>
    <t>Vanuatu: Cyclone Pam Road ReConstruction Project</t>
  </si>
  <si>
    <t>China, People's Republic of: Yunnan Sustainable Road Maintenance (Sector) Project</t>
  </si>
  <si>
    <t>India: Uttarakhand State-Road Investment Program - Tranche 3</t>
  </si>
  <si>
    <t>Philippines: Road Improvement and Institutional Development Project</t>
  </si>
  <si>
    <t>Cambodia: Road Asset Management Project</t>
  </si>
  <si>
    <t>Timor-Leste Road Climate Resilience Project Second Additional Financing</t>
  </si>
  <si>
    <t>KIR</t>
  </si>
  <si>
    <t>Micronesia</t>
  </si>
  <si>
    <t>Kiribati: Road Rehabilitation Project</t>
  </si>
  <si>
    <t>Wuhan Urban Transport Project - P069852</t>
  </si>
  <si>
    <t>Philippines: First National Roads Improvement Project</t>
  </si>
  <si>
    <t>Laos: Road Maintenance Project</t>
  </si>
  <si>
    <t>Bangladesh: City Region Development Project</t>
  </si>
  <si>
    <t>Papua New Guinea: Sustainable Highlands Highway Investment Program (Tranche 1)</t>
  </si>
  <si>
    <t>Nepal: South Asia Subregional Economic Cooperation Highway Improvement Project</t>
  </si>
  <si>
    <t>Fujian Highway Sector Investment Project</t>
  </si>
  <si>
    <t>Heilongjiang Roads Network Development Project</t>
  </si>
  <si>
    <t xml:space="preserve">Indonesia: Road Rehabilitation-2 Project </t>
  </si>
  <si>
    <t>China, People's Republic of: Inner Mongolia Road Development Project</t>
  </si>
  <si>
    <t>China: Nanchang Urban Rail Project</t>
  </si>
  <si>
    <t>India: Mumbai Urban Transport Project - Phase III (MUTP 3)</t>
  </si>
  <si>
    <t>India: Bengaluru Metro Rail Project</t>
  </si>
  <si>
    <t>China: Kunming Urban Rail Project</t>
  </si>
  <si>
    <t>Dhaka MRT-5 (Southern Route)</t>
  </si>
  <si>
    <t>Changchun City Rail Line 6</t>
  </si>
  <si>
    <t>Changchun City Rail Line 7</t>
  </si>
  <si>
    <t>Nanchang Metro Line 4</t>
  </si>
  <si>
    <t xml:space="preserve">Nanjing Metro Line 11 Phase I </t>
  </si>
  <si>
    <t>Ningbo Rail Transit Line 4</t>
  </si>
  <si>
    <t>Suzhou Metro Line 6</t>
  </si>
  <si>
    <t>Suzhou Metro Line 7</t>
  </si>
  <si>
    <t>Suzhou Metro Line 8</t>
  </si>
  <si>
    <t>Suzhou Metro Line S1</t>
  </si>
  <si>
    <t>Wuhan Metro Line 16</t>
  </si>
  <si>
    <t>Xi'an Metro Line 10 Phase 1</t>
  </si>
  <si>
    <t>Xi'an Metro Line 14</t>
  </si>
  <si>
    <t>Xi'an Metro Line 15 Phase 1</t>
  </si>
  <si>
    <t xml:space="preserve">Ahmedabad–Gandhinagar Metro Phase I North-South Corridor </t>
  </si>
  <si>
    <t>Kolkata Metro Line 3</t>
  </si>
  <si>
    <t>Lucknow Metro Project: North-South Corridor (Chaudhary Charan Singh Airport - Munshi Pulia)</t>
  </si>
  <si>
    <t>Mumbai Metro Line 14</t>
  </si>
  <si>
    <t>Mumbai Metro Line 2A</t>
  </si>
  <si>
    <t>Mumbai Metro Line 5</t>
  </si>
  <si>
    <t>Navi Mumbai Metro Line 1 Phase II</t>
  </si>
  <si>
    <t>Navi Mumbai Metro Line 1 Phase III</t>
  </si>
  <si>
    <t>Nagpur Metro Rail Project - Phase II</t>
  </si>
  <si>
    <t>Pune Metro Phase I Corridor 3</t>
  </si>
  <si>
    <t>Jakarta MRT East-West Corridor</t>
  </si>
  <si>
    <t>Manila MRT-7</t>
  </si>
  <si>
    <t xml:space="preserve">Tashkent Metro Sergeli Line </t>
  </si>
  <si>
    <t>Kanpur Metro Project (Corridors 1 and 2)</t>
  </si>
  <si>
    <t>Agra Metro Project (Corridors 1 and 2)</t>
  </si>
  <si>
    <t>Pune Metro Rail Project (Corridors 1 and 2)</t>
  </si>
  <si>
    <t>Surat Metro Rail Project (Phase-I) - Corridor 1 (Sarthana-Dream City)</t>
  </si>
  <si>
    <t>Surat Metro Rail Project (Phase-I) - Corridor 2 (Bhesan-Saroli)</t>
  </si>
  <si>
    <t>Chengdu Line 10 - Phase 2 - (Airport Terminal 2 â€“ Taipingsi)</t>
  </si>
  <si>
    <t>Chengdu Line 8 - Phase 1 - (Changchenglu â€“ Shilidian)</t>
  </si>
  <si>
    <t>Guiyang Metro Line 2 - Phase 2</t>
  </si>
  <si>
    <t xml:space="preserve">Qingdao Metro Line 4 </t>
  </si>
  <si>
    <t>Delhi Metro Phase 3 Red Line Extension (Dilshad Garden â€“ Ghaziabad Bus Adda)</t>
  </si>
  <si>
    <t>Zhengzhou Metro Line 4</t>
  </si>
  <si>
    <t>Zhengzhou Line 5 Phase 1</t>
  </si>
  <si>
    <t>Taichung Metro Green Line</t>
  </si>
  <si>
    <t>Shijiazhuang Line 1</t>
  </si>
  <si>
    <t>Tashkent Yunusobod Line</t>
  </si>
  <si>
    <t>Qingdao Line 13</t>
  </si>
  <si>
    <t>Xiamen Line 2</t>
  </si>
  <si>
    <t>Xi'an Line 4 Phase 1</t>
  </si>
  <si>
    <t>Xi'an Line 9 (Lintong Line)</t>
  </si>
  <si>
    <t>Luoyang Metro Line 1</t>
  </si>
  <si>
    <t>Luoyang Metro Line 2</t>
  </si>
  <si>
    <t>Shenzhen Metro Line 16 Phase 1 (Universiade - Tianrough)</t>
  </si>
  <si>
    <t>Chengdu Line 17 Phase 1 (Jitouqiao - Jinxing)</t>
  </si>
  <si>
    <t>Chilonzor Line extension</t>
  </si>
  <si>
    <t>Suzhou Line 5</t>
  </si>
  <si>
    <t>Wuhan Line 11 East Section Phase 1</t>
  </si>
  <si>
    <t>Wuhan Line 4 West (Caidan Line)</t>
  </si>
  <si>
    <t>Wuhan Line 5 Phase 1</t>
  </si>
  <si>
    <t>Shinbundang Line Extension (Gangnam - Sinsa)</t>
  </si>
  <si>
    <t>Wuhan Line 16 Phase 1</t>
  </si>
  <si>
    <t>Nanjing Metro Line 2 West Extension</t>
  </si>
  <si>
    <t>Shenyang Line 9</t>
  </si>
  <si>
    <t>Nanjing Metro Line 7</t>
  </si>
  <si>
    <t>Green Mountain Line</t>
  </si>
  <si>
    <t>Airport maglev</t>
  </si>
  <si>
    <t>Changsha Maglev link (Changsa south - Airport)</t>
  </si>
  <si>
    <t>Ningbo Line 1 Phase 2</t>
  </si>
  <si>
    <t>Fuzhou Line 1</t>
  </si>
  <si>
    <t>Chengdu Line 3 Phase 1</t>
  </si>
  <si>
    <t>Incheon Line 2</t>
  </si>
  <si>
    <t>Xi'an Line 3 Phase 1</t>
  </si>
  <si>
    <t>KL Ampang Line extension - Phase 2 (Bandar Kinrara - Putra Heights)</t>
  </si>
  <si>
    <t>Busan Line 1 Dadaepo extension</t>
  </si>
  <si>
    <t>Seoul Metro Shinbundang Line Jeongia - Gwanggyo extension</t>
  </si>
  <si>
    <t>Beijing Western Suburban Line (Bagou - Fragrant Hills)</t>
  </si>
  <si>
    <t>Gurgaon Metro Phase 2 South extension</t>
  </si>
  <si>
    <t>Hefei Line 1</t>
  </si>
  <si>
    <t>Nanjing Line 4</t>
  </si>
  <si>
    <t>Shanghai Line 11 phase 3 (Disneyland extension)</t>
  </si>
  <si>
    <t>Nanning Line 1</t>
  </si>
  <si>
    <t>Hohhot Line 1</t>
  </si>
  <si>
    <t>Chengdu Line 4 Phase 1</t>
  </si>
  <si>
    <t>Downtown Line Phase 2</t>
  </si>
  <si>
    <t>Guangzhou line 14 (Jiahewanggang - Jiekou)</t>
  </si>
  <si>
    <t>Guangzhou line 9 (Fei'eling - Goazeng)</t>
  </si>
  <si>
    <t>Nanjing line S1 Phase 2 (South extension)</t>
  </si>
  <si>
    <t>Wuhan Line 3</t>
  </si>
  <si>
    <t>Hangzhou Line 2 (Liangzhu - Shushan)</t>
  </si>
  <si>
    <t>Jaipur Line 1A (Pink Line)</t>
  </si>
  <si>
    <t>Kochi Metro Phase 1A (Aluva - Pettah)</t>
  </si>
  <si>
    <t>Suzhou Line 2 phase 2</t>
  </si>
  <si>
    <t>Shanghai Line 5 Southern Extension</t>
  </si>
  <si>
    <t>Nanning Line 3 (Music Branch Park Avenue - East Railway Station)</t>
  </si>
  <si>
    <t>Shenzhen Line 7 (Xili Zoo)</t>
  </si>
  <si>
    <t>Ahvaz Metro Line 1</t>
  </si>
  <si>
    <t>Guangzhou Line 7 (Guangzhou South Station - University South Station)</t>
  </si>
  <si>
    <t>Urumqi Line 1</t>
  </si>
  <si>
    <t>Bangkok Green Line extension (Bearing - Samutprakan)</t>
  </si>
  <si>
    <t>Shanghai Line 8 Phase 3 (Pujiang Line)</t>
  </si>
  <si>
    <t>Chongqing Line 5 Phase 1</t>
  </si>
  <si>
    <t>Hefei line 2</t>
  </si>
  <si>
    <t>Qingdao line 2</t>
  </si>
  <si>
    <t>Wuhan Line 2</t>
  </si>
  <si>
    <t>Changsha Metro Line 1</t>
  </si>
  <si>
    <t>Shiraz Metro Line 1</t>
  </si>
  <si>
    <t>Tehran Metro Line 3 extension</t>
  </si>
  <si>
    <t>Chongqing Line 4 Phase 1</t>
  </si>
  <si>
    <t>Chengdu Line 1 Phase 3</t>
  </si>
  <si>
    <t>Chengdu Line 10</t>
  </si>
  <si>
    <t>Chengdu Line 4 Phase 2</t>
  </si>
  <si>
    <t>Chengdu line 7 (Shengtai - Longtandong)</t>
  </si>
  <si>
    <t>Xiamen line 1</t>
  </si>
  <si>
    <t>Guiyang Line 1</t>
  </si>
  <si>
    <t>Wuhan line 1 West extension</t>
  </si>
  <si>
    <t>Daegu Metro Line 1 extension (Daegok - Seolhwa-Myeonggok)</t>
  </si>
  <si>
    <t>Wuhan line 21 (Yangluo)</t>
  </si>
  <si>
    <t>Jinjeop Line 4 Extension</t>
  </si>
  <si>
    <t>India: Mumbai Metro Rail Systems Project</t>
  </si>
  <si>
    <t>Chengdu Metro Line 27 Phase I</t>
  </si>
  <si>
    <t>Guangzhou Metro Line 10</t>
  </si>
  <si>
    <t>Tianjin City Rail Transit Line Z2 Phase I</t>
  </si>
  <si>
    <t>Wuhan Metro Xingang Line</t>
  </si>
  <si>
    <t>Xuzhou Metro Line 4 Phase I</t>
  </si>
  <si>
    <t>Xuzhou Metro Line 5 Phase I</t>
  </si>
  <si>
    <t>Xuzhou Metro Line 6 Phase I</t>
  </si>
  <si>
    <t>Zhengzhou Metro Line 12 Phase 1</t>
  </si>
  <si>
    <t>Zhengzhou Metro Line 8 Phase 1</t>
  </si>
  <si>
    <t>Bangalore Metro Phase 2A</t>
  </si>
  <si>
    <t>Bangalore Metro Phase 2B (Bengaluru Airport Corridor)</t>
  </si>
  <si>
    <t xml:space="preserve">Kolkata Metro Line 4 </t>
  </si>
  <si>
    <t xml:space="preserve">Kolkata Metro Line 6 </t>
  </si>
  <si>
    <t>Tokyo Haneda Airport Access Line</t>
  </si>
  <si>
    <t>Sydney Metro Phase 1 Northwest (Northwest Rail Link)</t>
  </si>
  <si>
    <t>East-West Line Tuas West extension</t>
  </si>
  <si>
    <t>Eastern Dedicated Freight Corridor 3 Project</t>
  </si>
  <si>
    <t>Eastern Dedicated Freight Corridor 2 Project</t>
  </si>
  <si>
    <t>NanGuang railway project</t>
  </si>
  <si>
    <t>Zhengzhou-Xi'an Railway Project</t>
  </si>
  <si>
    <t>Yichang-Wanzhou Railway Project</t>
  </si>
  <si>
    <t>Dali-Lijiang Railway Project</t>
  </si>
  <si>
    <t>Ganzhou-Longyan Railway Project</t>
  </si>
  <si>
    <t>China: ShiZheng Railway Project</t>
  </si>
  <si>
    <t>China: JiTuHun Railway</t>
  </si>
  <si>
    <t>Afghanistan: Hairatan to Mazar-e-Sharif Railway Project</t>
  </si>
  <si>
    <t>China Chongqing-Lichuan Railway Development Project</t>
  </si>
  <si>
    <t>India: MFF - Railway Sector Investment Program (Facility)</t>
  </si>
  <si>
    <t>China: Taiyuan-Zhongwei Railway Project</t>
  </si>
  <si>
    <t>China: HaJia Railway</t>
  </si>
  <si>
    <t>India: Eastern Dedicated Freight Corridor - I</t>
  </si>
  <si>
    <t>Hefei-Xi'An Railway</t>
  </si>
  <si>
    <t>ZhangHu Railway</t>
  </si>
  <si>
    <t>Track Doubling of Thanon Jira Junction - Khon Kaen Line</t>
  </si>
  <si>
    <t>Beijing - Harbin</t>
  </si>
  <si>
    <t>Mile - Mengzi High-Speed Line</t>
  </si>
  <si>
    <t>Roy Hill Mine - Port Hedland Railway</t>
  </si>
  <si>
    <t>Korla - Golmud HSL</t>
  </si>
  <si>
    <t>Tabriz - Mianeh Direct Link</t>
  </si>
  <si>
    <t xml:space="preserve">Lhasa-Nyingchi railway </t>
  </si>
  <si>
    <t>Yuxi - Mohan Line (Laos border)</t>
  </si>
  <si>
    <t>Mernda (Victoria) Extension</t>
  </si>
  <si>
    <t>Dali - Lincang Line</t>
  </si>
  <si>
    <t>Datong - Zhangjiakou HSL</t>
  </si>
  <si>
    <t>Kazuo  - Chifeng (Inner Mongolia) HSL</t>
  </si>
  <si>
    <t>Xinmin - Tongliao (Inner Mongolia) HSL</t>
  </si>
  <si>
    <t>Golmud - Dunhuang</t>
  </si>
  <si>
    <t>Karamay - Tacheng</t>
  </si>
  <si>
    <t>Mudanjiang - Jiamusi HSL</t>
  </si>
  <si>
    <t>Zhangjiajie - Jishou - Huaihua HSL</t>
  </si>
  <si>
    <t>Surakarta - Adisumarmo International Airport (SOC)</t>
  </si>
  <si>
    <t>Hefei - Fuzhou</t>
  </si>
  <si>
    <t>Akkannapet - Medak</t>
  </si>
  <si>
    <t>Bhadrachalam Road - Sattupalli Line</t>
  </si>
  <si>
    <t>Guntakal - Kalluru Track Doubling</t>
  </si>
  <si>
    <t>Guntur-Tenali Track Doubling</t>
  </si>
  <si>
    <t>Track Doubling and Electrification of Vijayawada - Bhimavaram - Narsapur - Nidadavolu Line</t>
  </si>
  <si>
    <t>Electrification and Track Doubling of Secunderabad - Mahbubnagar Line</t>
  </si>
  <si>
    <t>Kalutara - Payagala Track Doubling</t>
  </si>
  <si>
    <t>Ballarat Line Duplication (Deer Park -  Melton)</t>
  </si>
  <si>
    <t>Digaru - Hojai Track Doubling</t>
  </si>
  <si>
    <t>Thanon Chira - Khon Kaen Double Track</t>
  </si>
  <si>
    <t>Hotan - Ruoqiang Line</t>
  </si>
  <si>
    <t>Eliwana Railway (Solomon Mine - Eliwana Iron Ore Mine)</t>
  </si>
  <si>
    <t>Taizicheng - Xilinhaote Conventional Line</t>
  </si>
  <si>
    <t>Vahdat - Yovon</t>
  </si>
  <si>
    <t>Navoi - Kanimekh - Miskin</t>
  </si>
  <si>
    <t>Hokkaido Shinkansen Shin Aomori - Seikan</t>
  </si>
  <si>
    <t>Taipei Airport link</t>
  </si>
  <si>
    <t>KTX Suseo Line</t>
  </si>
  <si>
    <t>KTX Wonju - Gangneung</t>
  </si>
  <si>
    <t>Pallai - Kankesanthurai</t>
  </si>
  <si>
    <t>Lanzhou - Hezuo</t>
  </si>
  <si>
    <t>Xi'an - Chengdu PDL</t>
  </si>
  <si>
    <t>Dalian - Dandong HSL</t>
  </si>
  <si>
    <t>Harbin - Mudanjiang PDL</t>
  </si>
  <si>
    <t>Karamay - Tacheng (Xinjiang)</t>
  </si>
  <si>
    <t>Moreton Bay Rail Link (Brisbane)</t>
  </si>
  <si>
    <t>Arak - Kermanshah - Khosravi (Iraq border)</t>
  </si>
  <si>
    <t>Changsha - Kunming HSL</t>
  </si>
  <si>
    <t>Baku (Azerbaijan) - Tblisi (Georgia) - Kars (Turkey) (BTK) Freight Corridor</t>
  </si>
  <si>
    <t>Victoria Regional Rail Link</t>
  </si>
  <si>
    <t>Zhengzhou - Xuhou PDL</t>
  </si>
  <si>
    <t>Qazvin - Rasht - Anzali port (Caspian Sea)</t>
  </si>
  <si>
    <t>Lhasa - Xigaze</t>
  </si>
  <si>
    <t>Matara-Beliatta-Kataragama Phase 1</t>
  </si>
  <si>
    <t>Nanning - Baise</t>
  </si>
  <si>
    <t>Hojai - Lumding Double Track</t>
  </si>
  <si>
    <t>Zhangjiakou - Hohhot PDL</t>
  </si>
  <si>
    <t>Guntur - Guntakal track doubling</t>
  </si>
  <si>
    <t>Peddapalli-Karimnagar-Nizamabad</t>
  </si>
  <si>
    <t>Gulbarga-Bidar</t>
  </si>
  <si>
    <t>Volgograd Airport Rail Link (Gumrak station - Airport)</t>
  </si>
  <si>
    <t>Hexing Railway (Heshun - Xingtai)</t>
  </si>
  <si>
    <t>GuiGuang railway project</t>
  </si>
  <si>
    <t>China: Lanzhou-Chongqing Railway Development Project (formerly Lanyu Railway)</t>
  </si>
  <si>
    <t>Yinchuan - Xi'an HSL</t>
  </si>
  <si>
    <t>Xinjiang HSL P2</t>
  </si>
  <si>
    <t>Datong - Xi'an</t>
  </si>
  <si>
    <t>Lanzhou - Chongqing</t>
  </si>
  <si>
    <t>Greater Mekong Subregion: Rehabilitation of the Railway in Cambodia Project</t>
  </si>
  <si>
    <t>Azerbaijan: Railway Sector Development Program</t>
  </si>
  <si>
    <t>China: Third National Railway Project</t>
  </si>
  <si>
    <t>China: Second National Railways Project (Zhe-Gan Line)</t>
  </si>
  <si>
    <t>Hokuriku Shinkansen Nagano - Kanazawa</t>
  </si>
  <si>
    <t>Cebu Bus Rapid Transit (BRT) Project</t>
  </si>
  <si>
    <t>Ho Chi Minh City Green Transport Development</t>
  </si>
  <si>
    <t>Ahmedabad JanMarg</t>
  </si>
  <si>
    <t>Mongolia: Urban Transport Development Investment Program-Tranche1</t>
  </si>
  <si>
    <t>China: Hubei Xiangyang Urban Transport</t>
  </si>
  <si>
    <t>China: Shandong Spring City Green Modern Trolley Bus Demonstration Project</t>
  </si>
  <si>
    <t>Hanoi Urban Transport Development Project</t>
  </si>
  <si>
    <t>China, People's Republic of: Shandong Spring City Green Modern Trolley Bus Demonstration Project</t>
  </si>
  <si>
    <t>Lao People's Democratic Republic: Vientiane Sustainable Urban Transport Project</t>
  </si>
  <si>
    <t>Indonesia Mass Transit Project: BBMA</t>
  </si>
  <si>
    <t>Indonesia Mass Transit Project: Mebidang</t>
  </si>
  <si>
    <t>Jiangxi Fuzhou Urban Integrated Infrastructure Improvement Project</t>
  </si>
  <si>
    <t>People’s Republic of China: Jilin Yanji Low-Carbon Climate-Resilient Healthy City Project</t>
  </si>
  <si>
    <t xml:space="preserve">Vietnam - Danang Sustainable City Development Project (SCDP) </t>
  </si>
  <si>
    <t>Philippines: Metro Manila BRT Line 1 Project</t>
  </si>
  <si>
    <t>China: Hubei-Yichang Sustainable Urban Transport Project</t>
  </si>
  <si>
    <t>Hubei Xiangyang Urban Transport</t>
  </si>
  <si>
    <t>Primary</t>
  </si>
  <si>
    <t>Secondary</t>
  </si>
  <si>
    <t>Tertiary</t>
  </si>
  <si>
    <t>AVERAGE</t>
  </si>
  <si>
    <t>MIN</t>
  </si>
  <si>
    <t>MAX</t>
  </si>
  <si>
    <t>Custom</t>
  </si>
  <si>
    <t>Road</t>
  </si>
  <si>
    <t>6&gt;6</t>
  </si>
  <si>
    <t>9&gt;6</t>
  </si>
  <si>
    <t>12&gt;8</t>
  </si>
  <si>
    <t>PPP</t>
  </si>
  <si>
    <t>neg0.25</t>
  </si>
  <si>
    <t>52 [52-52]</t>
  </si>
  <si>
    <t>2 [2-2]</t>
  </si>
  <si>
    <t/>
  </si>
  <si>
    <t>60 [60-60]</t>
  </si>
  <si>
    <t>16 [11-21]</t>
  </si>
  <si>
    <t>1.1 [0.9-1.7]</t>
  </si>
  <si>
    <t>2.7 [2.3-3.2]</t>
  </si>
  <si>
    <t>0.7 [0.6-1.1]</t>
  </si>
  <si>
    <t>0.4 [0.3-0.5]</t>
  </si>
  <si>
    <t>0.1 [0.1-0.1]</t>
  </si>
  <si>
    <t>2.2 [2.2-2.2]</t>
  </si>
  <si>
    <t>0.2 [0.2-0.2]</t>
  </si>
  <si>
    <t>0 [0-0]</t>
  </si>
  <si>
    <t>26.6 [26.6-26.6]</t>
  </si>
  <si>
    <t>0.6 [0.6-0.6]</t>
  </si>
  <si>
    <t>15.7 [15.7-15.7]</t>
  </si>
  <si>
    <t>21.8 [21.8-21.8]</t>
  </si>
  <si>
    <t>2.9 [2.3-3.8]</t>
  </si>
  <si>
    <t>6.1 [5.4-6.7]</t>
  </si>
  <si>
    <t>181 [150-221]</t>
  </si>
  <si>
    <t>89 [87-94]</t>
  </si>
  <si>
    <t>32 [32-32]</t>
  </si>
  <si>
    <t>29 [26-32]</t>
  </si>
  <si>
    <t>18 [14-22]</t>
  </si>
  <si>
    <t>0.3 [0.3-0.3]</t>
  </si>
  <si>
    <t>0.5 [0.4-0.7]</t>
  </si>
  <si>
    <t>0.9 [0.8-0.9]</t>
  </si>
  <si>
    <t>0.9 [0.9-0.9]</t>
  </si>
  <si>
    <t>6.2 [5.8-6.6]</t>
  </si>
  <si>
    <t>12.6 [11.2-14.3]</t>
  </si>
  <si>
    <t>2.1 [1.5-2.4]</t>
  </si>
  <si>
    <t>164 [149-179]</t>
  </si>
  <si>
    <t>71 [59-93]</t>
  </si>
  <si>
    <t>33 [33-33]</t>
  </si>
  <si>
    <t>23 [20-26]</t>
  </si>
  <si>
    <t>251 [191-328]</t>
  </si>
  <si>
    <t>75 [72-79]</t>
  </si>
  <si>
    <t>42 [42-42]</t>
  </si>
  <si>
    <t>zer0</t>
  </si>
  <si>
    <t>74 [60-89]</t>
  </si>
  <si>
    <t>11 [3-28]</t>
  </si>
  <si>
    <t>0.9 [0.4-2]</t>
  </si>
  <si>
    <t>2.8 [1.8-3.7]</t>
  </si>
  <si>
    <t>0.7 [0.3-1.4]</t>
  </si>
  <si>
    <t>0.3 [0.1-0.5]</t>
  </si>
  <si>
    <t>0.1 [0-0.1]</t>
  </si>
  <si>
    <t>2 [1.9-2.2]</t>
  </si>
  <si>
    <t>0.2 [0.1-0.3]</t>
  </si>
  <si>
    <t>2.3 [2.3-2.3]</t>
  </si>
  <si>
    <t>5.8 [3.4-10.1]</t>
  </si>
  <si>
    <t>0.6 [0.5-0.7]</t>
  </si>
  <si>
    <t>19.6 [12.9-30.3]</t>
  </si>
  <si>
    <t>2.6 [1.4-4.5]</t>
  </si>
  <si>
    <t>5 [3-6.7]</t>
  </si>
  <si>
    <t>170 [113-257]</t>
  </si>
  <si>
    <t>21 [16-40]</t>
  </si>
  <si>
    <t>29 [23-37]</t>
  </si>
  <si>
    <t>17 [9-26]</t>
  </si>
  <si>
    <t>2.1 [1.2-4.9]</t>
  </si>
  <si>
    <t>0.3 [0.2-0.3]</t>
  </si>
  <si>
    <t>0.5 [0.3-0.8]</t>
  </si>
  <si>
    <t>0.8 [0.7-1.1]</t>
  </si>
  <si>
    <t>0.2 [0-0.4]</t>
  </si>
  <si>
    <t>6.2 [1.7-13.3]</t>
  </si>
  <si>
    <t>0.5 [0.5-0.5]</t>
  </si>
  <si>
    <t>31.3 [20-42.6]</t>
  </si>
  <si>
    <t>11.9 [9.2-17.1]</t>
  </si>
  <si>
    <t>2.1 [0.9-3]</t>
  </si>
  <si>
    <t>8.6 [1.9-18.1]</t>
  </si>
  <si>
    <t>163 [134-195]</t>
  </si>
  <si>
    <t>66 [32-113]</t>
  </si>
  <si>
    <t>21 [5-30]</t>
  </si>
  <si>
    <t>36 [21-64]</t>
  </si>
  <si>
    <t>20 [4-44]</t>
  </si>
  <si>
    <t>215 [104-437]</t>
  </si>
  <si>
    <t>76 [44-101]</t>
  </si>
  <si>
    <t>pos1</t>
  </si>
  <si>
    <t>1.1 [0.6-1.6]</t>
  </si>
  <si>
    <t>64 [8-108]</t>
  </si>
  <si>
    <t>12 [0-49]</t>
  </si>
  <si>
    <t>1.1 [0.1-3.8]</t>
  </si>
  <si>
    <t>2.8 [0.7-5.2]</t>
  </si>
  <si>
    <t>0.7 [0.1-1.9]</t>
  </si>
  <si>
    <t>0.3 [0-1]</t>
  </si>
  <si>
    <t>0.1 [0-0.2]</t>
  </si>
  <si>
    <t>2.3 [1.3-3.6]</t>
  </si>
  <si>
    <t>0 [0-0.1]</t>
  </si>
  <si>
    <t>2.7 [2-3.7]</t>
  </si>
  <si>
    <t>6.2 [0.2-16.5]</t>
  </si>
  <si>
    <t>25.5 [0.4-49.6]</t>
  </si>
  <si>
    <t>0.6 [0.3-0.9]</t>
  </si>
  <si>
    <t>18.9 [7.5-33.5]</t>
  </si>
  <si>
    <t>2.6 [0.1-7.4]</t>
  </si>
  <si>
    <t>5.5 [0.3-14.8]</t>
  </si>
  <si>
    <t>160 [0-389]</t>
  </si>
  <si>
    <t>91 [66-122]</t>
  </si>
  <si>
    <t>26 [6-64]</t>
  </si>
  <si>
    <t>28 [9-47]</t>
  </si>
  <si>
    <t>17 [1-44]</t>
  </si>
  <si>
    <t>2.4 [0.6-5.6]</t>
  </si>
  <si>
    <t>0.3 [0.2-0.4]</t>
  </si>
  <si>
    <t>0.5 [0.1-1.2]</t>
  </si>
  <si>
    <t>0.8 [0.6-1.3]</t>
  </si>
  <si>
    <t>0.2 [0-0.5]</t>
  </si>
  <si>
    <t>7.9 [0.9-23.8]</t>
  </si>
  <si>
    <t>2.9 [0.1-8]</t>
  </si>
  <si>
    <t>32.5 [15.9-49.9]</t>
  </si>
  <si>
    <t>12.4 [4.3-23.7]</t>
  </si>
  <si>
    <t>1.8 [0.2-5.1]</t>
  </si>
  <si>
    <t>8.8 [1.8-23.2]</t>
  </si>
  <si>
    <t>161 [75-255]</t>
  </si>
  <si>
    <t>71 [10-161]</t>
  </si>
  <si>
    <t>19 [2-44]</t>
  </si>
  <si>
    <t>37 [0-86]</t>
  </si>
  <si>
    <t>24 [0-87]</t>
  </si>
  <si>
    <t>250 [11-792]</t>
  </si>
  <si>
    <t>70 [31-105]</t>
  </si>
  <si>
    <t>42 [37-46]</t>
  </si>
  <si>
    <t>pos1.5</t>
  </si>
  <si>
    <t>14 [0-65]</t>
  </si>
  <si>
    <t>1.2 [0.1-4.1]</t>
  </si>
  <si>
    <t>0.8 [0.1-3]</t>
  </si>
  <si>
    <t>0.3 [0-1.1]</t>
  </si>
  <si>
    <t>6.9 [0.2-18]</t>
  </si>
  <si>
    <t>2.7 [0.1-8.4]</t>
  </si>
  <si>
    <t>170 [0-454]</t>
  </si>
  <si>
    <t>83 [41-122]</t>
  </si>
  <si>
    <t>26 [2-47]</t>
  </si>
  <si>
    <t>3 [0.6-9.9]</t>
  </si>
  <si>
    <t>12.5 [0.3-26.9]</t>
  </si>
  <si>
    <t>2 [0.2-5.6]</t>
  </si>
  <si>
    <t>14.3 [1.8-47.2]</t>
  </si>
  <si>
    <t>161 [43-276]</t>
  </si>
  <si>
    <t>23 [2-60]</t>
  </si>
  <si>
    <t>260 [11-800]</t>
  </si>
  <si>
    <t>PPP 2015</t>
  </si>
  <si>
    <t>non-PPP</t>
  </si>
  <si>
    <t>7 [7-7]</t>
  </si>
  <si>
    <t>1 [1-2]</t>
  </si>
  <si>
    <t>0.1 [0.1-0.2]</t>
  </si>
  <si>
    <t>0.2 [0.2-0.3]</t>
  </si>
  <si>
    <t>0.4 [0.2-1]</t>
  </si>
  <si>
    <t>0.9 [0.6-1.2]</t>
  </si>
  <si>
    <t>18 [13-22]</t>
  </si>
  <si>
    <t>4 [2-7]</t>
  </si>
  <si>
    <t>0.4 [0.4-0.4]</t>
  </si>
  <si>
    <t>0.8 [0.7-0.9]</t>
  </si>
  <si>
    <t>8.7 [8.2-9.2]</t>
  </si>
  <si>
    <t>3 [2.4-3.9]</t>
  </si>
  <si>
    <t>0.5 [0.5-0.6]</t>
  </si>
  <si>
    <t>1.5 [1.5-1.5]</t>
  </si>
  <si>
    <t>53 [32-64]</t>
  </si>
  <si>
    <t>22 [13-29]</t>
  </si>
  <si>
    <t>5 [5-5]</t>
  </si>
  <si>
    <t>26 [26-26]</t>
  </si>
  <si>
    <t>25 [21-29]</t>
  </si>
  <si>
    <t>230 [120-328]</t>
  </si>
  <si>
    <t>104 [60-165]</t>
  </si>
  <si>
    <t>1 [0-2]</t>
  </si>
  <si>
    <t>1 [0.9-1.2]</t>
  </si>
  <si>
    <t>0.4 [0.1-1.4]</t>
  </si>
  <si>
    <t>18 [10-26]</t>
  </si>
  <si>
    <t>3 [2-4]</t>
  </si>
  <si>
    <t>10 [8-12]</t>
  </si>
  <si>
    <t>4 [1-8]</t>
  </si>
  <si>
    <t>0.3 [0.3-0.4]</t>
  </si>
  <si>
    <t>0.6 [0.4-0.9]</t>
  </si>
  <si>
    <t>3.2 [2.2-4.3]</t>
  </si>
  <si>
    <t>0.5 [0.3-0.6]</t>
  </si>
  <si>
    <t>1.2 [1-1.5]</t>
  </si>
  <si>
    <t>57 [32-70]</t>
  </si>
  <si>
    <t>20 [12-29]</t>
  </si>
  <si>
    <t>3 [3-5]</t>
  </si>
  <si>
    <t>25 [16-48]</t>
  </si>
  <si>
    <t>23 [3-52]</t>
  </si>
  <si>
    <t>168 [58-478]</t>
  </si>
  <si>
    <t>88 [30-165]</t>
  </si>
  <si>
    <t>55 [55-55]</t>
  </si>
  <si>
    <t>1 [0-5]</t>
  </si>
  <si>
    <t>0.4 [0.2-0.6]</t>
  </si>
  <si>
    <t>0.1 [0-0.4]</t>
  </si>
  <si>
    <t>2 [1.8-2.2]</t>
  </si>
  <si>
    <t>1.3 [0.1-3.2]</t>
  </si>
  <si>
    <t>0.5 [0-1.6]</t>
  </si>
  <si>
    <t>1.5 [0.1-3.6]</t>
  </si>
  <si>
    <t>24 [0-54]</t>
  </si>
  <si>
    <t>15 [15-15]</t>
  </si>
  <si>
    <t>4 [2-6]</t>
  </si>
  <si>
    <t>12 [3-17]</t>
  </si>
  <si>
    <t>7 [0-16]</t>
  </si>
  <si>
    <t>0.6 [0.3-1.1]</t>
  </si>
  <si>
    <t>0.1 [0-0.3]</t>
  </si>
  <si>
    <t>1.1 [0.4-3.1]</t>
  </si>
  <si>
    <t>0.2 [0.1-0.2]</t>
  </si>
  <si>
    <t>11.1 [8.2-18.2]</t>
  </si>
  <si>
    <t>4.4 [0.2-8.2]</t>
  </si>
  <si>
    <t>0.6 [0.1-1.3]</t>
  </si>
  <si>
    <t>3 [1-10.1]</t>
  </si>
  <si>
    <t>69 [20-91]</t>
  </si>
  <si>
    <t>24 [5-57]</t>
  </si>
  <si>
    <t>10 [1-19]</t>
  </si>
  <si>
    <t>32 [0-74]</t>
  </si>
  <si>
    <t>24 [0-80]</t>
  </si>
  <si>
    <t>196 [12-478]</t>
  </si>
  <si>
    <t>78 [30-165]</t>
  </si>
  <si>
    <t>51 [48-55]</t>
  </si>
  <si>
    <t>2 [0-8]</t>
  </si>
  <si>
    <t>0.6 [0-1.7]</t>
  </si>
  <si>
    <t>29 [0-69]</t>
  </si>
  <si>
    <t>5 [2-9]</t>
  </si>
  <si>
    <t>13 [1-19]</t>
  </si>
  <si>
    <t>8 [0-17]</t>
  </si>
  <si>
    <t>0.2 [0-0.3]</t>
  </si>
  <si>
    <t>1.6 [0.4-5.6]</t>
  </si>
  <si>
    <t>17.1 [8.2-29.2]</t>
  </si>
  <si>
    <t>4.7 [0.2-8.2]</t>
  </si>
  <si>
    <t>0.8 [0.1-1.5]</t>
  </si>
  <si>
    <t>4.6 [1-13]</t>
  </si>
  <si>
    <t>76 [14-106]</t>
  </si>
  <si>
    <t>31 [5-64]</t>
  </si>
  <si>
    <t>230 [12-839]</t>
  </si>
  <si>
    <t>48 [41-55]</t>
  </si>
  <si>
    <t>non-PPP 2015</t>
  </si>
  <si>
    <t>Brunei Darussalam</t>
  </si>
  <si>
    <t>Cook Islands</t>
  </si>
  <si>
    <t>Maldives</t>
  </si>
  <si>
    <t>Marshall Islands</t>
  </si>
  <si>
    <t>Micronesia (Federated States of)</t>
  </si>
  <si>
    <t>Niue</t>
  </si>
  <si>
    <t>Nauru</t>
  </si>
  <si>
    <t>Palau</t>
  </si>
  <si>
    <t>Tonga</t>
  </si>
  <si>
    <t>Turkmenistan</t>
  </si>
  <si>
    <t>Tuvalu</t>
  </si>
  <si>
    <t>Taipei,China</t>
  </si>
  <si>
    <t>Q1</t>
  </si>
  <si>
    <t>Q3</t>
  </si>
  <si>
    <t>IQR</t>
  </si>
  <si>
    <t>Regional</t>
  </si>
  <si>
    <t>LOW</t>
  </si>
  <si>
    <t>HIGH</t>
  </si>
  <si>
    <t>Data Source</t>
  </si>
  <si>
    <t>World Development Indicators</t>
  </si>
  <si>
    <t>Last Updated Date</t>
  </si>
  <si>
    <t>Country Name</t>
  </si>
  <si>
    <t>Country Code</t>
  </si>
  <si>
    <t>Indicator Name</t>
  </si>
  <si>
    <t>Indicator Code</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</si>
  <si>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</si>
  <si>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</si>
  <si>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</si>
  <si>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</si>
  <si>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</si>
  <si>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</si>
  <si>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</si>
  <si>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</si>
  <si>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</si>
  <si>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</si>
  <si>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</si>
  <si>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</si>
  <si>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</si>
  <si>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</si>
  <si>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</si>
  <si>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</si>
  <si>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</si>
  <si>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</si>
  <si>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</si>
  <si>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</si>
  <si>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</si>
  <si>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</si>
  <si>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</si>
  <si>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</si>
  <si>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</si>
  <si>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</si>
  <si>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</si>
  <si>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</si>
  <si>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</si>
  <si>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</si>
  <si>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</si>
  <si>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</si>
  <si>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</si>
  <si>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</si>
  <si>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</si>
  <si>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</si>
  <si>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</si>
  <si>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</si>
  <si>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</si>
  <si>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</si>
  <si>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</si>
  <si>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</si>
  <si>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</si>
  <si>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</si>
  <si>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</si>
  <si>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</si>
  <si>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</si>
  <si>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</si>
  <si>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</si>
  <si>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</si>
  <si>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</si>
  <si>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</si>
  <si>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</si>
  <si>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</si>
  <si>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</si>
  <si>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</si>
  <si>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</si>
  <si>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</si>
  <si>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</si>
  <si>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</si>
  <si>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</si>
  <si>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</si>
  <si>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</si>
  <si>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</si>
  <si>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</si>
  <si>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</si>
  <si>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Aruba</t>
  </si>
  <si>
    <t>ABW</t>
  </si>
  <si>
    <t>PPP conversion factor, GDP (LCU per international $)</t>
  </si>
  <si>
    <t>PA.NUS.PPP</t>
  </si>
  <si>
    <t>Africa Eastern and Southern</t>
  </si>
  <si>
    <t>AFE</t>
  </si>
  <si>
    <t>Africa Western and Central</t>
  </si>
  <si>
    <t>AFW</t>
  </si>
  <si>
    <t>Angola</t>
  </si>
  <si>
    <t>AGO</t>
  </si>
  <si>
    <t>Albania</t>
  </si>
  <si>
    <t>ALB</t>
  </si>
  <si>
    <t>Andorra</t>
  </si>
  <si>
    <t>AND</t>
  </si>
  <si>
    <t>Arab World</t>
  </si>
  <si>
    <t>ARB</t>
  </si>
  <si>
    <t>United Arab Emirates</t>
  </si>
  <si>
    <t>ARE</t>
  </si>
  <si>
    <t>Argentina</t>
  </si>
  <si>
    <t>ARG</t>
  </si>
  <si>
    <t>American Samoa</t>
  </si>
  <si>
    <t>ASM</t>
  </si>
  <si>
    <t>Antigua and Barbuda</t>
  </si>
  <si>
    <t>ATG</t>
  </si>
  <si>
    <t>Austria</t>
  </si>
  <si>
    <t>AUT</t>
  </si>
  <si>
    <t>Burundi</t>
  </si>
  <si>
    <t>BDI</t>
  </si>
  <si>
    <t>Belgium</t>
  </si>
  <si>
    <t>BEL</t>
  </si>
  <si>
    <t>Benin</t>
  </si>
  <si>
    <t>BEN</t>
  </si>
  <si>
    <t>Burkina Faso</t>
  </si>
  <si>
    <t>BFA</t>
  </si>
  <si>
    <t>Bulgaria</t>
  </si>
  <si>
    <t>BGR</t>
  </si>
  <si>
    <t>Bahrain</t>
  </si>
  <si>
    <t>BHR</t>
  </si>
  <si>
    <t>Bahamas, The</t>
  </si>
  <si>
    <t>BHS</t>
  </si>
  <si>
    <t>Bosnia and Herzegovina</t>
  </si>
  <si>
    <t>BIH</t>
  </si>
  <si>
    <t>Belarus</t>
  </si>
  <si>
    <t>BLR</t>
  </si>
  <si>
    <t>Belize</t>
  </si>
  <si>
    <t>BLZ</t>
  </si>
  <si>
    <t>Bermuda</t>
  </si>
  <si>
    <t>BMU</t>
  </si>
  <si>
    <t>Bolivia</t>
  </si>
  <si>
    <t>BOL</t>
  </si>
  <si>
    <t>Brazil</t>
  </si>
  <si>
    <t>BRA</t>
  </si>
  <si>
    <t>Barbados</t>
  </si>
  <si>
    <t>BRB</t>
  </si>
  <si>
    <t>BRN</t>
  </si>
  <si>
    <t>Botswana</t>
  </si>
  <si>
    <t>BWA</t>
  </si>
  <si>
    <t>Central African Republic</t>
  </si>
  <si>
    <t>CAF</t>
  </si>
  <si>
    <t>Canada</t>
  </si>
  <si>
    <t>CAN</t>
  </si>
  <si>
    <t>Central Europe and the Baltics</t>
  </si>
  <si>
    <t>CEB</t>
  </si>
  <si>
    <t>Switzerland</t>
  </si>
  <si>
    <t>CHE</t>
  </si>
  <si>
    <t>Channel Islands</t>
  </si>
  <si>
    <t>CHI</t>
  </si>
  <si>
    <t>Chile</t>
  </si>
  <si>
    <t>CHL</t>
  </si>
  <si>
    <t>China</t>
  </si>
  <si>
    <t>Cote d'Ivoire</t>
  </si>
  <si>
    <t>CIV</t>
  </si>
  <si>
    <t>Cameroon</t>
  </si>
  <si>
    <t>CMR</t>
  </si>
  <si>
    <t>Congo, Dem. Rep.</t>
  </si>
  <si>
    <t>COD</t>
  </si>
  <si>
    <t>Congo, Rep.</t>
  </si>
  <si>
    <t>COG</t>
  </si>
  <si>
    <t>Colombia</t>
  </si>
  <si>
    <t>COL</t>
  </si>
  <si>
    <t>Comoros</t>
  </si>
  <si>
    <t>COM</t>
  </si>
  <si>
    <t>Cabo Verde</t>
  </si>
  <si>
    <t>CPV</t>
  </si>
  <si>
    <t>Costa Rica</t>
  </si>
  <si>
    <t>CRI</t>
  </si>
  <si>
    <t>Caribbean small states</t>
  </si>
  <si>
    <t>CSS</t>
  </si>
  <si>
    <t>Cuba</t>
  </si>
  <si>
    <t>CUB</t>
  </si>
  <si>
    <t>Curacao</t>
  </si>
  <si>
    <t>CUW</t>
  </si>
  <si>
    <t>Cayman Islands</t>
  </si>
  <si>
    <t>CYM</t>
  </si>
  <si>
    <t>Cyprus</t>
  </si>
  <si>
    <t>CYP</t>
  </si>
  <si>
    <t>Czechia</t>
  </si>
  <si>
    <t>CZE</t>
  </si>
  <si>
    <t>Germany</t>
  </si>
  <si>
    <t>DEU</t>
  </si>
  <si>
    <t>Djibouti</t>
  </si>
  <si>
    <t>DJI</t>
  </si>
  <si>
    <t>Dominica</t>
  </si>
  <si>
    <t>DMA</t>
  </si>
  <si>
    <t>Denmark</t>
  </si>
  <si>
    <t>DNK</t>
  </si>
  <si>
    <t>Dominican Republic</t>
  </si>
  <si>
    <t>DOM</t>
  </si>
  <si>
    <t>Algeria</t>
  </si>
  <si>
    <t>DZA</t>
  </si>
  <si>
    <t>East Asia &amp; Pacific (excluding high income)</t>
  </si>
  <si>
    <t>EAP</t>
  </si>
  <si>
    <t>Early-demographic dividend</t>
  </si>
  <si>
    <t>EAR</t>
  </si>
  <si>
    <t>East Asia &amp; Pacific</t>
  </si>
  <si>
    <t>EAS</t>
  </si>
  <si>
    <t>Europe &amp; Central Asia (excluding high income)</t>
  </si>
  <si>
    <t>ECA</t>
  </si>
  <si>
    <t>Europe &amp; Central Asia</t>
  </si>
  <si>
    <t>ECS</t>
  </si>
  <si>
    <t>Ecuador</t>
  </si>
  <si>
    <t>ECU</t>
  </si>
  <si>
    <t>Egypt, Arab Rep.</t>
  </si>
  <si>
    <t>EGY</t>
  </si>
  <si>
    <t>Euro area</t>
  </si>
  <si>
    <t>EMU</t>
  </si>
  <si>
    <t>Eritrea</t>
  </si>
  <si>
    <t>ERI</t>
  </si>
  <si>
    <t>Spain</t>
  </si>
  <si>
    <t>ESP</t>
  </si>
  <si>
    <t>Estonia</t>
  </si>
  <si>
    <t>EST</t>
  </si>
  <si>
    <t>Ethiopia</t>
  </si>
  <si>
    <t>ETH</t>
  </si>
  <si>
    <t>European Union</t>
  </si>
  <si>
    <t>EUU</t>
  </si>
  <si>
    <t>Fragile and conflict affected situations</t>
  </si>
  <si>
    <t>FCS</t>
  </si>
  <si>
    <t>Finland</t>
  </si>
  <si>
    <t>FIN</t>
  </si>
  <si>
    <t>France</t>
  </si>
  <si>
    <t>FRA</t>
  </si>
  <si>
    <t>Faroe Islands</t>
  </si>
  <si>
    <t>FRO</t>
  </si>
  <si>
    <t>Micronesia, Fed. Sts.</t>
  </si>
  <si>
    <t>FSM</t>
  </si>
  <si>
    <t>Gabon</t>
  </si>
  <si>
    <t>GAB</t>
  </si>
  <si>
    <t>United Kingdom</t>
  </si>
  <si>
    <t>GBR</t>
  </si>
  <si>
    <t>Ghana</t>
  </si>
  <si>
    <t>GHA</t>
  </si>
  <si>
    <t>Gibraltar</t>
  </si>
  <si>
    <t>GIB</t>
  </si>
  <si>
    <t>Guinea</t>
  </si>
  <si>
    <t>GIN</t>
  </si>
  <si>
    <t>Gambia, The</t>
  </si>
  <si>
    <t>GMB</t>
  </si>
  <si>
    <t>Guinea-Bissau</t>
  </si>
  <si>
    <t>GNB</t>
  </si>
  <si>
    <t>Equatorial Guinea</t>
  </si>
  <si>
    <t>GNQ</t>
  </si>
  <si>
    <t>Greece</t>
  </si>
  <si>
    <t>GRC</t>
  </si>
  <si>
    <t>Grenada</t>
  </si>
  <si>
    <t>GRD</t>
  </si>
  <si>
    <t>Greenland</t>
  </si>
  <si>
    <t>GRL</t>
  </si>
  <si>
    <t>Guatemala</t>
  </si>
  <si>
    <t>GTM</t>
  </si>
  <si>
    <t>Guam</t>
  </si>
  <si>
    <t>GUM</t>
  </si>
  <si>
    <t>Guyana</t>
  </si>
  <si>
    <t>GUY</t>
  </si>
  <si>
    <t>HIC</t>
  </si>
  <si>
    <t>Hong Kong SAR, China</t>
  </si>
  <si>
    <t>Honduras</t>
  </si>
  <si>
    <t>HND</t>
  </si>
  <si>
    <t>Heavily indebted poor countries (HIPC)</t>
  </si>
  <si>
    <t>HPC</t>
  </si>
  <si>
    <t>Croatia</t>
  </si>
  <si>
    <t>HRV</t>
  </si>
  <si>
    <t>Haiti</t>
  </si>
  <si>
    <t>HTI</t>
  </si>
  <si>
    <t>Hungary</t>
  </si>
  <si>
    <t>HUN</t>
  </si>
  <si>
    <t>IBRD only</t>
  </si>
  <si>
    <t>IBD</t>
  </si>
  <si>
    <t>IDA &amp; IBRD total</t>
  </si>
  <si>
    <t>IBT</t>
  </si>
  <si>
    <t>IDA total</t>
  </si>
  <si>
    <t>IDA</t>
  </si>
  <si>
    <t>IDA blend</t>
  </si>
  <si>
    <t>IDB</t>
  </si>
  <si>
    <t>IDA only</t>
  </si>
  <si>
    <t>IDX</t>
  </si>
  <si>
    <t>Isle of Man</t>
  </si>
  <si>
    <t>IMN</t>
  </si>
  <si>
    <t>Not classified</t>
  </si>
  <si>
    <t>INX</t>
  </si>
  <si>
    <t>Ireland</t>
  </si>
  <si>
    <t>IRL</t>
  </si>
  <si>
    <t>Iran, Islamic Rep.</t>
  </si>
  <si>
    <t>Iraq</t>
  </si>
  <si>
    <t>IRQ</t>
  </si>
  <si>
    <t>Iceland</t>
  </si>
  <si>
    <t>ISL</t>
  </si>
  <si>
    <t>Israel</t>
  </si>
  <si>
    <t>ISR</t>
  </si>
  <si>
    <t>Italy</t>
  </si>
  <si>
    <t>ITA</t>
  </si>
  <si>
    <t>Jamaica</t>
  </si>
  <si>
    <t>JAM</t>
  </si>
  <si>
    <t>Jordan</t>
  </si>
  <si>
    <t>JOR</t>
  </si>
  <si>
    <t>Kenya</t>
  </si>
  <si>
    <t>KEN</t>
  </si>
  <si>
    <t>St. Kitts and Nevis</t>
  </si>
  <si>
    <t>KNA</t>
  </si>
  <si>
    <t>Korea, Rep.</t>
  </si>
  <si>
    <t>Kuwait</t>
  </si>
  <si>
    <t>KWT</t>
  </si>
  <si>
    <t>Latin America &amp; Caribbean (excluding high income)</t>
  </si>
  <si>
    <t>LAC</t>
  </si>
  <si>
    <t>Lao PDR</t>
  </si>
  <si>
    <t>Lebanon</t>
  </si>
  <si>
    <t>LBN</t>
  </si>
  <si>
    <t>Liberia</t>
  </si>
  <si>
    <t>LBR</t>
  </si>
  <si>
    <t>Libya</t>
  </si>
  <si>
    <t>LBY</t>
  </si>
  <si>
    <t>St. Lucia</t>
  </si>
  <si>
    <t>LCA</t>
  </si>
  <si>
    <t>Latin America &amp; Caribbean</t>
  </si>
  <si>
    <t>LCN</t>
  </si>
  <si>
    <t>Least developed countries: UN classification</t>
  </si>
  <si>
    <t>LDC</t>
  </si>
  <si>
    <t>Low income</t>
  </si>
  <si>
    <t>LIC</t>
  </si>
  <si>
    <t>Liechtenstein</t>
  </si>
  <si>
    <t>LIE</t>
  </si>
  <si>
    <t>Lower middle income</t>
  </si>
  <si>
    <t>LMC</t>
  </si>
  <si>
    <t>Low &amp; middle income</t>
  </si>
  <si>
    <t>LMY</t>
  </si>
  <si>
    <t>Lesotho</t>
  </si>
  <si>
    <t>LSO</t>
  </si>
  <si>
    <t>Late-demographic dividend</t>
  </si>
  <si>
    <t>LTE</t>
  </si>
  <si>
    <t>Lithuania</t>
  </si>
  <si>
    <t>LTU</t>
  </si>
  <si>
    <t>Luxembourg</t>
  </si>
  <si>
    <t>LUX</t>
  </si>
  <si>
    <t>Latvia</t>
  </si>
  <si>
    <t>LVA</t>
  </si>
  <si>
    <t>Macao SAR, China</t>
  </si>
  <si>
    <t>MAC</t>
  </si>
  <si>
    <t>St. Martin (French part)</t>
  </si>
  <si>
    <t>MAF</t>
  </si>
  <si>
    <t>Morocco</t>
  </si>
  <si>
    <t>MAR</t>
  </si>
  <si>
    <t>Monaco</t>
  </si>
  <si>
    <t>MCO</t>
  </si>
  <si>
    <t>Moldova</t>
  </si>
  <si>
    <t>MDA</t>
  </si>
  <si>
    <t>Madagascar</t>
  </si>
  <si>
    <t>MDG</t>
  </si>
  <si>
    <t>MDV</t>
  </si>
  <si>
    <t>Middle East &amp; North Africa</t>
  </si>
  <si>
    <t>MEA</t>
  </si>
  <si>
    <t>Mexico</t>
  </si>
  <si>
    <t>MEX</t>
  </si>
  <si>
    <t>MHL</t>
  </si>
  <si>
    <t>Middle income</t>
  </si>
  <si>
    <t>MIC</t>
  </si>
  <si>
    <t>North Macedonia</t>
  </si>
  <si>
    <t>MKD</t>
  </si>
  <si>
    <t>Mali</t>
  </si>
  <si>
    <t>MLI</t>
  </si>
  <si>
    <t>Malta</t>
  </si>
  <si>
    <t>MLT</t>
  </si>
  <si>
    <t>Middle East &amp; North Africa (excluding high income)</t>
  </si>
  <si>
    <t>MNA</t>
  </si>
  <si>
    <t>Montenegro</t>
  </si>
  <si>
    <t>MNE</t>
  </si>
  <si>
    <t>Northern Mariana Islands</t>
  </si>
  <si>
    <t>MNP</t>
  </si>
  <si>
    <t>Mozambique</t>
  </si>
  <si>
    <t>MOZ</t>
  </si>
  <si>
    <t>Mauritania</t>
  </si>
  <si>
    <t>MRT</t>
  </si>
  <si>
    <t>Mauritius</t>
  </si>
  <si>
    <t>MUS</t>
  </si>
  <si>
    <t>Malawi</t>
  </si>
  <si>
    <t>MWI</t>
  </si>
  <si>
    <t>North America</t>
  </si>
  <si>
    <t>NAC</t>
  </si>
  <si>
    <t>Namibia</t>
  </si>
  <si>
    <t>NAM</t>
  </si>
  <si>
    <t>New Caledonia</t>
  </si>
  <si>
    <t>NCL</t>
  </si>
  <si>
    <t>Niger</t>
  </si>
  <si>
    <t>NER</t>
  </si>
  <si>
    <t>Nigeria</t>
  </si>
  <si>
    <t>NGA</t>
  </si>
  <si>
    <t>Nicaragua</t>
  </si>
  <si>
    <t>NIC</t>
  </si>
  <si>
    <t>Netherlands</t>
  </si>
  <si>
    <t>NLD</t>
  </si>
  <si>
    <t>Norway</t>
  </si>
  <si>
    <t>NOR</t>
  </si>
  <si>
    <t>NRU</t>
  </si>
  <si>
    <t>OECD members</t>
  </si>
  <si>
    <t>OED</t>
  </si>
  <si>
    <t>Oman</t>
  </si>
  <si>
    <t>OMN</t>
  </si>
  <si>
    <t>Other small states</t>
  </si>
  <si>
    <t>OSS</t>
  </si>
  <si>
    <t>Panama</t>
  </si>
  <si>
    <t>PAN</t>
  </si>
  <si>
    <t>Peru</t>
  </si>
  <si>
    <t>PER</t>
  </si>
  <si>
    <t>PLW</t>
  </si>
  <si>
    <t>Poland</t>
  </si>
  <si>
    <t>POL</t>
  </si>
  <si>
    <t>Pre-demographic dividend</t>
  </si>
  <si>
    <t>PRE</t>
  </si>
  <si>
    <t>Puerto Rico</t>
  </si>
  <si>
    <t>PRI</t>
  </si>
  <si>
    <t>Korea, Dem. People's Rep.</t>
  </si>
  <si>
    <t>PRK</t>
  </si>
  <si>
    <t>Portugal</t>
  </si>
  <si>
    <t>PRT</t>
  </si>
  <si>
    <t>Paraguay</t>
  </si>
  <si>
    <t>PRY</t>
  </si>
  <si>
    <t>West Bank and Gaza</t>
  </si>
  <si>
    <t>PSE</t>
  </si>
  <si>
    <t>Pacific island small states</t>
  </si>
  <si>
    <t>PSS</t>
  </si>
  <si>
    <t>Post-demographic dividend</t>
  </si>
  <si>
    <t>PST</t>
  </si>
  <si>
    <t>French Polynesia</t>
  </si>
  <si>
    <t>PYF</t>
  </si>
  <si>
    <t>Qatar</t>
  </si>
  <si>
    <t>QAT</t>
  </si>
  <si>
    <t>Romania</t>
  </si>
  <si>
    <t>ROU</t>
  </si>
  <si>
    <t>Rwanda</t>
  </si>
  <si>
    <t>RWA</t>
  </si>
  <si>
    <t>SAS</t>
  </si>
  <si>
    <t>Saudi Arabia</t>
  </si>
  <si>
    <t>SAU</t>
  </si>
  <si>
    <t>Sudan</t>
  </si>
  <si>
    <t>SDN</t>
  </si>
  <si>
    <t>Senegal</t>
  </si>
  <si>
    <t>SEN</t>
  </si>
  <si>
    <t>Sierra Leone</t>
  </si>
  <si>
    <t>SLE</t>
  </si>
  <si>
    <t>El Salvador</t>
  </si>
  <si>
    <t>SLV</t>
  </si>
  <si>
    <t>San Marino</t>
  </si>
  <si>
    <t>SMR</t>
  </si>
  <si>
    <t>Somalia</t>
  </si>
  <si>
    <t>SOM</t>
  </si>
  <si>
    <t>Serbia</t>
  </si>
  <si>
    <t>SRB</t>
  </si>
  <si>
    <t>Sub-Saharan Africa (excluding high income)</t>
  </si>
  <si>
    <t>SSA</t>
  </si>
  <si>
    <t>South Sudan</t>
  </si>
  <si>
    <t>SSD</t>
  </si>
  <si>
    <t>Sub-Saharan Africa</t>
  </si>
  <si>
    <t>SSF</t>
  </si>
  <si>
    <t>Small states</t>
  </si>
  <si>
    <t>SST</t>
  </si>
  <si>
    <t>Sao Tome and Principe</t>
  </si>
  <si>
    <t>STP</t>
  </si>
  <si>
    <t>Suriname</t>
  </si>
  <si>
    <t>SUR</t>
  </si>
  <si>
    <t>Slovak Republic</t>
  </si>
  <si>
    <t>SVK</t>
  </si>
  <si>
    <t>Slovenia</t>
  </si>
  <si>
    <t>SVN</t>
  </si>
  <si>
    <t>Sweden</t>
  </si>
  <si>
    <t>SWE</t>
  </si>
  <si>
    <t>Eswatini</t>
  </si>
  <si>
    <t>SWZ</t>
  </si>
  <si>
    <t>Sint Maarten (Dutch part)</t>
  </si>
  <si>
    <t>SXM</t>
  </si>
  <si>
    <t>Seychelles</t>
  </si>
  <si>
    <t>SYC</t>
  </si>
  <si>
    <t>Syrian Arab Republic</t>
  </si>
  <si>
    <t>SYR</t>
  </si>
  <si>
    <t>Turks and Caicos Islands</t>
  </si>
  <si>
    <t>TCA</t>
  </si>
  <si>
    <t>Chad</t>
  </si>
  <si>
    <t>TCD</t>
  </si>
  <si>
    <t>East Asia &amp; Pacific (IDA &amp; IBRD countries)</t>
  </si>
  <si>
    <t>TEA</t>
  </si>
  <si>
    <t>Europe &amp; Central Asia (IDA &amp; IBRD countries)</t>
  </si>
  <si>
    <t>TEC</t>
  </si>
  <si>
    <t>Togo</t>
  </si>
  <si>
    <t>TGO</t>
  </si>
  <si>
    <t>TKM</t>
  </si>
  <si>
    <t>Latin America &amp; the Caribbean (IDA &amp; IBRD countries)</t>
  </si>
  <si>
    <t>TLA</t>
  </si>
  <si>
    <t>Middle East &amp; North Africa (IDA &amp; IBRD countries)</t>
  </si>
  <si>
    <t>TMN</t>
  </si>
  <si>
    <t>TON</t>
  </si>
  <si>
    <t>South Asia (IDA &amp; IBRD)</t>
  </si>
  <si>
    <t>TSA</t>
  </si>
  <si>
    <t>Sub-Saharan Africa (IDA &amp; IBRD countries)</t>
  </si>
  <si>
    <t>TSS</t>
  </si>
  <si>
    <t>Trinidad and Tobago</t>
  </si>
  <si>
    <t>TTO</t>
  </si>
  <si>
    <t>Tunisia</t>
  </si>
  <si>
    <t>TUN</t>
  </si>
  <si>
    <t>Turkiye</t>
  </si>
  <si>
    <t>TUR</t>
  </si>
  <si>
    <t>TUV</t>
  </si>
  <si>
    <t>Tanzania</t>
  </si>
  <si>
    <t>TZA</t>
  </si>
  <si>
    <t>Uganda</t>
  </si>
  <si>
    <t>UGA</t>
  </si>
  <si>
    <t>Ukraine</t>
  </si>
  <si>
    <t>UKR</t>
  </si>
  <si>
    <t>UMC</t>
  </si>
  <si>
    <t>Uruguay</t>
  </si>
  <si>
    <t>URY</t>
  </si>
  <si>
    <t>United States</t>
  </si>
  <si>
    <t>USA</t>
  </si>
  <si>
    <t>St. Vincent and the Grenadines</t>
  </si>
  <si>
    <t>VCT</t>
  </si>
  <si>
    <t>Venezuela, RB</t>
  </si>
  <si>
    <t>VEN</t>
  </si>
  <si>
    <t>British Virgin Islands</t>
  </si>
  <si>
    <t>VGB</t>
  </si>
  <si>
    <t>Virgin Islands (U.S.)</t>
  </si>
  <si>
    <t>VIR</t>
  </si>
  <si>
    <t>World</t>
  </si>
  <si>
    <t>WLD</t>
  </si>
  <si>
    <t>Kosovo</t>
  </si>
  <si>
    <t>XKX</t>
  </si>
  <si>
    <t>Yemen, Rep.</t>
  </si>
  <si>
    <t>YEM</t>
  </si>
  <si>
    <t>South Africa</t>
  </si>
  <si>
    <t>ZAF</t>
  </si>
  <si>
    <t>Zambia</t>
  </si>
  <si>
    <t>ZMB</t>
  </si>
  <si>
    <t>Zimbabwe</t>
  </si>
  <si>
    <t>ZWE</t>
  </si>
  <si>
    <t>Official exchange rate (LCU per US$, period average)</t>
  </si>
  <si>
    <t>PA.NUS.FCRF</t>
  </si>
  <si>
    <t>Consumer price index (2010 = 100)</t>
  </si>
  <si>
    <t>FP.CPI.TOTL</t>
  </si>
  <si>
    <t>Vietnam</t>
  </si>
  <si>
    <t>Republic of Moldova</t>
  </si>
  <si>
    <t>Tanzania, United Republic of</t>
  </si>
  <si>
    <t>Yemen</t>
  </si>
  <si>
    <t>Congo, the Democratic Republic of the</t>
  </si>
  <si>
    <t>Urban Public Transport - Metro</t>
  </si>
  <si>
    <t>Urban Public Transport - Light Rail</t>
  </si>
  <si>
    <t>Road Asset Management - Reconstruction</t>
  </si>
  <si>
    <t>Road Asset Management - Strengthening</t>
  </si>
  <si>
    <t>Road Asset Management - Upgrading</t>
  </si>
  <si>
    <t>Road Asset Management - Asphalt Mix Resurfacing</t>
  </si>
  <si>
    <t>Road Asset Management - Surface Treatment Resurfacing</t>
  </si>
  <si>
    <t>Road Construction - Widening</t>
  </si>
  <si>
    <t>Road Construction - Partial Widening</t>
  </si>
  <si>
    <t>Road Construction - New 1L Road</t>
  </si>
  <si>
    <t>Road Construction - New 6L Expressway</t>
  </si>
  <si>
    <t>Road Construction - New 4L Expressway</t>
  </si>
  <si>
    <t>Road Construction - Widening and Reconstruction</t>
  </si>
  <si>
    <t>Road Construction - New 2L Highway</t>
  </si>
  <si>
    <t>Road Asset Management - Partial Widening and Reconstruction</t>
  </si>
  <si>
    <t>Road Asset Management - Bituminous Pavement Preventive Treatment</t>
  </si>
  <si>
    <t>Road Asset Management - Gravel Resurfacing</t>
  </si>
  <si>
    <t>Road Asset Management - Routine Maintenance</t>
  </si>
  <si>
    <t>Road Asset Management - Upgrading and Climate Proofing</t>
  </si>
  <si>
    <t>Rail Transport (non-urban) - Heavy Railway Electrification</t>
  </si>
  <si>
    <t>Urban Public Transport - BRTS</t>
  </si>
  <si>
    <t>Rail Transport (non-urban) - High Speed Railway</t>
  </si>
  <si>
    <t>Rail Transport (non-urban) - Heavy Railway Construction</t>
  </si>
  <si>
    <t>Year</t>
  </si>
  <si>
    <t>Developed with the support of: Asian Development Bank and Asian Infrastructure Investment Bank</t>
  </si>
  <si>
    <t>See terms of use at https://asiantransportoutlook.com/termsofservice</t>
  </si>
  <si>
    <t>version November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</si>
</sst>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
    <numFmt numFmtId="165" formatCode="0.000"/>
    <numFmt numFmtId="166" formatCode="0.0"/>
  </numFmts>
  <fonts count="22" x14ac:knownFonts="1">
    <font>
      <sz val="11"/>
      <color theme="1"/>
      <name val="Calibri"/>
      <family val="2"/>
      <scheme val="minor"/>
    </font>
    <font>
      <b/>
      <sz val="10"/>
      <color theme="3"/>
      <name val="Arial Narrow"/>
      <family val="2"/>
    </font>
    <font>
      <sz val="10"/>
      <color theme="3"/>
      <name val="Arial Narrow"/>
      <family val="2"/>
    </font>
    <font>
      <u/>
      <sz val="11"/>
      <color theme="10"/>
      <name val="Calibri"/>
      <family val="2"/>
      <scheme val="minor"/>
    </font>
    <font>
      <sz val="11"/>
      <color theme="1"/>
      <name val="Calibri"/>
      <family val="2"/>
      <scheme val="minor"/>
    </font>
    <font>
      <sz val="8"/>
      <name val="Calibri"/>
      <family val="2"/>
      <scheme val="minor"/>
    </font>
    <font>
      <sz val="11"/>
      <color theme="1"/>
      <name val="Segoe UI"/>
    </font>
    <font>
      <b/>
      <sz val="22"/>
      <color rgb="FF002060"/>
      <name val="Segoe UI"/>
    </font>
    <font>
      <u/>
      <sz val="11"/>
      <color theme="4"/>
      <name val="Segoe UI"/>
    </font>
    <font>
      <b/>
      <sz val="14"/>
      <color theme="0"/>
      <name val="Calibri"/>
      <family val="2"/>
      <scheme val="minor"/>
    </font>
    <font>
      <b/>
      <sz val="11"/>
      <color theme="1"/>
      <name val="Calibri"/>
      <family val="2"/>
      <scheme val="minor"/>
    </font>
    <font>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sz val="11"/>
      <color theme="9"/>
      <name val="Calibri"/>
      <family val="2"/>
      <scheme val="minor"/>
    </font>
    <font>
      <sz val="11"/>
      <color theme="5"/>
      <name val="Calibri"/>
      <family val="2"/>
      <scheme val="minor"/>
    </font>
    <font>
      <sz val="11"/>
      <color theme="4"/>
      <name val="Calibri"/>
      <family val="2"/>
      <scheme val="minor"/>
    </font>
    <font>
      <b/>
      <sz val="11"/>
      <color rgb="FFFF0000"/>
      <name val="Calibri"/>
      <family val="2"/>
      <scheme val="minor"/>
    </font>
    <font>
      <i/>
      <sz val="11"/>
      <color theme="0" tint="-0.499984740745262"/>
      <name val="Calibri"/>
      <family val="2"/>
      <scheme val="minor"/>
    </font>
    <font>
      <b/>
      <sz val="12"/>
      <color rgb="FF002060"/>
      <name val="Segoe UI"/>
    </font>
    <font>
      <b/>
      <u/>
      <sz val="11"/>
      <color rgb="FF0563C1"/>
      <name val="Segoe UI"/>
    </font>
    <font>
      <b/>
      <sz val="11"/>
      <color rgb="FF002060"/>
      <name val="Segoe UI"/>
      <family val="2"/>
    </font>
  </fonts>
  <fills count="9">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0000"/>
        <bgColor indexed="64"/>
      </patternFill>
    </fill>
    <fill>
      <patternFill patternType="solid">
        <fgColor rgb="FFDAE1F3"/>
        <bgColor indexed="64"/>
      </patternFill>
    </fill>
    <fill>
      <patternFill patternType="solid">
        <fgColor rgb="FFFCE5D6"/>
        <bgColor indexed="64"/>
      </patternFill>
    </fill>
    <fill>
      <patternFill patternType="solid">
        <fgColor rgb="FFFFF2CC"/>
        <bgColor indexed="64"/>
      </patternFill>
    </fill>
    <fill>
      <patternFill patternType="solid">
        <fgColor rgb="FFE2EFDA"/>
        <bgColor indexed="64"/>
      </patternFill>
    </fill>
  </fills>
  <borders count="9">
    <border>
      <left/>
      <right/>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9" fontId="4" fillId="0" borderId="0" applyFont="0" applyFill="0" applyBorder="0" applyAlignment="0" applyProtection="0"/>
  </cellStyleXfs>
  <cellXfs count="106">
    <xf numFmtId="0" fontId="0" fillId="0" borderId="0" xfId="0"/>
    <xf numFmtId="0" fontId="1" fillId="2" borderId="0" xfId="0" applyFont="1" applyFill="1" applyAlignment="1">
      <alignment horizontal="center"/>
    </xf>
    <xf numFmtId="0" fontId="2" fillId="2" borderId="0" xfId="0" applyFont="1" applyFill="1"/>
    <xf numFmtId="0" fontId="2" fillId="2" borderId="0" xfId="0" applyFont="1" applyFill="1" applyAlignment="1">
      <alignment horizontal="center"/>
    </xf>
    <xf numFmtId="1" fontId="2" fillId="2" borderId="0" xfId="0" applyNumberFormat="1" applyFont="1" applyFill="1" applyAlignment="1">
      <alignment horizontal="center"/>
    </xf>
    <xf numFmtId="2" fontId="2" fillId="2" borderId="0" xfId="0" applyNumberFormat="1" applyFont="1" applyFill="1" applyAlignment="1">
      <alignment horizontal="center"/>
    </xf>
    <xf numFmtId="0" fontId="2" fillId="2" borderId="0" xfId="0" applyFont="1" applyFill="1" applyAlignment="1">
      <alignment horizontal="left"/>
    </xf>
    <xf numFmtId="0" fontId="0" fillId="2" borderId="0" xfId="0" applyFill="1"/>
    <xf numFmtId="0" fontId="6" fillId="2" borderId="0" xfId="0" applyFont="1" applyFill="1"/>
    <xf numFmtId="0" fontId="9" fillId="3" borderId="0" xfId="1" applyFont="1" applyFill="1" applyAlignment="1">
      <alignment horizontal="center"/>
    </xf>
    <xf numFmtId="0" fontId="1" fillId="2" borderId="1" xfId="0" applyFont="1" applyFill="1" applyBorder="1" applyAlignment="1">
      <alignment horizontal="center"/>
    </xf>
    <xf numFmtId="1" fontId="1" fillId="2" borderId="1" xfId="0" applyNumberFormat="1" applyFont="1" applyFill="1" applyBorder="1" applyAlignment="1">
      <alignment horizontal="center"/>
    </xf>
    <xf numFmtId="0" fontId="1" fillId="2" borderId="1" xfId="0" applyFont="1" applyFill="1" applyBorder="1" applyAlignment="1">
      <alignment horizontal="left"/>
    </xf>
    <xf numFmtId="0" fontId="1" fillId="2" borderId="2" xfId="0" applyFont="1" applyFill="1" applyBorder="1"/>
    <xf numFmtId="0" fontId="2" fillId="2" borderId="1" xfId="0" applyFont="1" applyFill="1" applyBorder="1" applyAlignment="1">
      <alignment horizontal="center"/>
    </xf>
    <xf numFmtId="1" fontId="2" fillId="2" borderId="1" xfId="0" applyNumberFormat="1" applyFont="1" applyFill="1" applyBorder="1" applyAlignment="1">
      <alignment horizontal="center"/>
    </xf>
    <xf numFmtId="164" fontId="2" fillId="2" borderId="1" xfId="0" applyNumberFormat="1" applyFont="1" applyFill="1" applyBorder="1" applyAlignment="1">
      <alignment horizontal="center"/>
    </xf>
    <xf numFmtId="0" fontId="2" fillId="2" borderId="1" xfId="0" applyFont="1" applyFill="1" applyBorder="1" applyAlignment="1">
      <alignment horizontal="left"/>
    </xf>
    <xf numFmtId="0" fontId="2" fillId="2" borderId="2" xfId="0" applyFont="1" applyFill="1" applyBorder="1"/>
    <xf numFmtId="14" fontId="0" fillId="0" borderId="0" xfId="0" applyNumberFormat="1"/>
    <xf numFmtId="49" fontId="0" fillId="0" borderId="0" xfId="0" applyNumberFormat="1"/>
    <xf numFmtId="166" fontId="0" fillId="4" borderId="3" xfId="0" applyNumberFormat="1" applyFill="1" applyBorder="1" applyAlignment="1">
      <alignment horizontal="center"/>
    </xf>
    <xf numFmtId="0" fontId="0" fillId="2" borderId="0" xfId="0" applyFill="1" applyAlignment="1">
      <alignment horizontal="right"/>
    </xf>
    <xf numFmtId="166" fontId="0" fillId="2" borderId="0" xfId="0" applyNumberFormat="1" applyFill="1" applyAlignment="1">
      <alignment horizontal="center"/>
    </xf>
    <xf numFmtId="1" fontId="0" fillId="2" borderId="0" xfId="0" applyNumberFormat="1" applyFill="1" applyAlignment="1">
      <alignment horizontal="center"/>
    </xf>
    <xf numFmtId="2" fontId="0" fillId="2" borderId="0" xfId="0" applyNumberFormat="1" applyFill="1" applyAlignment="1">
      <alignment horizontal="center"/>
    </xf>
    <xf numFmtId="165" fontId="0" fillId="2" borderId="0" xfId="0" applyNumberFormat="1" applyFill="1" applyAlignment="1">
      <alignment horizontal="center"/>
    </xf>
    <xf numFmtId="0" fontId="10" fillId="2" borderId="0" xfId="0" applyFont="1" applyFill="1" applyAlignment="1">
      <alignment horizontal="center"/>
    </xf>
    <xf numFmtId="0" fontId="0" fillId="2" borderId="3" xfId="0" applyFill="1" applyBorder="1" applyAlignment="1">
      <alignment horizontal="right"/>
    </xf>
    <xf numFmtId="166" fontId="0" fillId="2" borderId="3" xfId="0" applyNumberFormat="1" applyFill="1" applyBorder="1" applyAlignment="1">
      <alignment horizontal="center"/>
    </xf>
    <xf numFmtId="1" fontId="0" fillId="2" borderId="3" xfId="0" applyNumberFormat="1" applyFill="1" applyBorder="1" applyAlignment="1">
      <alignment horizontal="center"/>
    </xf>
    <xf numFmtId="166" fontId="0" fillId="2" borderId="0" xfId="0" applyNumberFormat="1" applyFill="1"/>
    <xf numFmtId="0" fontId="11" fillId="2" borderId="0" xfId="0" applyFont="1" applyFill="1"/>
    <xf numFmtId="2" fontId="11" fillId="2" borderId="0" xfId="0" applyNumberFormat="1" applyFont="1" applyFill="1"/>
    <xf numFmtId="0" fontId="12" fillId="2" borderId="3" xfId="0" applyFont="1" applyFill="1" applyBorder="1" applyAlignment="1">
      <alignment horizontal="center"/>
    </xf>
    <xf numFmtId="166" fontId="13" fillId="2" borderId="3" xfId="0" applyNumberFormat="1" applyFont="1" applyFill="1" applyBorder="1" applyAlignment="1">
      <alignment horizontal="center"/>
    </xf>
    <xf numFmtId="1" fontId="13" fillId="2" borderId="3" xfId="0" applyNumberFormat="1" applyFont="1" applyFill="1" applyBorder="1" applyAlignment="1">
      <alignment horizontal="center"/>
    </xf>
    <xf numFmtId="0" fontId="0" fillId="2" borderId="0" xfId="0" applyFill="1" applyAlignment="1">
      <alignment horizontal="center"/>
    </xf>
    <xf numFmtId="0" fontId="10" fillId="2" borderId="3" xfId="0" applyFont="1" applyFill="1" applyBorder="1" applyAlignment="1">
      <alignment horizontal="center"/>
    </xf>
    <xf numFmtId="0" fontId="10" fillId="2" borderId="3" xfId="0" applyFont="1" applyFill="1" applyBorder="1" applyAlignment="1">
      <alignment horizontal="center" vertical="center" wrapText="1"/>
    </xf>
    <xf numFmtId="0" fontId="0" fillId="2" borderId="0" xfId="0" applyFill="1" applyAlignment="1">
      <alignment horizontal="center" vertical="center"/>
    </xf>
    <xf numFmtId="0" fontId="10" fillId="2" borderId="0" xfId="0" applyFont="1" applyFill="1" applyAlignment="1">
      <alignment horizontal="center" vertical="center" wrapText="1"/>
    </xf>
    <xf numFmtId="0" fontId="0" fillId="2" borderId="0" xfId="0" applyFill="1" applyAlignment="1">
      <alignment horizontal="center" wrapText="1"/>
    </xf>
    <xf numFmtId="0" fontId="0" fillId="2" borderId="0" xfId="0" applyFill="1" applyAlignment="1">
      <alignment wrapText="1"/>
    </xf>
    <xf numFmtId="9" fontId="0" fillId="2" borderId="0" xfId="2" applyFont="1" applyFill="1" applyAlignment="1">
      <alignment horizont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10" fillId="2" borderId="3" xfId="0" applyFont="1" applyFill="1" applyBorder="1" applyAlignment="1">
      <alignment horizontal="left"/>
    </xf>
    <xf numFmtId="0" fontId="12" fillId="2" borderId="3" xfId="0" applyFont="1" applyFill="1" applyBorder="1" applyAlignment="1">
      <alignment horizontal="left"/>
    </xf>
    <xf numFmtId="0" fontId="0" fillId="2" borderId="0" xfId="0" applyFill="1" applyAlignment="1">
      <alignment horizontal="left"/>
    </xf>
    <xf numFmtId="0" fontId="10" fillId="2" borderId="0" xfId="0" applyFont="1" applyFill="1" applyAlignment="1">
      <alignment horizontal="left"/>
    </xf>
    <xf numFmtId="0" fontId="0" fillId="2" borderId="3" xfId="0" applyFill="1" applyBorder="1" applyAlignment="1">
      <alignment horizontal="left"/>
    </xf>
    <xf numFmtId="0" fontId="11" fillId="2" borderId="0" xfId="0" applyFont="1" applyFill="1" applyAlignment="1">
      <alignment horizontal="left"/>
    </xf>
    <xf numFmtId="0" fontId="0" fillId="2" borderId="0" xfId="0" applyFill="1" applyAlignment="1">
      <alignment horizontal="left" wrapText="1"/>
    </xf>
    <xf numFmtId="2" fontId="0" fillId="2" borderId="0" xfId="0" applyNumberFormat="1" applyFill="1"/>
    <xf numFmtId="0" fontId="0" fillId="2" borderId="3" xfId="0" applyFill="1" applyBorder="1"/>
    <xf numFmtId="0" fontId="14" fillId="2" borderId="3" xfId="0" applyFont="1" applyFill="1" applyBorder="1"/>
    <xf numFmtId="0" fontId="16" fillId="2" borderId="3" xfId="0" applyFont="1" applyFill="1" applyBorder="1"/>
    <xf numFmtId="166" fontId="15" fillId="2" borderId="3" xfId="0" applyNumberFormat="1" applyFont="1" applyFill="1" applyBorder="1"/>
    <xf numFmtId="166" fontId="16" fillId="2" borderId="3" xfId="0" applyNumberFormat="1" applyFont="1" applyFill="1" applyBorder="1"/>
    <xf numFmtId="0" fontId="17" fillId="2" borderId="0" xfId="0" applyFont="1" applyFill="1" applyAlignment="1">
      <alignment horizontal="center"/>
    </xf>
    <xf numFmtId="166" fontId="0" fillId="2" borderId="3" xfId="0" applyNumberFormat="1" applyFill="1" applyBorder="1"/>
    <xf numFmtId="0" fontId="6" fillId="5" borderId="0" xfId="0" applyFont="1" applyFill="1"/>
    <xf numFmtId="0" fontId="7" fillId="5" borderId="0" xfId="0" applyFont="1" applyFill="1"/>
    <xf numFmtId="0" fontId="7" fillId="5" borderId="0" xfId="0" applyFont="1" applyFill="1" applyAlignment="1">
      <alignment horizontal="center"/>
    </xf>
    <xf numFmtId="0" fontId="8" fillId="5" borderId="0" xfId="0" applyFont="1" applyFill="1" applyAlignment="1">
      <alignment horizontal="center"/>
    </xf>
    <xf numFmtId="0" fontId="6" fillId="5" borderId="0" xfId="0" applyFont="1" applyFill="1" applyAlignment="1">
      <alignment horizontal="left"/>
    </xf>
    <xf numFmtId="0" fontId="0" fillId="5" borderId="0" xfId="0" applyFill="1"/>
    <xf numFmtId="0" fontId="6" fillId="5" borderId="0" xfId="0" applyFont="1" applyFill="1" applyAlignment="1">
      <alignment vertical="center" wrapText="1"/>
    </xf>
    <xf numFmtId="2" fontId="6" fillId="5" borderId="0" xfId="0" applyNumberFormat="1" applyFont="1" applyFill="1"/>
    <xf numFmtId="0" fontId="6" fillId="6" borderId="0" xfId="0" applyFont="1" applyFill="1"/>
    <xf numFmtId="0" fontId="7" fillId="6" borderId="0" xfId="0" applyFont="1" applyFill="1"/>
    <xf numFmtId="0" fontId="7" fillId="6" borderId="0" xfId="0" applyFont="1" applyFill="1" applyAlignment="1">
      <alignment horizontal="center"/>
    </xf>
    <xf numFmtId="0" fontId="6" fillId="6" borderId="0" xfId="0" applyFont="1" applyFill="1" applyAlignment="1">
      <alignment horizontal="left"/>
    </xf>
    <xf numFmtId="0" fontId="0" fillId="6" borderId="0" xfId="0" applyFill="1"/>
    <xf numFmtId="0" fontId="6" fillId="6" borderId="0" xfId="0" applyFont="1" applyFill="1" applyAlignment="1">
      <alignment vertical="center" wrapText="1"/>
    </xf>
    <xf numFmtId="2" fontId="6" fillId="6" borderId="0" xfId="0" applyNumberFormat="1" applyFont="1" applyFill="1"/>
    <xf numFmtId="0" fontId="6" fillId="7" borderId="0" xfId="0" applyFont="1" applyFill="1"/>
    <xf numFmtId="0" fontId="7" fillId="7" borderId="0" xfId="0" applyFont="1" applyFill="1"/>
    <xf numFmtId="0" fontId="7" fillId="7" borderId="0" xfId="0" applyFont="1" applyFill="1" applyAlignment="1">
      <alignment horizontal="center"/>
    </xf>
    <xf numFmtId="0" fontId="6" fillId="7" borderId="0" xfId="0" applyFont="1" applyFill="1" applyAlignment="1">
      <alignment horizontal="left"/>
    </xf>
    <xf numFmtId="0" fontId="0" fillId="7" borderId="0" xfId="0" applyFill="1"/>
    <xf numFmtId="0" fontId="6" fillId="7" borderId="0" xfId="0" applyFont="1" applyFill="1" applyAlignment="1">
      <alignment vertical="center" wrapText="1"/>
    </xf>
    <xf numFmtId="2" fontId="6" fillId="7" borderId="0" xfId="0" applyNumberFormat="1" applyFont="1" applyFill="1"/>
    <xf numFmtId="0" fontId="6" fillId="8" borderId="0" xfId="0" applyFont="1" applyFill="1"/>
    <xf numFmtId="0" fontId="7" fillId="8" borderId="0" xfId="0" applyFont="1" applyFill="1"/>
    <xf numFmtId="0" fontId="7" fillId="8" borderId="0" xfId="0" applyFont="1" applyFill="1" applyAlignment="1">
      <alignment horizontal="center"/>
    </xf>
    <xf numFmtId="0" fontId="6" fillId="8" borderId="0" xfId="0" applyFont="1" applyFill="1" applyAlignment="1">
      <alignment horizontal="left"/>
    </xf>
    <xf numFmtId="0" fontId="0" fillId="8" borderId="0" xfId="0" applyFill="1"/>
    <xf numFmtId="0" fontId="6" fillId="8" borderId="0" xfId="0" applyFont="1" applyFill="1" applyAlignment="1">
      <alignment vertical="center" wrapText="1"/>
    </xf>
    <xf numFmtId="0" fontId="6" fillId="8" borderId="0" xfId="0" applyFont="1" applyFill="1" applyAlignment="1">
      <alignment horizontal="left" indent="1"/>
    </xf>
    <xf numFmtId="2" fontId="6" fillId="8" borderId="0" xfId="0" applyNumberFormat="1" applyFont="1" applyFill="1"/>
    <xf numFmtId="0" fontId="18" fillId="5" borderId="0" xfId="0" applyFont="1" applyFill="1"/>
    <xf numFmtId="0" fontId="18" fillId="8" borderId="0" xfId="0" applyFont="1" applyFill="1"/>
    <xf numFmtId="0" fontId="18" fillId="7" borderId="0" xfId="0" applyFont="1" applyFill="1"/>
    <xf numFmtId="0" fontId="18" fillId="6" borderId="0" xfId="0" applyFont="1" applyFill="1"/>
    <xf numFmtId="0" fontId="19" fillId="0" borderId="0" xfId="0" applyFont="1"/>
    <xf numFmtId="0" fontId="20" fillId="0" borderId="0" xfId="0" applyFont="1"/>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0" xfId="0" applyFill="1" applyAlignment="1">
      <alignment horizontal="center" wrapText="1"/>
    </xf>
    <xf numFmtId="0" fontId="10" fillId="2" borderId="3" xfId="0" applyFont="1" applyFill="1" applyBorder="1" applyAlignment="1">
      <alignment horizontal="center" vertical="center" wrapText="1"/>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21" fillId="2" borderId="0" xfId="0" applyFont="1" applyFill="1"/>
  </cellXfs>
  <cellStyles count="3">
    <cellStyle name="Hyperlink" xfId="1" builtinId="8"/>
    <cellStyle name="Normal" xfId="0" builtinId="0"/>
    <cellStyle name="Percent" xfId="2" builtinId="5"/>
  </cellStyles>
  <dxfs count="62">
    <dxf>
      <numFmt numFmtId="2" formatCode="0.00"/>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ont>
        <name val="Segoe UI"/>
        <scheme val="none"/>
      </font>
    </dxf>
    <dxf>
      <font>
        <name val="Segoe UI"/>
        <scheme val="none"/>
      </font>
    </dxf>
    <dxf>
      <font>
        <name val="Segoe UI"/>
        <scheme val="none"/>
      </font>
    </dxf>
    <dxf>
      <font>
        <name val="Segoe UI"/>
        <scheme val="none"/>
      </font>
    </dxf>
    <dxf>
      <font>
        <name val="Segoe UI"/>
        <scheme val="none"/>
      </font>
    </dxf>
    <dxf>
      <font>
        <name val="Segoe UI"/>
        <scheme val="none"/>
      </font>
    </dxf>
    <dxf>
      <font>
        <name val="Segoe UI"/>
        <scheme val="none"/>
      </font>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2" formatCode="0.00"/>
    </dxf>
    <dxf>
      <fill>
        <patternFill>
          <bgColor rgb="FFFFF2CC"/>
        </patternFill>
      </fill>
    </dxf>
    <dxf>
      <fill>
        <patternFill>
          <bgColor rgb="FFFFF2CC"/>
        </patternFill>
      </fill>
    </dxf>
    <dxf>
      <fill>
        <patternFill>
          <bgColor rgb="FFFFF2CC"/>
        </patternFill>
      </fill>
    </dxf>
    <dxf>
      <font>
        <name val="Segoe UI"/>
        <scheme val="none"/>
      </font>
    </dxf>
    <dxf>
      <font>
        <name val="Segoe UI"/>
        <scheme val="none"/>
      </font>
    </dxf>
    <dxf>
      <fill>
        <patternFill>
          <bgColor theme="7" tint="0.79998168889431442"/>
        </patternFill>
      </fill>
    </dxf>
    <dxf>
      <fill>
        <patternFill>
          <bgColor theme="7" tint="0.79998168889431442"/>
        </patternFill>
      </fill>
    </dxf>
    <dxf>
      <fill>
        <patternFill patternType="solid">
          <bgColor theme="0"/>
        </patternFill>
      </fill>
    </dxf>
    <dxf>
      <fill>
        <patternFill patternType="solid">
          <bgColor theme="0"/>
        </patternFill>
      </fill>
    </dxf>
    <dxf>
      <fill>
        <patternFill>
          <bgColor rgb="FFFCE5D6"/>
        </patternFill>
      </fill>
    </dxf>
    <dxf>
      <fill>
        <patternFill>
          <bgColor rgb="FFFCE5D6"/>
        </patternFill>
      </fill>
    </dxf>
    <dxf>
      <numFmt numFmtId="2" formatCode="0.00"/>
    </dxf>
    <dxf>
      <font>
        <name val="Segoe UI"/>
        <scheme val="none"/>
      </font>
    </dxf>
    <dxf>
      <font>
        <name val="Segoe UI"/>
        <scheme val="none"/>
      </font>
    </dxf>
    <dxf>
      <fill>
        <patternFill>
          <bgColor theme="5" tint="0.79998168889431442"/>
        </patternFill>
      </fill>
    </dxf>
    <dxf>
      <fill>
        <patternFill>
          <bgColor theme="5" tint="0.79998168889431442"/>
        </patternFill>
      </fill>
    </dxf>
    <dxf>
      <fill>
        <patternFill patternType="solid">
          <bgColor theme="0"/>
        </patternFill>
      </fill>
    </dxf>
    <dxf>
      <fill>
        <patternFill patternType="solid">
          <bgColor theme="0"/>
        </patternFill>
      </fill>
    </dxf>
    <dxf>
      <numFmt numFmtId="2" formatCode="0.00"/>
    </dxf>
    <dxf>
      <fill>
        <patternFill>
          <bgColor rgb="FFDAE1F3"/>
        </patternFill>
      </fill>
    </dxf>
    <dxf>
      <fill>
        <patternFill>
          <bgColor rgb="FFDAE1F3"/>
        </patternFill>
      </fill>
    </dxf>
    <dxf>
      <fill>
        <patternFill>
          <bgColor rgb="FFDAE1F3"/>
        </patternFill>
      </fill>
    </dxf>
    <dxf>
      <numFmt numFmtId="2" formatCode="0.00"/>
    </dxf>
    <dxf>
      <font>
        <name val="Segoe UI"/>
        <scheme val="none"/>
      </font>
    </dxf>
    <dxf>
      <font>
        <name val="Segoe UI"/>
        <scheme val="none"/>
      </font>
    </dxf>
    <dxf>
      <fill>
        <patternFill>
          <bgColor theme="4" tint="0.79998168889431442"/>
        </patternFill>
      </fill>
    </dxf>
    <dxf>
      <fill>
        <patternFill>
          <bgColor theme="4" tint="0.79998168889431442"/>
        </patternFill>
      </fill>
    </dxf>
    <dxf>
      <fill>
        <patternFill patternType="solid">
          <bgColor theme="0"/>
        </patternFill>
      </fill>
    </dxf>
    <dxf>
      <fill>
        <patternFill patternType="solid">
          <bgColor theme="0"/>
        </patternFill>
      </fill>
    </dxf>
  </dxfs>
  <tableStyles count="0" defaultTableStyle="TableStyleMedium2" defaultPivotStyle="PivotStyleLight16"/>
  <colors>
    <mruColors>
      <color rgb="FF002060"/>
      <color rgb="FFFCE5D6"/>
      <color rgb="FFFFF2CC"/>
      <color rgb="FFE2EFDA"/>
      <color rgb="FFDAE1F3"/>
      <color rgb="FFAEB5C3"/>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microsoft.com/office/2007/relationships/slicerCache" Target="slicerCaches/slicerCache4.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7/relationships/slicerCache" Target="slicerCaches/slicerCache3.xml"/><Relationship Id="rId25" Type="http://schemas.microsoft.com/office/2017/06/relationships/rdRichValueTypes" Target="richData/rdRichValueTypes.xml"/><Relationship Id="rId2" Type="http://schemas.openxmlformats.org/officeDocument/2006/relationships/worksheet" Target="worksheets/sheet2.xml"/><Relationship Id="rId16" Type="http://schemas.microsoft.com/office/2007/relationships/slicerCache" Target="slicerCaches/slicerCache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Structure" Target="richData/rdrichvaluestructure.xml"/><Relationship Id="rId5" Type="http://schemas.openxmlformats.org/officeDocument/2006/relationships/worksheet" Target="worksheets/sheet5.xml"/><Relationship Id="rId15" Type="http://schemas.microsoft.com/office/2007/relationships/slicerCache" Target="slicerCaches/slicerCache1.xml"/><Relationship Id="rId23" Type="http://schemas.microsoft.com/office/2017/06/relationships/rdRichValue" Target="richData/rdrichvalue.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 Id="rId22"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[ATO Cost Database with Summary-2024.xlsx]Subregion!PivotTable18</c:name>
    <c:fmtId val="0"/>
  </c:pivotSource>
  <c:chart>
    <c:autoTitleDeleted val="0"/>
    <c:pivotFmts>
      <c:pivotFmt>
        <c:idx val="0"/>
        <c:spPr>
          <a:solidFill>
            <a:schemeClr val="accent1"/>
          </a:solidFill>
          <a:ln w="28575" cap="rnd">
            <a:noFill/>
            <a:round/>
          </a:ln>
          <a:effectLst/>
        </c:spPr>
        <c:marker>
          <c:symbol val="diamond"/>
          <c:size val="15"/>
          <c:spPr>
            <a:solidFill>
              <a:schemeClr val="accent1"/>
            </a:solidFill>
            <a:ln w="9525">
              <a:solidFill>
                <a:schemeClr val="accent1"/>
              </a:solidFill>
            </a:ln>
            <a:effectLst/>
          </c:spPr>
        </c:marker>
        <c:dLbl>
          <c:idx val="0"/>
          <c:numFmt formatCode="#,##0.0" sourceLinked="0"/>
          <c:spPr>
            <a:solidFill>
              <a:srgbClr val="FFFFFF">
                <a:alpha val="50196"/>
              </a:srgbClr>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noFill/>
            <a:round/>
          </a:ln>
          <a:effectLst/>
        </c:spPr>
        <c:marker>
          <c:symbol val="dash"/>
          <c:size val="15"/>
          <c:spPr>
            <a:solidFill>
              <a:schemeClr val="accent3"/>
            </a:solidFill>
            <a:ln w="9525">
              <a:solidFill>
                <a:schemeClr val="accent3"/>
              </a:solidFill>
            </a:ln>
            <a:effectLst/>
          </c:spPr>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5400" cap="rnd">
            <a:noFill/>
            <a:round/>
          </a:ln>
          <a:effectLst/>
        </c:spPr>
        <c:marker>
          <c:symbol val="dash"/>
          <c:size val="15"/>
          <c:spPr>
            <a:solidFill>
              <a:schemeClr val="accent1"/>
            </a:solidFill>
            <a:ln w="9525">
              <a:solidFill>
                <a:schemeClr val="accent1"/>
              </a:solidFill>
            </a:ln>
            <a:effectLst/>
          </c:spPr>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ln w="25400"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ln w="25400"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ln w="25400"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Subregion!$C$20</c:f>
              <c:strCache>
                <c:ptCount val="1"/>
                <c:pt idx="0">
                  <c:v>Average</c:v>
                </c:pt>
              </c:strCache>
            </c:strRef>
          </c:tx>
          <c:spPr>
            <a:ln w="25400"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cat>
            <c:strRef>
              <c:f>Subregion!$B$21:$B$26</c:f>
              <c:strCache>
                <c:ptCount val="6"/>
                <c:pt idx="0">
                  <c:v>Central and West Asia</c:v>
                </c:pt>
                <c:pt idx="1">
                  <c:v>East Asia</c:v>
                </c:pt>
                <c:pt idx="2">
                  <c:v>Pacific</c:v>
                </c:pt>
                <c:pt idx="3">
                  <c:v>South Asia</c:v>
                </c:pt>
                <c:pt idx="4">
                  <c:v>South East Asia</c:v>
                </c:pt>
                <c:pt idx="5">
                  <c:v>Iran &amp; Russia</c:v>
                </c:pt>
              </c:strCache>
            </c:strRef>
          </c:cat>
          <c:val>
            <c:numRef>
              <c:f>Subregion!$C$21:$C$26</c:f>
              <c:numCache>
                <c:formatCode>0.00</c:formatCode>
                <c:ptCount val="6"/>
                <c:pt idx="0">
                  <c:v>2.2514275628352562</c:v>
                </c:pt>
                <c:pt idx="1">
                  <c:v>61.648951642915627</c:v>
                </c:pt>
                <c:pt idx="2">
                  <c:v>50.150209619830356</c:v>
                </c:pt>
                <c:pt idx="3">
                  <c:v>11.080431678587168</c:v>
                </c:pt>
                <c:pt idx="4">
                  <c:v>11.465040511760206</c:v>
                </c:pt>
                <c:pt idx="5">
                  <c:v>17.210090457475946</c:v>
                </c:pt>
              </c:numCache>
            </c:numRef>
          </c:val>
          <c:smooth val="0"/>
          <c:extLst>
            <c:ext xmlns:c16="http://schemas.microsoft.com/office/drawing/2014/chart" uri="{C3380CC4-5D6E-409C-BE32-E72D297353CC}">
              <c16:uniqueId val="{00000000-D8E0-7D4B-9446-01A9E444938E}"/>
            </c:ext>
          </c:extLst>
        </c:ser>
        <c:ser>
          <c:idx val="1"/>
          <c:order val="1"/>
          <c:tx>
            <c:strRef>
              <c:f>Subregion!$D$20</c:f>
              <c:strCache>
                <c:ptCount val="1"/>
                <c:pt idx="0">
                  <c:v>Minimum</c:v>
                </c:pt>
              </c:strCache>
            </c:strRef>
          </c:tx>
          <c:spPr>
            <a:ln w="25400" cap="rnd">
              <a:noFill/>
              <a:round/>
            </a:ln>
            <a:effectLst/>
          </c:spPr>
          <c:marker>
            <c:symbol val="dash"/>
            <c:size val="8"/>
            <c:spPr>
              <a:solidFill>
                <a:schemeClr val="accent3"/>
              </a:solidFill>
              <a:ln w="9525">
                <a:solidFill>
                  <a:schemeClr val="accent3"/>
                </a:solidFill>
              </a:ln>
              <a:effectLst/>
            </c:spPr>
          </c:marker>
          <c:cat>
            <c:strRef>
              <c:f>Subregion!$B$21:$B$26</c:f>
              <c:strCache>
                <c:ptCount val="6"/>
                <c:pt idx="0">
                  <c:v>Central and West Asia</c:v>
                </c:pt>
                <c:pt idx="1">
                  <c:v>East Asia</c:v>
                </c:pt>
                <c:pt idx="2">
                  <c:v>Pacific</c:v>
                </c:pt>
                <c:pt idx="3">
                  <c:v>South Asia</c:v>
                </c:pt>
                <c:pt idx="4">
                  <c:v>South East Asia</c:v>
                </c:pt>
                <c:pt idx="5">
                  <c:v>Iran &amp; Russia</c:v>
                </c:pt>
              </c:strCache>
            </c:strRef>
          </c:cat>
          <c:val>
            <c:numRef>
              <c:f>Subregion!$D$21:$D$26</c:f>
              <c:numCache>
                <c:formatCode>0.00</c:formatCode>
                <c:ptCount val="6"/>
                <c:pt idx="0">
                  <c:v>6.6515792278701085E-3</c:v>
                </c:pt>
                <c:pt idx="1">
                  <c:v>3.9780414440913688E-2</c:v>
                </c:pt>
                <c:pt idx="2">
                  <c:v>3.2152338708028964E-3</c:v>
                </c:pt>
                <c:pt idx="3">
                  <c:v>1.2428374292746047E-3</c:v>
                </c:pt>
                <c:pt idx="4">
                  <c:v>3.6623889335147278E-4</c:v>
                </c:pt>
                <c:pt idx="5">
                  <c:v>4.9993191804957064E-3</c:v>
                </c:pt>
              </c:numCache>
            </c:numRef>
          </c:val>
          <c:smooth val="0"/>
          <c:extLst>
            <c:ext xmlns:c16="http://schemas.microsoft.com/office/drawing/2014/chart" uri="{C3380CC4-5D6E-409C-BE32-E72D297353CC}">
              <c16:uniqueId val="{00000001-D8E0-7D4B-9446-01A9E444938E}"/>
            </c:ext>
          </c:extLst>
        </c:ser>
        <c:ser>
          <c:idx val="2"/>
          <c:order val="2"/>
          <c:tx>
            <c:strRef>
              <c:f>Subregion!$E$20</c:f>
              <c:strCache>
                <c:ptCount val="1"/>
                <c:pt idx="0">
                  <c:v>Maximum</c:v>
                </c:pt>
              </c:strCache>
            </c:strRef>
          </c:tx>
          <c:spPr>
            <a:ln w="25400" cap="rnd">
              <a:noFill/>
              <a:round/>
            </a:ln>
            <a:effectLst/>
          </c:spPr>
          <c:marker>
            <c:symbol val="dash"/>
            <c:size val="8"/>
            <c:spPr>
              <a:solidFill>
                <a:schemeClr val="accent3"/>
              </a:solidFill>
              <a:ln w="9525">
                <a:solidFill>
                  <a:schemeClr val="accent3"/>
                </a:solidFill>
              </a:ln>
              <a:effectLst/>
            </c:spPr>
          </c:marker>
          <c:cat>
            <c:strRef>
              <c:f>Subregion!$B$21:$B$26</c:f>
              <c:strCache>
                <c:ptCount val="6"/>
                <c:pt idx="0">
                  <c:v>Central and West Asia</c:v>
                </c:pt>
                <c:pt idx="1">
                  <c:v>East Asia</c:v>
                </c:pt>
                <c:pt idx="2">
                  <c:v>Pacific</c:v>
                </c:pt>
                <c:pt idx="3">
                  <c:v>South Asia</c:v>
                </c:pt>
                <c:pt idx="4">
                  <c:v>South East Asia</c:v>
                </c:pt>
                <c:pt idx="5">
                  <c:v>Iran &amp; Russia</c:v>
                </c:pt>
              </c:strCache>
            </c:strRef>
          </c:cat>
          <c:val>
            <c:numRef>
              <c:f>Subregion!$E$21:$E$26</c:f>
              <c:numCache>
                <c:formatCode>0.00</c:formatCode>
                <c:ptCount val="6"/>
                <c:pt idx="0">
                  <c:v>23.00570211038853</c:v>
                </c:pt>
                <c:pt idx="1">
                  <c:v>642.48166604784683</c:v>
                </c:pt>
                <c:pt idx="2">
                  <c:v>838.80710103800754</c:v>
                </c:pt>
                <c:pt idx="3">
                  <c:v>44.984376176492766</c:v>
                </c:pt>
                <c:pt idx="4">
                  <c:v>421.77453599253516</c:v>
                </c:pt>
                <c:pt idx="5">
                  <c:v>61.299853085604511</c:v>
                </c:pt>
              </c:numCache>
            </c:numRef>
          </c:val>
          <c:smooth val="0"/>
          <c:extLst>
            <c:ext xmlns:c16="http://schemas.microsoft.com/office/drawing/2014/chart" uri="{C3380CC4-5D6E-409C-BE32-E72D297353CC}">
              <c16:uniqueId val="{00000002-D8E0-7D4B-9446-01A9E444938E}"/>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marker val="1"/>
        <c:smooth val="0"/>
        <c:axId val="231756672"/>
        <c:axId val="232340848"/>
      </c:lineChart>
      <c:catAx>
        <c:axId val="231756672"/>
        <c:scaling>
          <c:orientation val="minMax"/>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mn-lt"/>
                <a:ea typeface="+mn-ea"/>
                <a:cs typeface="+mn-cs"/>
              </a:defRPr>
            </a:pPr>
            <a:endParaRPr lang="en-US"/>
          </a:p>
        </c:txPr>
        <c:crossAx val="232340848"/>
        <c:crosses val="autoZero"/>
        <c:auto val="1"/>
        <c:lblAlgn val="ctr"/>
        <c:lblOffset val="100"/>
        <c:noMultiLvlLbl val="0"/>
      </c:catAx>
      <c:valAx>
        <c:axId val="2323408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Mln USD per km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175667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[ATO Cost Database with Summary-2024.xlsx]Income!PivotTable19</c:name>
    <c:fmtId val="0"/>
  </c:pivotSource>
  <c:chart>
    <c:autoTitleDeleted val="0"/>
    <c:pivotFmts>
      <c:pivotFmt>
        <c:idx val="0"/>
        <c:spPr>
          <a:solidFill>
            <a:schemeClr val="accent1"/>
          </a:solidFill>
          <a:ln w="28575" cap="rnd">
            <a:noFill/>
            <a:round/>
          </a:ln>
          <a:effectLst/>
        </c:spPr>
        <c:marker>
          <c:symbol val="diamond"/>
          <c:size val="15"/>
          <c:spPr>
            <a:solidFill>
              <a:schemeClr val="accent1"/>
            </a:solidFill>
            <a:ln w="9525">
              <a:solidFill>
                <a:schemeClr val="accent1"/>
              </a:solidFill>
            </a:ln>
            <a:effectLst/>
          </c:spPr>
        </c:marker>
        <c:dLbl>
          <c:idx val="0"/>
          <c:numFmt formatCode="#,##0.0" sourceLinked="0"/>
          <c:spPr>
            <a:solidFill>
              <a:srgbClr val="FFFFFF">
                <a:alpha val="50196"/>
              </a:srgbClr>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noFill/>
            <a:round/>
          </a:ln>
          <a:effectLst/>
        </c:spPr>
        <c:marker>
          <c:symbol val="dash"/>
          <c:size val="15"/>
          <c:spPr>
            <a:solidFill>
              <a:schemeClr val="accent3"/>
            </a:solidFill>
            <a:ln w="9525">
              <a:solidFill>
                <a:schemeClr val="accent3"/>
              </a:solidFill>
            </a:ln>
            <a:effectLst/>
          </c:spPr>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5400" cap="rnd">
            <a:noFill/>
            <a:round/>
          </a:ln>
          <a:effectLst/>
        </c:spPr>
        <c:marker>
          <c:symbol val="dash"/>
          <c:size val="15"/>
          <c:spPr>
            <a:solidFill>
              <a:schemeClr val="accent1"/>
            </a:solidFill>
            <a:ln w="9525">
              <a:solidFill>
                <a:schemeClr val="accent1"/>
              </a:solidFill>
            </a:ln>
            <a:effectLst/>
          </c:spPr>
        </c:marker>
        <c:dLbl>
          <c:idx val="0"/>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w="25400"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w="25400"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w="25400" cap="rnd">
            <a:noFill/>
            <a:round/>
          </a:ln>
          <a:effectLst/>
        </c:spPr>
        <c:marker>
          <c:symbol val="dash"/>
          <c:size val="8"/>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ln w="25400"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ln w="25400"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ln w="25400"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Income!$C$20</c:f>
              <c:strCache>
                <c:ptCount val="1"/>
                <c:pt idx="0">
                  <c:v>Average</c:v>
                </c:pt>
              </c:strCache>
            </c:strRef>
          </c:tx>
          <c:spPr>
            <a:ln w="25400"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cat>
            <c:strRef>
              <c:f>Income!$B$21:$B$23</c:f>
              <c:strCache>
                <c:ptCount val="3"/>
                <c:pt idx="0">
                  <c:v>High income</c:v>
                </c:pt>
                <c:pt idx="1">
                  <c:v>Upper middle income</c:v>
                </c:pt>
                <c:pt idx="2">
                  <c:v>Low and lower middle income</c:v>
                </c:pt>
              </c:strCache>
            </c:strRef>
          </c:cat>
          <c:val>
            <c:numRef>
              <c:f>Income!$C$21:$C$23</c:f>
              <c:numCache>
                <c:formatCode>0.00</c:formatCode>
                <c:ptCount val="3"/>
                <c:pt idx="0">
                  <c:v>192.66990897742903</c:v>
                </c:pt>
                <c:pt idx="1">
                  <c:v>44.236389449112828</c:v>
                </c:pt>
                <c:pt idx="2">
                  <c:v>6.5733959733336027</c:v>
                </c:pt>
              </c:numCache>
            </c:numRef>
          </c:val>
          <c:smooth val="0"/>
          <c:extLst>
            <c:ext xmlns:c16="http://schemas.microsoft.com/office/drawing/2014/chart" uri="{C3380CC4-5D6E-409C-BE32-E72D297353CC}">
              <c16:uniqueId val="{00000000-A76B-4D34-A603-2DCE62B2E1AB}"/>
            </c:ext>
          </c:extLst>
        </c:ser>
        <c:ser>
          <c:idx val="1"/>
          <c:order val="1"/>
          <c:tx>
            <c:strRef>
              <c:f>Income!$D$20</c:f>
              <c:strCache>
                <c:ptCount val="1"/>
                <c:pt idx="0">
                  <c:v>Minimum</c:v>
                </c:pt>
              </c:strCache>
            </c:strRef>
          </c:tx>
          <c:spPr>
            <a:ln w="25400" cap="rnd">
              <a:noFill/>
              <a:round/>
            </a:ln>
            <a:effectLst/>
          </c:spPr>
          <c:marker>
            <c:symbol val="dash"/>
            <c:size val="8"/>
            <c:spPr>
              <a:solidFill>
                <a:schemeClr val="accent3"/>
              </a:solidFill>
              <a:ln w="9525">
                <a:solidFill>
                  <a:schemeClr val="accent3"/>
                </a:solidFill>
              </a:ln>
              <a:effectLst/>
            </c:spPr>
          </c:marker>
          <c:cat>
            <c:strRef>
              <c:f>Income!$B$21:$B$23</c:f>
              <c:strCache>
                <c:ptCount val="3"/>
                <c:pt idx="0">
                  <c:v>High income</c:v>
                </c:pt>
                <c:pt idx="1">
                  <c:v>Upper middle income</c:v>
                </c:pt>
                <c:pt idx="2">
                  <c:v>Low and lower middle income</c:v>
                </c:pt>
              </c:strCache>
            </c:strRef>
          </c:cat>
          <c:val>
            <c:numRef>
              <c:f>Income!$D$21:$D$23</c:f>
              <c:numCache>
                <c:formatCode>0.00</c:formatCode>
                <c:ptCount val="3"/>
                <c:pt idx="0">
                  <c:v>0.28492635237293917</c:v>
                </c:pt>
                <c:pt idx="1">
                  <c:v>6.6515792278701085E-3</c:v>
                </c:pt>
                <c:pt idx="2">
                  <c:v>3.6623889335147278E-4</c:v>
                </c:pt>
              </c:numCache>
            </c:numRef>
          </c:val>
          <c:smooth val="0"/>
          <c:extLst>
            <c:ext xmlns:c16="http://schemas.microsoft.com/office/drawing/2014/chart" uri="{C3380CC4-5D6E-409C-BE32-E72D297353CC}">
              <c16:uniqueId val="{00000001-A76B-4D34-A603-2DCE62B2E1AB}"/>
            </c:ext>
          </c:extLst>
        </c:ser>
        <c:ser>
          <c:idx val="2"/>
          <c:order val="2"/>
          <c:tx>
            <c:strRef>
              <c:f>Income!$E$20</c:f>
              <c:strCache>
                <c:ptCount val="1"/>
                <c:pt idx="0">
                  <c:v>Maximum</c:v>
                </c:pt>
              </c:strCache>
            </c:strRef>
          </c:tx>
          <c:spPr>
            <a:ln w="25400" cap="rnd">
              <a:noFill/>
              <a:round/>
            </a:ln>
            <a:effectLst/>
          </c:spPr>
          <c:marker>
            <c:symbol val="dash"/>
            <c:size val="8"/>
            <c:spPr>
              <a:solidFill>
                <a:schemeClr val="accent3"/>
              </a:solidFill>
              <a:ln w="9525">
                <a:solidFill>
                  <a:schemeClr val="accent3"/>
                </a:solidFill>
              </a:ln>
              <a:effectLst/>
            </c:spPr>
          </c:marker>
          <c:cat>
            <c:strRef>
              <c:f>Income!$B$21:$B$23</c:f>
              <c:strCache>
                <c:ptCount val="3"/>
                <c:pt idx="0">
                  <c:v>High income</c:v>
                </c:pt>
                <c:pt idx="1">
                  <c:v>Upper middle income</c:v>
                </c:pt>
                <c:pt idx="2">
                  <c:v>Low and lower middle income</c:v>
                </c:pt>
              </c:strCache>
            </c:strRef>
          </c:cat>
          <c:val>
            <c:numRef>
              <c:f>Income!$E$21:$E$23</c:f>
              <c:numCache>
                <c:formatCode>0.00</c:formatCode>
                <c:ptCount val="3"/>
                <c:pt idx="0">
                  <c:v>838.80710103800754</c:v>
                </c:pt>
                <c:pt idx="1">
                  <c:v>105.74085872795511</c:v>
                </c:pt>
                <c:pt idx="2">
                  <c:v>69.463026048358429</c:v>
                </c:pt>
              </c:numCache>
            </c:numRef>
          </c:val>
          <c:smooth val="0"/>
          <c:extLst>
            <c:ext xmlns:c16="http://schemas.microsoft.com/office/drawing/2014/chart" uri="{C3380CC4-5D6E-409C-BE32-E72D297353CC}">
              <c16:uniqueId val="{00000002-A76B-4D34-A603-2DCE62B2E1AB}"/>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marker val="1"/>
        <c:smooth val="0"/>
        <c:axId val="980198064"/>
        <c:axId val="980350064"/>
      </c:lineChart>
      <c:catAx>
        <c:axId val="980198064"/>
        <c:scaling>
          <c:orientation val="minMax"/>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mn-lt"/>
                <a:ea typeface="+mn-ea"/>
                <a:cs typeface="+mn-cs"/>
              </a:defRPr>
            </a:pPr>
            <a:endParaRPr lang="en-US"/>
          </a:p>
        </c:txPr>
        <c:crossAx val="980350064"/>
        <c:crosses val="autoZero"/>
        <c:auto val="1"/>
        <c:lblAlgn val="ctr"/>
        <c:lblOffset val="100"/>
        <c:noMultiLvlLbl val="0"/>
      </c:catAx>
      <c:valAx>
        <c:axId val="9803500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Mln USD per km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019806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[ATO Cost Database with Summary-2024.xlsx]Economy!PivotTable20</c:name>
    <c:fmtId val="0"/>
  </c:pivotSource>
  <c:chart>
    <c:autoTitleDeleted val="0"/>
    <c:pivotFmts>
      <c:pivotFmt>
        <c:idx val="0"/>
        <c:spPr>
          <a:solidFill>
            <a:schemeClr val="accent1"/>
          </a:solidFill>
          <a:ln w="28575" cap="rnd">
            <a:noFill/>
            <a:round/>
          </a:ln>
          <a:effectLst/>
        </c:spPr>
        <c:marker>
          <c:symbol val="diamond"/>
          <c:size val="15"/>
          <c:spPr>
            <a:solidFill>
              <a:schemeClr val="accent1"/>
            </a:solidFill>
            <a:ln w="9525">
              <a:solidFill>
                <a:schemeClr val="accent1"/>
              </a:solidFill>
            </a:ln>
            <a:effectLst/>
          </c:spPr>
        </c:marker>
        <c:dLbl>
          <c:idx val="0"/>
          <c:numFmt formatCode="#,##0.0" sourceLinked="0"/>
          <c:spPr>
            <a:solidFill>
              <a:srgbClr val="FFFFFF">
                <a:alpha val="50196"/>
              </a:srgbClr>
            </a:solid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noFill/>
            <a:round/>
          </a:ln>
          <a:effectLst/>
        </c:spPr>
        <c:marker>
          <c:symbol val="dash"/>
          <c:size val="15"/>
          <c:spPr>
            <a:solidFill>
              <a:schemeClr val="accent3"/>
            </a:solidFill>
            <a:ln w="9525">
              <a:solidFill>
                <a:schemeClr val="accent3"/>
              </a:solidFill>
            </a:ln>
            <a:effectLst/>
          </c:spPr>
        </c:marker>
        <c:dLbl>
          <c:idx val="0"/>
          <c:numFmt formatCode="#,##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mn-lt"/>
                  <a:ea typeface="+mn-ea"/>
                  <a:cs typeface="+mn-cs"/>
                </a:defRPr>
              </a:pPr>
              <a:endParaRPr lang="en-US"/>
            </a:p>
          </c:txPr>
          <c:dLblPos val="b"/>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8575" cap="rnd">
            <a:noFill/>
            <a:round/>
          </a:ln>
          <a:effectLst/>
        </c:spPr>
        <c:marker>
          <c:symbol val="dash"/>
          <c:size val="15"/>
          <c:spPr>
            <a:solidFill>
              <a:schemeClr val="accent1"/>
            </a:solidFill>
            <a:ln w="9525">
              <a:solidFill>
                <a:schemeClr val="accent1"/>
              </a:solidFill>
            </a:ln>
            <a:effectLst/>
          </c:spPr>
        </c:marker>
        <c:dLbl>
          <c:idx val="0"/>
          <c:numFmt formatCode="#,##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ln w="25400"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ln w="25400"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ln w="25400"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Economy!$C$20</c:f>
              <c:strCache>
                <c:ptCount val="1"/>
                <c:pt idx="0">
                  <c:v>Average</c:v>
                </c:pt>
              </c:strCache>
            </c:strRef>
          </c:tx>
          <c:spPr>
            <a:ln w="25400"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cat>
            <c:strRef>
              <c:f>Economy!$B$21:$B$57</c:f>
              <c:strCache>
                <c:ptCount val="37"/>
                <c:pt idx="0">
                  <c:v>Afghanistan</c:v>
                </c:pt>
                <c:pt idx="1">
                  <c:v>Armenia</c:v>
                </c:pt>
                <c:pt idx="2">
                  <c:v>Australia</c:v>
                </c:pt>
                <c:pt idx="3">
                  <c:v>Azerbaijan</c:v>
                </c:pt>
                <c:pt idx="4">
                  <c:v>Bangladesh</c:v>
                </c:pt>
                <c:pt idx="5">
                  <c:v>Cambodia</c:v>
                </c:pt>
                <c:pt idx="6">
                  <c:v>Georgia</c:v>
                </c:pt>
                <c:pt idx="7">
                  <c:v>Hong Kong, China</c:v>
                </c:pt>
                <c:pt idx="8">
                  <c:v>India</c:v>
                </c:pt>
                <c:pt idx="9">
                  <c:v>Indonesia</c:v>
                </c:pt>
                <c:pt idx="10">
                  <c:v>Iran (Islamic Republic of)</c:v>
                </c:pt>
                <c:pt idx="11">
                  <c:v>Japan</c:v>
                </c:pt>
                <c:pt idx="12">
                  <c:v>Kazakhstan</c:v>
                </c:pt>
                <c:pt idx="13">
                  <c:v>Kyrgyz Republic</c:v>
                </c:pt>
                <c:pt idx="14">
                  <c:v>Lao People's Democratic Republic</c:v>
                </c:pt>
                <c:pt idx="15">
                  <c:v>Malaysia</c:v>
                </c:pt>
                <c:pt idx="16">
                  <c:v>Mongolia</c:v>
                </c:pt>
                <c:pt idx="17">
                  <c:v>Myanmar</c:v>
                </c:pt>
                <c:pt idx="18">
                  <c:v>Nepal</c:v>
                </c:pt>
                <c:pt idx="19">
                  <c:v>New Zealand</c:v>
                </c:pt>
                <c:pt idx="20">
                  <c:v>Pakistan</c:v>
                </c:pt>
                <c:pt idx="21">
                  <c:v>Papua New Guinea</c:v>
                </c:pt>
                <c:pt idx="22">
                  <c:v>People's Republic of China</c:v>
                </c:pt>
                <c:pt idx="23">
                  <c:v>Philippines</c:v>
                </c:pt>
                <c:pt idx="24">
                  <c:v>Republic of Korea</c:v>
                </c:pt>
                <c:pt idx="25">
                  <c:v>Russian Federation</c:v>
                </c:pt>
                <c:pt idx="26">
                  <c:v>Samoa</c:v>
                </c:pt>
                <c:pt idx="27">
                  <c:v>Singapore</c:v>
                </c:pt>
                <c:pt idx="28">
                  <c:v>Solomon Islands</c:v>
                </c:pt>
                <c:pt idx="29">
                  <c:v>Sri Lanka</c:v>
                </c:pt>
                <c:pt idx="30">
                  <c:v>Tajikistan</c:v>
                </c:pt>
                <c:pt idx="31">
                  <c:v>Thailand</c:v>
                </c:pt>
                <c:pt idx="32">
                  <c:v>Timor-Leste</c:v>
                </c:pt>
                <c:pt idx="33">
                  <c:v>Uzbekistan</c:v>
                </c:pt>
                <c:pt idx="34">
                  <c:v>Viet Nam</c:v>
                </c:pt>
                <c:pt idx="35">
                  <c:v>Vanuatu</c:v>
                </c:pt>
                <c:pt idx="36">
                  <c:v>Kiribati</c:v>
                </c:pt>
              </c:strCache>
            </c:strRef>
          </c:cat>
          <c:val>
            <c:numRef>
              <c:f>Economy!$C$21:$C$57</c:f>
              <c:numCache>
                <c:formatCode>0.00</c:formatCode>
                <c:ptCount val="37"/>
                <c:pt idx="0">
                  <c:v>0.42323899247316932</c:v>
                </c:pt>
                <c:pt idx="1">
                  <c:v>0.26747999743142775</c:v>
                </c:pt>
                <c:pt idx="2">
                  <c:v>51.194046971779038</c:v>
                </c:pt>
                <c:pt idx="3">
                  <c:v>1.1590775410135867</c:v>
                </c:pt>
                <c:pt idx="4">
                  <c:v>1.2577783366205408</c:v>
                </c:pt>
                <c:pt idx="5">
                  <c:v>0.21059020789270794</c:v>
                </c:pt>
                <c:pt idx="6">
                  <c:v>2.8970597386942574</c:v>
                </c:pt>
                <c:pt idx="7">
                  <c:v>462.74498633005095</c:v>
                </c:pt>
                <c:pt idx="8">
                  <c:v>12.955702256178371</c:v>
                </c:pt>
                <c:pt idx="9">
                  <c:v>2.6441989210650632</c:v>
                </c:pt>
                <c:pt idx="10">
                  <c:v>10.350928256408762</c:v>
                </c:pt>
                <c:pt idx="11">
                  <c:v>185.40697731238254</c:v>
                </c:pt>
                <c:pt idx="12">
                  <c:v>0.3555777640273094</c:v>
                </c:pt>
                <c:pt idx="13">
                  <c:v>0.43227238531527751</c:v>
                </c:pt>
                <c:pt idx="14">
                  <c:v>0.28617215026489184</c:v>
                </c:pt>
                <c:pt idx="15">
                  <c:v>17.104238400968132</c:v>
                </c:pt>
                <c:pt idx="16">
                  <c:v>1.1151757744476982</c:v>
                </c:pt>
                <c:pt idx="17">
                  <c:v>0.52971698981579518</c:v>
                </c:pt>
                <c:pt idx="18">
                  <c:v>0.63274062989977375</c:v>
                </c:pt>
                <c:pt idx="19">
                  <c:v>439.90412738051128</c:v>
                </c:pt>
                <c:pt idx="20">
                  <c:v>0.48656129536514137</c:v>
                </c:pt>
                <c:pt idx="21">
                  <c:v>0.1064692597749208</c:v>
                </c:pt>
                <c:pt idx="22">
                  <c:v>47.608095228180375</c:v>
                </c:pt>
                <c:pt idx="23">
                  <c:v>13.421115030701445</c:v>
                </c:pt>
                <c:pt idx="24">
                  <c:v>80.1502434729599</c:v>
                </c:pt>
                <c:pt idx="25">
                  <c:v>37.787577060677492</c:v>
                </c:pt>
                <c:pt idx="26">
                  <c:v>1.8664852049737393</c:v>
                </c:pt>
                <c:pt idx="27">
                  <c:v>264.92818013009128</c:v>
                </c:pt>
                <c:pt idx="28">
                  <c:v>2.2155163836447049</c:v>
                </c:pt>
                <c:pt idx="29">
                  <c:v>1.6054845323679885</c:v>
                </c:pt>
                <c:pt idx="30">
                  <c:v>1.6423654782498716</c:v>
                </c:pt>
                <c:pt idx="31">
                  <c:v>16.739754528687904</c:v>
                </c:pt>
                <c:pt idx="32">
                  <c:v>1.0350527375272291</c:v>
                </c:pt>
                <c:pt idx="33">
                  <c:v>11.876931467328875</c:v>
                </c:pt>
                <c:pt idx="34">
                  <c:v>1.0115225006412771</c:v>
                </c:pt>
                <c:pt idx="35">
                  <c:v>1.2205426969248752</c:v>
                </c:pt>
                <c:pt idx="36">
                  <c:v>1.5705229047456808</c:v>
                </c:pt>
              </c:numCache>
            </c:numRef>
          </c:val>
          <c:smooth val="0"/>
          <c:extLst>
            <c:ext xmlns:c16="http://schemas.microsoft.com/office/drawing/2014/chart" uri="{C3380CC4-5D6E-409C-BE32-E72D297353CC}">
              <c16:uniqueId val="{00000000-332C-0945-9129-EEF53718BFBD}"/>
            </c:ext>
          </c:extLst>
        </c:ser>
        <c:ser>
          <c:idx val="1"/>
          <c:order val="1"/>
          <c:tx>
            <c:strRef>
              <c:f>Economy!$D$20</c:f>
              <c:strCache>
                <c:ptCount val="1"/>
                <c:pt idx="0">
                  <c:v>Minimum</c:v>
                </c:pt>
              </c:strCache>
            </c:strRef>
          </c:tx>
          <c:spPr>
            <a:ln w="25400" cap="rnd">
              <a:noFill/>
              <a:round/>
            </a:ln>
            <a:effectLst/>
          </c:spPr>
          <c:marker>
            <c:symbol val="dash"/>
            <c:size val="8"/>
            <c:spPr>
              <a:solidFill>
                <a:schemeClr val="accent3"/>
              </a:solidFill>
              <a:ln w="9525">
                <a:solidFill>
                  <a:schemeClr val="accent3"/>
                </a:solidFill>
              </a:ln>
              <a:effectLst/>
            </c:spPr>
          </c:marker>
          <c:cat>
            <c:strRef>
              <c:f>Economy!$B$21:$B$57</c:f>
              <c:strCache>
                <c:ptCount val="37"/>
                <c:pt idx="0">
                  <c:v>Afghanistan</c:v>
                </c:pt>
                <c:pt idx="1">
                  <c:v>Armenia</c:v>
                </c:pt>
                <c:pt idx="2">
                  <c:v>Australia</c:v>
                </c:pt>
                <c:pt idx="3">
                  <c:v>Azerbaijan</c:v>
                </c:pt>
                <c:pt idx="4">
                  <c:v>Bangladesh</c:v>
                </c:pt>
                <c:pt idx="5">
                  <c:v>Cambodia</c:v>
                </c:pt>
                <c:pt idx="6">
                  <c:v>Georgia</c:v>
                </c:pt>
                <c:pt idx="7">
                  <c:v>Hong Kong, China</c:v>
                </c:pt>
                <c:pt idx="8">
                  <c:v>India</c:v>
                </c:pt>
                <c:pt idx="9">
                  <c:v>Indonesia</c:v>
                </c:pt>
                <c:pt idx="10">
                  <c:v>Iran (Islamic Republic of)</c:v>
                </c:pt>
                <c:pt idx="11">
                  <c:v>Japan</c:v>
                </c:pt>
                <c:pt idx="12">
                  <c:v>Kazakhstan</c:v>
                </c:pt>
                <c:pt idx="13">
                  <c:v>Kyrgyz Republic</c:v>
                </c:pt>
                <c:pt idx="14">
                  <c:v>Lao People's Democratic Republic</c:v>
                </c:pt>
                <c:pt idx="15">
                  <c:v>Malaysia</c:v>
                </c:pt>
                <c:pt idx="16">
                  <c:v>Mongolia</c:v>
                </c:pt>
                <c:pt idx="17">
                  <c:v>Myanmar</c:v>
                </c:pt>
                <c:pt idx="18">
                  <c:v>Nepal</c:v>
                </c:pt>
                <c:pt idx="19">
                  <c:v>New Zealand</c:v>
                </c:pt>
                <c:pt idx="20">
                  <c:v>Pakistan</c:v>
                </c:pt>
                <c:pt idx="21">
                  <c:v>Papua New Guinea</c:v>
                </c:pt>
                <c:pt idx="22">
                  <c:v>People's Republic of China</c:v>
                </c:pt>
                <c:pt idx="23">
                  <c:v>Philippines</c:v>
                </c:pt>
                <c:pt idx="24">
                  <c:v>Republic of Korea</c:v>
                </c:pt>
                <c:pt idx="25">
                  <c:v>Russian Federation</c:v>
                </c:pt>
                <c:pt idx="26">
                  <c:v>Samoa</c:v>
                </c:pt>
                <c:pt idx="27">
                  <c:v>Singapore</c:v>
                </c:pt>
                <c:pt idx="28">
                  <c:v>Solomon Islands</c:v>
                </c:pt>
                <c:pt idx="29">
                  <c:v>Sri Lanka</c:v>
                </c:pt>
                <c:pt idx="30">
                  <c:v>Tajikistan</c:v>
                </c:pt>
                <c:pt idx="31">
                  <c:v>Thailand</c:v>
                </c:pt>
                <c:pt idx="32">
                  <c:v>Timor-Leste</c:v>
                </c:pt>
                <c:pt idx="33">
                  <c:v>Uzbekistan</c:v>
                </c:pt>
                <c:pt idx="34">
                  <c:v>Viet Nam</c:v>
                </c:pt>
                <c:pt idx="35">
                  <c:v>Vanuatu</c:v>
                </c:pt>
                <c:pt idx="36">
                  <c:v>Kiribati</c:v>
                </c:pt>
              </c:strCache>
            </c:strRef>
          </c:cat>
          <c:val>
            <c:numRef>
              <c:f>Economy!$D$21:$D$57</c:f>
              <c:numCache>
                <c:formatCode>0.00</c:formatCode>
                <c:ptCount val="37"/>
                <c:pt idx="0">
                  <c:v>2.1636639115275101E-2</c:v>
                </c:pt>
                <c:pt idx="1">
                  <c:v>0.16475829755408525</c:v>
                </c:pt>
                <c:pt idx="2">
                  <c:v>0.47616279069767448</c:v>
                </c:pt>
                <c:pt idx="3">
                  <c:v>0.43829496804616136</c:v>
                </c:pt>
                <c:pt idx="4">
                  <c:v>0.11270035997866026</c:v>
                </c:pt>
                <c:pt idx="5">
                  <c:v>4.0104780232243301E-2</c:v>
                </c:pt>
                <c:pt idx="6">
                  <c:v>7.2879413618906139E-2</c:v>
                </c:pt>
                <c:pt idx="7">
                  <c:v>254.8086907300638</c:v>
                </c:pt>
                <c:pt idx="8">
                  <c:v>2.1240759443953573E-2</c:v>
                </c:pt>
                <c:pt idx="9">
                  <c:v>5.1197475191893563E-2</c:v>
                </c:pt>
                <c:pt idx="10">
                  <c:v>4.9993191804957064E-3</c:v>
                </c:pt>
                <c:pt idx="11">
                  <c:v>0.28492635237293917</c:v>
                </c:pt>
                <c:pt idx="12">
                  <c:v>6.6515792278701085E-3</c:v>
                </c:pt>
                <c:pt idx="13">
                  <c:v>0.39814330820886268</c:v>
                </c:pt>
                <c:pt idx="14">
                  <c:v>3.6623889335147278E-4</c:v>
                </c:pt>
                <c:pt idx="15">
                  <c:v>10.910912513836495</c:v>
                </c:pt>
                <c:pt idx="16">
                  <c:v>0.10483402505754728</c:v>
                </c:pt>
                <c:pt idx="17">
                  <c:v>0.20488246075666902</c:v>
                </c:pt>
                <c:pt idx="18">
                  <c:v>1.2428374292746047E-3</c:v>
                </c:pt>
                <c:pt idx="19">
                  <c:v>41.001153723015015</c:v>
                </c:pt>
                <c:pt idx="20">
                  <c:v>0.22093065269058146</c:v>
                </c:pt>
                <c:pt idx="21">
                  <c:v>3.2152338708028964E-3</c:v>
                </c:pt>
                <c:pt idx="22">
                  <c:v>3.9780414440913688E-2</c:v>
                </c:pt>
                <c:pt idx="23">
                  <c:v>7.8190838692573136E-2</c:v>
                </c:pt>
                <c:pt idx="24">
                  <c:v>17.165164898179356</c:v>
                </c:pt>
                <c:pt idx="25">
                  <c:v>2.6274382704587924</c:v>
                </c:pt>
                <c:pt idx="26">
                  <c:v>0.66068178712938586</c:v>
                </c:pt>
                <c:pt idx="27">
                  <c:v>34.132530120481924</c:v>
                </c:pt>
                <c:pt idx="28">
                  <c:v>2.2155163836447049</c:v>
                </c:pt>
                <c:pt idx="29">
                  <c:v>3.5656302087846294E-2</c:v>
                </c:pt>
                <c:pt idx="30">
                  <c:v>0.34333004800823386</c:v>
                </c:pt>
                <c:pt idx="31">
                  <c:v>0.47451420347636314</c:v>
                </c:pt>
                <c:pt idx="32">
                  <c:v>0.92264044943820223</c:v>
                </c:pt>
                <c:pt idx="33">
                  <c:v>0.55039900804001751</c:v>
                </c:pt>
                <c:pt idx="34">
                  <c:v>1.9916907866821725E-3</c:v>
                </c:pt>
                <c:pt idx="35">
                  <c:v>1.0029295003136305</c:v>
                </c:pt>
                <c:pt idx="36">
                  <c:v>1.5705229047456808</c:v>
                </c:pt>
              </c:numCache>
            </c:numRef>
          </c:val>
          <c:smooth val="0"/>
          <c:extLst>
            <c:ext xmlns:c16="http://schemas.microsoft.com/office/drawing/2014/chart" uri="{C3380CC4-5D6E-409C-BE32-E72D297353CC}">
              <c16:uniqueId val="{00000001-332C-0945-9129-EEF53718BFBD}"/>
            </c:ext>
          </c:extLst>
        </c:ser>
        <c:ser>
          <c:idx val="2"/>
          <c:order val="2"/>
          <c:tx>
            <c:strRef>
              <c:f>Economy!$E$20</c:f>
              <c:strCache>
                <c:ptCount val="1"/>
                <c:pt idx="0">
                  <c:v>Maximum</c:v>
                </c:pt>
              </c:strCache>
            </c:strRef>
          </c:tx>
          <c:spPr>
            <a:ln w="25400" cap="rnd">
              <a:noFill/>
              <a:round/>
            </a:ln>
            <a:effectLst/>
          </c:spPr>
          <c:marker>
            <c:symbol val="dash"/>
            <c:size val="8"/>
            <c:spPr>
              <a:solidFill>
                <a:schemeClr val="accent3"/>
              </a:solidFill>
              <a:ln w="9525">
                <a:solidFill>
                  <a:schemeClr val="accent3"/>
                </a:solidFill>
              </a:ln>
              <a:effectLst/>
            </c:spPr>
          </c:marker>
          <c:cat>
            <c:strRef>
              <c:f>Economy!$B$21:$B$57</c:f>
              <c:strCache>
                <c:ptCount val="37"/>
                <c:pt idx="0">
                  <c:v>Afghanistan</c:v>
                </c:pt>
                <c:pt idx="1">
                  <c:v>Armenia</c:v>
                </c:pt>
                <c:pt idx="2">
                  <c:v>Australia</c:v>
                </c:pt>
                <c:pt idx="3">
                  <c:v>Azerbaijan</c:v>
                </c:pt>
                <c:pt idx="4">
                  <c:v>Bangladesh</c:v>
                </c:pt>
                <c:pt idx="5">
                  <c:v>Cambodia</c:v>
                </c:pt>
                <c:pt idx="6">
                  <c:v>Georgia</c:v>
                </c:pt>
                <c:pt idx="7">
                  <c:v>Hong Kong, China</c:v>
                </c:pt>
                <c:pt idx="8">
                  <c:v>India</c:v>
                </c:pt>
                <c:pt idx="9">
                  <c:v>Indonesia</c:v>
                </c:pt>
                <c:pt idx="10">
                  <c:v>Iran (Islamic Republic of)</c:v>
                </c:pt>
                <c:pt idx="11">
                  <c:v>Japan</c:v>
                </c:pt>
                <c:pt idx="12">
                  <c:v>Kazakhstan</c:v>
                </c:pt>
                <c:pt idx="13">
                  <c:v>Kyrgyz Republic</c:v>
                </c:pt>
                <c:pt idx="14">
                  <c:v>Lao People's Democratic Republic</c:v>
                </c:pt>
                <c:pt idx="15">
                  <c:v>Malaysia</c:v>
                </c:pt>
                <c:pt idx="16">
                  <c:v>Mongolia</c:v>
                </c:pt>
                <c:pt idx="17">
                  <c:v>Myanmar</c:v>
                </c:pt>
                <c:pt idx="18">
                  <c:v>Nepal</c:v>
                </c:pt>
                <c:pt idx="19">
                  <c:v>New Zealand</c:v>
                </c:pt>
                <c:pt idx="20">
                  <c:v>Pakistan</c:v>
                </c:pt>
                <c:pt idx="21">
                  <c:v>Papua New Guinea</c:v>
                </c:pt>
                <c:pt idx="22">
                  <c:v>People's Republic of China</c:v>
                </c:pt>
                <c:pt idx="23">
                  <c:v>Philippines</c:v>
                </c:pt>
                <c:pt idx="24">
                  <c:v>Republic of Korea</c:v>
                </c:pt>
                <c:pt idx="25">
                  <c:v>Russian Federation</c:v>
                </c:pt>
                <c:pt idx="26">
                  <c:v>Samoa</c:v>
                </c:pt>
                <c:pt idx="27">
                  <c:v>Singapore</c:v>
                </c:pt>
                <c:pt idx="28">
                  <c:v>Solomon Islands</c:v>
                </c:pt>
                <c:pt idx="29">
                  <c:v>Sri Lanka</c:v>
                </c:pt>
                <c:pt idx="30">
                  <c:v>Tajikistan</c:v>
                </c:pt>
                <c:pt idx="31">
                  <c:v>Thailand</c:v>
                </c:pt>
                <c:pt idx="32">
                  <c:v>Timor-Leste</c:v>
                </c:pt>
                <c:pt idx="33">
                  <c:v>Uzbekistan</c:v>
                </c:pt>
                <c:pt idx="34">
                  <c:v>Viet Nam</c:v>
                </c:pt>
                <c:pt idx="35">
                  <c:v>Vanuatu</c:v>
                </c:pt>
                <c:pt idx="36">
                  <c:v>Kiribati</c:v>
                </c:pt>
              </c:strCache>
            </c:strRef>
          </c:cat>
          <c:val>
            <c:numRef>
              <c:f>Economy!$E$21:$E$57</c:f>
              <c:numCache>
                <c:formatCode>0.00</c:formatCode>
                <c:ptCount val="37"/>
                <c:pt idx="0">
                  <c:v>2.1572665866396976</c:v>
                </c:pt>
                <c:pt idx="1">
                  <c:v>0.36649489713842753</c:v>
                </c:pt>
                <c:pt idx="2">
                  <c:v>202.15634329415138</c:v>
                </c:pt>
                <c:pt idx="3">
                  <c:v>2.3504642818872719</c:v>
                </c:pt>
                <c:pt idx="4">
                  <c:v>2.0612762298507654</c:v>
                </c:pt>
                <c:pt idx="5">
                  <c:v>2.457275773945657</c:v>
                </c:pt>
                <c:pt idx="6">
                  <c:v>10.055679494780293</c:v>
                </c:pt>
                <c:pt idx="7">
                  <c:v>642.48166604784683</c:v>
                </c:pt>
                <c:pt idx="8">
                  <c:v>44.984376176492766</c:v>
                </c:pt>
                <c:pt idx="9">
                  <c:v>45.977011494252871</c:v>
                </c:pt>
                <c:pt idx="10">
                  <c:v>33.382550656858427</c:v>
                </c:pt>
                <c:pt idx="11">
                  <c:v>478.25863121063924</c:v>
                </c:pt>
                <c:pt idx="12">
                  <c:v>1.0524241716168263</c:v>
                </c:pt>
                <c:pt idx="13">
                  <c:v>0.45550242729020002</c:v>
                </c:pt>
                <c:pt idx="14">
                  <c:v>7.6535440619147925</c:v>
                </c:pt>
                <c:pt idx="15">
                  <c:v>23.297564288099768</c:v>
                </c:pt>
                <c:pt idx="16">
                  <c:v>3.3885099728954207</c:v>
                </c:pt>
                <c:pt idx="17">
                  <c:v>0.85455151887492131</c:v>
                </c:pt>
                <c:pt idx="18">
                  <c:v>4.4168771019204067</c:v>
                </c:pt>
                <c:pt idx="19">
                  <c:v>838.80710103800754</c:v>
                </c:pt>
                <c:pt idx="20">
                  <c:v>0.92015190840747818</c:v>
                </c:pt>
                <c:pt idx="21">
                  <c:v>0.4422702838482771</c:v>
                </c:pt>
                <c:pt idx="22">
                  <c:v>105.74085872795511</c:v>
                </c:pt>
                <c:pt idx="23">
                  <c:v>69.463026048358429</c:v>
                </c:pt>
                <c:pt idx="24">
                  <c:v>124.85272433647692</c:v>
                </c:pt>
                <c:pt idx="25">
                  <c:v>61.299853085604511</c:v>
                </c:pt>
                <c:pt idx="26">
                  <c:v>3.229108013147461</c:v>
                </c:pt>
                <c:pt idx="27">
                  <c:v>421.77453599253516</c:v>
                </c:pt>
                <c:pt idx="28">
                  <c:v>2.2155163836447049</c:v>
                </c:pt>
                <c:pt idx="29">
                  <c:v>6.9955395779242862</c:v>
                </c:pt>
                <c:pt idx="30">
                  <c:v>3.6382075535945422</c:v>
                </c:pt>
                <c:pt idx="31">
                  <c:v>59.064400466413794</c:v>
                </c:pt>
                <c:pt idx="32">
                  <c:v>1.147465025616256</c:v>
                </c:pt>
                <c:pt idx="33">
                  <c:v>23.00570211038853</c:v>
                </c:pt>
                <c:pt idx="34">
                  <c:v>5.5569565217391297</c:v>
                </c:pt>
                <c:pt idx="35">
                  <c:v>1.4381558935361201</c:v>
                </c:pt>
                <c:pt idx="36">
                  <c:v>1.5705229047456808</c:v>
                </c:pt>
              </c:numCache>
            </c:numRef>
          </c:val>
          <c:smooth val="0"/>
          <c:extLst>
            <c:ext xmlns:c16="http://schemas.microsoft.com/office/drawing/2014/chart" uri="{C3380CC4-5D6E-409C-BE32-E72D297353CC}">
              <c16:uniqueId val="{00000002-332C-0945-9129-EEF53718BFBD}"/>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marker val="1"/>
        <c:smooth val="0"/>
        <c:axId val="730730352"/>
        <c:axId val="730606064"/>
      </c:lineChart>
      <c:catAx>
        <c:axId val="730730352"/>
        <c:scaling>
          <c:orientation val="minMax"/>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mn-lt"/>
                <a:ea typeface="+mn-ea"/>
                <a:cs typeface="+mn-cs"/>
              </a:defRPr>
            </a:pPr>
            <a:endParaRPr lang="en-US"/>
          </a:p>
        </c:txPr>
        <c:crossAx val="730606064"/>
        <c:crosses val="autoZero"/>
        <c:auto val="1"/>
        <c:lblAlgn val="ctr"/>
        <c:lblOffset val="100"/>
        <c:noMultiLvlLbl val="0"/>
      </c:catAx>
      <c:valAx>
        <c:axId val="7306060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en-US"/>
                  <a:t>Mln USD per km</a:t>
                </a:r>
              </a:p>
            </c:rich>
          </c:tx>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73073035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100"/>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[ATO Cost Database with Summary-2024.xlsx]Typology!PivotTable21</c:name>
    <c:fmtId val="0"/>
  </c:pivotSource>
  <c:chart>
    <c:autoTitleDeleted val="0"/>
    <c:pivotFmts>
      <c:pivotFmt>
        <c:idx val="0"/>
        <c:spPr>
          <a:solidFill>
            <a:schemeClr val="accent1"/>
          </a:solidFill>
          <a:ln w="28575" cap="rnd">
            <a:noFill/>
            <a:round/>
          </a:ln>
          <a:effectLst/>
        </c:spPr>
        <c:marker>
          <c:symbol val="diamond"/>
          <c:size val="15"/>
          <c:spPr>
            <a:solidFill>
              <a:schemeClr val="accent1"/>
            </a:solidFill>
            <a:ln w="9525">
              <a:solidFill>
                <a:schemeClr val="accent1"/>
              </a:solidFill>
            </a:ln>
            <a:effectLst/>
          </c:spPr>
        </c:marker>
        <c:dLbl>
          <c:idx val="0"/>
          <c:numFmt formatCode="#,##0.0" sourceLinked="0"/>
          <c:spPr>
            <a:solidFill>
              <a:srgbClr val="FFFFFF">
                <a:alpha val="50196"/>
              </a:srgbClr>
            </a:solid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noFill/>
            <a:round/>
          </a:ln>
          <a:effectLst/>
        </c:spPr>
        <c:marker>
          <c:symbol val="dash"/>
          <c:size val="15"/>
          <c:spPr>
            <a:solidFill>
              <a:schemeClr val="accent3"/>
            </a:solidFill>
            <a:ln w="9525">
              <a:solidFill>
                <a:schemeClr val="accent3"/>
              </a:solidFill>
            </a:ln>
            <a:effectLst/>
          </c:spPr>
        </c:marker>
        <c:dLbl>
          <c:idx val="0"/>
          <c:numFmt formatCode="#,##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mn-lt"/>
                  <a:ea typeface="+mn-ea"/>
                  <a:cs typeface="+mn-cs"/>
                </a:defRPr>
              </a:pPr>
              <a:endParaRPr lang="en-US"/>
            </a:p>
          </c:txPr>
          <c:dLblPos val="b"/>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5400" cap="rnd">
            <a:noFill/>
            <a:round/>
          </a:ln>
          <a:effectLst/>
        </c:spPr>
        <c:marker>
          <c:symbol val="dash"/>
          <c:size val="15"/>
          <c:spPr>
            <a:solidFill>
              <a:schemeClr val="accent1"/>
            </a:solidFill>
            <a:ln w="9525">
              <a:solidFill>
                <a:schemeClr val="accent1"/>
              </a:solidFill>
            </a:ln>
            <a:effectLst/>
          </c:spPr>
        </c:marker>
        <c:dLbl>
          <c:idx val="0"/>
          <c:numFmt formatCode="#,##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ln w="28575"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ln w="28575"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ln w="28575" cap="rnd">
            <a:noFill/>
            <a:round/>
          </a:ln>
          <a:effectLst/>
        </c:spPr>
        <c:marker>
          <c:symbol val="dash"/>
          <c:size val="8"/>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Typology!$C$20</c:f>
              <c:strCache>
                <c:ptCount val="1"/>
                <c:pt idx="0">
                  <c:v>Average</c:v>
                </c:pt>
              </c:strCache>
            </c:strRef>
          </c:tx>
          <c:spPr>
            <a:ln w="28575" cap="rnd">
              <a:noFill/>
              <a:round/>
            </a:ln>
            <a:effectLst/>
          </c:spPr>
          <c:marker>
            <c:symbol val="diamond"/>
            <c:size val="8"/>
            <c:spPr>
              <a:solidFill>
                <a:schemeClr val="accent1">
                  <a:lumMod val="20000"/>
                  <a:lumOff val="80000"/>
                </a:schemeClr>
              </a:solidFill>
              <a:ln w="9525">
                <a:solidFill>
                  <a:schemeClr val="accent1">
                    <a:lumMod val="20000"/>
                    <a:lumOff val="80000"/>
                  </a:schemeClr>
                </a:solidFill>
              </a:ln>
              <a:effectLst/>
            </c:spPr>
          </c:marker>
          <c:cat>
            <c:multiLvlStrRef>
              <c:f>Typology!$B$21:$B$47</c:f>
              <c:multiLvlStrCache>
                <c:ptCount val="23"/>
                <c:lvl>
                  <c:pt idx="0">
                    <c:v>Heavy Railway Construction</c:v>
                  </c:pt>
                  <c:pt idx="1">
                    <c:v>Heavy Railway Electrification</c:v>
                  </c:pt>
                  <c:pt idx="2">
                    <c:v>High Speed Railway</c:v>
                  </c:pt>
                  <c:pt idx="3">
                    <c:v>Asphalt Mix Resurfacing</c:v>
                  </c:pt>
                  <c:pt idx="4">
                    <c:v>Bituminous Pavement Preventive Treatment</c:v>
                  </c:pt>
                  <c:pt idx="5">
                    <c:v>Gravel Resurfacing</c:v>
                  </c:pt>
                  <c:pt idx="6">
                    <c:v>Partial Widening and Reconstruction</c:v>
                  </c:pt>
                  <c:pt idx="7">
                    <c:v>Reconstruction</c:v>
                  </c:pt>
                  <c:pt idx="8">
                    <c:v>Routine Maintenance</c:v>
                  </c:pt>
                  <c:pt idx="9">
                    <c:v>Strengthening</c:v>
                  </c:pt>
                  <c:pt idx="10">
                    <c:v>Surface Treatment Resurfacing</c:v>
                  </c:pt>
                  <c:pt idx="11">
                    <c:v>Upgrading</c:v>
                  </c:pt>
                  <c:pt idx="12">
                    <c:v>Upgrading and Climate Proofing</c:v>
                  </c:pt>
                  <c:pt idx="13">
                    <c:v>New 1L Road</c:v>
                  </c:pt>
                  <c:pt idx="14">
                    <c:v>New 2L Highway</c:v>
                  </c:pt>
                  <c:pt idx="15">
                    <c:v>New 4L Expressway</c:v>
                  </c:pt>
                  <c:pt idx="16">
                    <c:v>New 6L Expressway</c:v>
                  </c:pt>
                  <c:pt idx="17">
                    <c:v>Partial Widening</c:v>
                  </c:pt>
                  <c:pt idx="18">
                    <c:v>Widening</c:v>
                  </c:pt>
                  <c:pt idx="19">
                    <c:v>Widening and Reconstruction</c:v>
                  </c:pt>
                  <c:pt idx="20">
                    <c:v>BRTS</c:v>
                  </c:pt>
                  <c:pt idx="21">
                    <c:v>Light Rail</c:v>
                  </c:pt>
                  <c:pt idx="22">
                    <c:v>Metro</c:v>
                  </c:pt>
                </c:lvl>
                <c:lvl>
                  <c:pt idx="0">
                    <c:v>Rail Transport (non-urban)</c:v>
                  </c:pt>
                  <c:pt idx="3">
                    <c:v>Road Asset Management</c:v>
                  </c:pt>
                  <c:pt idx="13">
                    <c:v>Road Construction</c:v>
                  </c:pt>
                  <c:pt idx="20">
                    <c:v>Urban Public Transport</c:v>
                  </c:pt>
                </c:lvl>
              </c:multiLvlStrCache>
            </c:multiLvlStrRef>
          </c:cat>
          <c:val>
            <c:numRef>
              <c:f>Typology!$C$21:$C$47</c:f>
              <c:numCache>
                <c:formatCode>0.00</c:formatCode>
                <c:ptCount val="23"/>
                <c:pt idx="0">
                  <c:v>7.0804927119817389</c:v>
                </c:pt>
                <c:pt idx="1">
                  <c:v>0.19698356597297428</c:v>
                </c:pt>
                <c:pt idx="2">
                  <c:v>16.693952356282214</c:v>
                </c:pt>
                <c:pt idx="3">
                  <c:v>6.4550456326303282E-2</c:v>
                </c:pt>
                <c:pt idx="4">
                  <c:v>2.2068798290857432E-2</c:v>
                </c:pt>
                <c:pt idx="5">
                  <c:v>5.9326782786262612E-3</c:v>
                </c:pt>
                <c:pt idx="6">
                  <c:v>0.38108645233660932</c:v>
                </c:pt>
                <c:pt idx="7">
                  <c:v>0.28257642353720297</c:v>
                </c:pt>
                <c:pt idx="8">
                  <c:v>2.8500017275007975E-3</c:v>
                </c:pt>
                <c:pt idx="9">
                  <c:v>0.25748730972290546</c:v>
                </c:pt>
                <c:pt idx="10">
                  <c:v>1.1036334567661269E-2</c:v>
                </c:pt>
                <c:pt idx="11">
                  <c:v>0.15268833411669738</c:v>
                </c:pt>
                <c:pt idx="12">
                  <c:v>2.0210428872281785</c:v>
                </c:pt>
                <c:pt idx="13">
                  <c:v>0.11382800657643824</c:v>
                </c:pt>
                <c:pt idx="14">
                  <c:v>3.2122253913126402</c:v>
                </c:pt>
                <c:pt idx="15">
                  <c:v>4.680617059328676</c:v>
                </c:pt>
                <c:pt idx="16">
                  <c:v>17.092361423415102</c:v>
                </c:pt>
                <c:pt idx="17">
                  <c:v>0.11270035997866026</c:v>
                </c:pt>
                <c:pt idx="18">
                  <c:v>1.4576501071622996</c:v>
                </c:pt>
                <c:pt idx="19">
                  <c:v>0.60102676375481145</c:v>
                </c:pt>
                <c:pt idx="20">
                  <c:v>11.857056336957386</c:v>
                </c:pt>
                <c:pt idx="21">
                  <c:v>56.205271759601771</c:v>
                </c:pt>
                <c:pt idx="22">
                  <c:v>88.570468184422779</c:v>
                </c:pt>
              </c:numCache>
            </c:numRef>
          </c:val>
          <c:smooth val="0"/>
          <c:extLst>
            <c:ext xmlns:c16="http://schemas.microsoft.com/office/drawing/2014/chart" uri="{C3380CC4-5D6E-409C-BE32-E72D297353CC}">
              <c16:uniqueId val="{00000000-2FF9-8746-BAF2-D1E33DECED6B}"/>
            </c:ext>
          </c:extLst>
        </c:ser>
        <c:ser>
          <c:idx val="1"/>
          <c:order val="1"/>
          <c:tx>
            <c:strRef>
              <c:f>Typology!$D$20</c:f>
              <c:strCache>
                <c:ptCount val="1"/>
                <c:pt idx="0">
                  <c:v>Minimum</c:v>
                </c:pt>
              </c:strCache>
            </c:strRef>
          </c:tx>
          <c:spPr>
            <a:ln w="28575" cap="rnd">
              <a:noFill/>
              <a:round/>
            </a:ln>
            <a:effectLst/>
          </c:spPr>
          <c:marker>
            <c:symbol val="dash"/>
            <c:size val="8"/>
            <c:spPr>
              <a:solidFill>
                <a:schemeClr val="accent3"/>
              </a:solidFill>
              <a:ln w="9525">
                <a:solidFill>
                  <a:schemeClr val="accent3"/>
                </a:solidFill>
              </a:ln>
              <a:effectLst/>
            </c:spPr>
          </c:marker>
          <c:cat>
            <c:multiLvlStrRef>
              <c:f>Typology!$B$21:$B$47</c:f>
              <c:multiLvlStrCache>
                <c:ptCount val="23"/>
                <c:lvl>
                  <c:pt idx="0">
                    <c:v>Heavy Railway Construction</c:v>
                  </c:pt>
                  <c:pt idx="1">
                    <c:v>Heavy Railway Electrification</c:v>
                  </c:pt>
                  <c:pt idx="2">
                    <c:v>High Speed Railway</c:v>
                  </c:pt>
                  <c:pt idx="3">
                    <c:v>Asphalt Mix Resurfacing</c:v>
                  </c:pt>
                  <c:pt idx="4">
                    <c:v>Bituminous Pavement Preventive Treatment</c:v>
                  </c:pt>
                  <c:pt idx="5">
                    <c:v>Gravel Resurfacing</c:v>
                  </c:pt>
                  <c:pt idx="6">
                    <c:v>Partial Widening and Reconstruction</c:v>
                  </c:pt>
                  <c:pt idx="7">
                    <c:v>Reconstruction</c:v>
                  </c:pt>
                  <c:pt idx="8">
                    <c:v>Routine Maintenance</c:v>
                  </c:pt>
                  <c:pt idx="9">
                    <c:v>Strengthening</c:v>
                  </c:pt>
                  <c:pt idx="10">
                    <c:v>Surface Treatment Resurfacing</c:v>
                  </c:pt>
                  <c:pt idx="11">
                    <c:v>Upgrading</c:v>
                  </c:pt>
                  <c:pt idx="12">
                    <c:v>Upgrading and Climate Proofing</c:v>
                  </c:pt>
                  <c:pt idx="13">
                    <c:v>New 1L Road</c:v>
                  </c:pt>
                  <c:pt idx="14">
                    <c:v>New 2L Highway</c:v>
                  </c:pt>
                  <c:pt idx="15">
                    <c:v>New 4L Expressway</c:v>
                  </c:pt>
                  <c:pt idx="16">
                    <c:v>New 6L Expressway</c:v>
                  </c:pt>
                  <c:pt idx="17">
                    <c:v>Partial Widening</c:v>
                  </c:pt>
                  <c:pt idx="18">
                    <c:v>Widening</c:v>
                  </c:pt>
                  <c:pt idx="19">
                    <c:v>Widening and Reconstruction</c:v>
                  </c:pt>
                  <c:pt idx="20">
                    <c:v>BRTS</c:v>
                  </c:pt>
                  <c:pt idx="21">
                    <c:v>Light Rail</c:v>
                  </c:pt>
                  <c:pt idx="22">
                    <c:v>Metro</c:v>
                  </c:pt>
                </c:lvl>
                <c:lvl>
                  <c:pt idx="0">
                    <c:v>Rail Transport (non-urban)</c:v>
                  </c:pt>
                  <c:pt idx="3">
                    <c:v>Road Asset Management</c:v>
                  </c:pt>
                  <c:pt idx="13">
                    <c:v>Road Construction</c:v>
                  </c:pt>
                  <c:pt idx="20">
                    <c:v>Urban Public Transport</c:v>
                  </c:pt>
                </c:lvl>
              </c:multiLvlStrCache>
            </c:multiLvlStrRef>
          </c:cat>
          <c:val>
            <c:numRef>
              <c:f>Typology!$D$21:$D$47</c:f>
              <c:numCache>
                <c:formatCode>0.00</c:formatCode>
                <c:ptCount val="23"/>
                <c:pt idx="0">
                  <c:v>2.1240759443953573E-2</c:v>
                </c:pt>
                <c:pt idx="1">
                  <c:v>0.19698356597297428</c:v>
                </c:pt>
                <c:pt idx="2">
                  <c:v>0.28492635237293917</c:v>
                </c:pt>
                <c:pt idx="3">
                  <c:v>1.7984519950201172E-2</c:v>
                </c:pt>
                <c:pt idx="4">
                  <c:v>1.8612523792645774E-2</c:v>
                </c:pt>
                <c:pt idx="5">
                  <c:v>2.8683458622168023E-3</c:v>
                </c:pt>
                <c:pt idx="6">
                  <c:v>0.38108645233660932</c:v>
                </c:pt>
                <c:pt idx="7">
                  <c:v>2.1636639115275101E-2</c:v>
                </c:pt>
                <c:pt idx="8">
                  <c:v>3.6623889335147278E-4</c:v>
                </c:pt>
                <c:pt idx="9">
                  <c:v>7.2879413618906139E-2</c:v>
                </c:pt>
                <c:pt idx="10">
                  <c:v>6.395800310918502E-3</c:v>
                </c:pt>
                <c:pt idx="11">
                  <c:v>2.8265247711479452E-2</c:v>
                </c:pt>
                <c:pt idx="12">
                  <c:v>1.826569390811652</c:v>
                </c:pt>
                <c:pt idx="13">
                  <c:v>4.2107876316900293E-2</c:v>
                </c:pt>
                <c:pt idx="14">
                  <c:v>7.6557290858790955E-2</c:v>
                </c:pt>
                <c:pt idx="15">
                  <c:v>0.20138539233520561</c:v>
                </c:pt>
                <c:pt idx="16">
                  <c:v>8.151035178745845</c:v>
                </c:pt>
                <c:pt idx="17">
                  <c:v>0.11270035997866026</c:v>
                </c:pt>
                <c:pt idx="18">
                  <c:v>0.13643424986628042</c:v>
                </c:pt>
                <c:pt idx="19">
                  <c:v>1.0101134628294053E-2</c:v>
                </c:pt>
                <c:pt idx="20">
                  <c:v>1.0490832771440697</c:v>
                </c:pt>
                <c:pt idx="21">
                  <c:v>13.280272251280092</c:v>
                </c:pt>
                <c:pt idx="22">
                  <c:v>4.9993191804957064E-3</c:v>
                </c:pt>
              </c:numCache>
            </c:numRef>
          </c:val>
          <c:smooth val="0"/>
          <c:extLst>
            <c:ext xmlns:c16="http://schemas.microsoft.com/office/drawing/2014/chart" uri="{C3380CC4-5D6E-409C-BE32-E72D297353CC}">
              <c16:uniqueId val="{00000001-2FF9-8746-BAF2-D1E33DECED6B}"/>
            </c:ext>
          </c:extLst>
        </c:ser>
        <c:ser>
          <c:idx val="2"/>
          <c:order val="2"/>
          <c:tx>
            <c:strRef>
              <c:f>Typology!$E$20</c:f>
              <c:strCache>
                <c:ptCount val="1"/>
                <c:pt idx="0">
                  <c:v>Maximum</c:v>
                </c:pt>
              </c:strCache>
            </c:strRef>
          </c:tx>
          <c:spPr>
            <a:ln w="28575" cap="rnd">
              <a:noFill/>
              <a:round/>
            </a:ln>
            <a:effectLst/>
          </c:spPr>
          <c:marker>
            <c:symbol val="dash"/>
            <c:size val="8"/>
            <c:spPr>
              <a:solidFill>
                <a:schemeClr val="accent3"/>
              </a:solidFill>
              <a:ln w="9525">
                <a:solidFill>
                  <a:schemeClr val="accent3"/>
                </a:solidFill>
              </a:ln>
              <a:effectLst/>
            </c:spPr>
          </c:marker>
          <c:cat>
            <c:multiLvlStrRef>
              <c:f>Typology!$B$21:$B$47</c:f>
              <c:multiLvlStrCache>
                <c:ptCount val="23"/>
                <c:lvl>
                  <c:pt idx="0">
                    <c:v>Heavy Railway Construction</c:v>
                  </c:pt>
                  <c:pt idx="1">
                    <c:v>Heavy Railway Electrification</c:v>
                  </c:pt>
                  <c:pt idx="2">
                    <c:v>High Speed Railway</c:v>
                  </c:pt>
                  <c:pt idx="3">
                    <c:v>Asphalt Mix Resurfacing</c:v>
                  </c:pt>
                  <c:pt idx="4">
                    <c:v>Bituminous Pavement Preventive Treatment</c:v>
                  </c:pt>
                  <c:pt idx="5">
                    <c:v>Gravel Resurfacing</c:v>
                  </c:pt>
                  <c:pt idx="6">
                    <c:v>Partial Widening and Reconstruction</c:v>
                  </c:pt>
                  <c:pt idx="7">
                    <c:v>Reconstruction</c:v>
                  </c:pt>
                  <c:pt idx="8">
                    <c:v>Routine Maintenance</c:v>
                  </c:pt>
                  <c:pt idx="9">
                    <c:v>Strengthening</c:v>
                  </c:pt>
                  <c:pt idx="10">
                    <c:v>Surface Treatment Resurfacing</c:v>
                  </c:pt>
                  <c:pt idx="11">
                    <c:v>Upgrading</c:v>
                  </c:pt>
                  <c:pt idx="12">
                    <c:v>Upgrading and Climate Proofing</c:v>
                  </c:pt>
                  <c:pt idx="13">
                    <c:v>New 1L Road</c:v>
                  </c:pt>
                  <c:pt idx="14">
                    <c:v>New 2L Highway</c:v>
                  </c:pt>
                  <c:pt idx="15">
                    <c:v>New 4L Expressway</c:v>
                  </c:pt>
                  <c:pt idx="16">
                    <c:v>New 6L Expressway</c:v>
                  </c:pt>
                  <c:pt idx="17">
                    <c:v>Partial Widening</c:v>
                  </c:pt>
                  <c:pt idx="18">
                    <c:v>Widening</c:v>
                  </c:pt>
                  <c:pt idx="19">
                    <c:v>Widening and Reconstruction</c:v>
                  </c:pt>
                  <c:pt idx="20">
                    <c:v>BRTS</c:v>
                  </c:pt>
                  <c:pt idx="21">
                    <c:v>Light Rail</c:v>
                  </c:pt>
                  <c:pt idx="22">
                    <c:v>Metro</c:v>
                  </c:pt>
                </c:lvl>
                <c:lvl>
                  <c:pt idx="0">
                    <c:v>Rail Transport (non-urban)</c:v>
                  </c:pt>
                  <c:pt idx="3">
                    <c:v>Road Asset Management</c:v>
                  </c:pt>
                  <c:pt idx="13">
                    <c:v>Road Construction</c:v>
                  </c:pt>
                  <c:pt idx="20">
                    <c:v>Urban Public Transport</c:v>
                  </c:pt>
                </c:lvl>
              </c:multiLvlStrCache>
            </c:multiLvlStrRef>
          </c:cat>
          <c:val>
            <c:numRef>
              <c:f>Typology!$E$21:$E$47</c:f>
              <c:numCache>
                <c:formatCode>0.00</c:formatCode>
                <c:ptCount val="23"/>
                <c:pt idx="0">
                  <c:v>51.689924346630114</c:v>
                </c:pt>
                <c:pt idx="1">
                  <c:v>0.19698356597297428</c:v>
                </c:pt>
                <c:pt idx="2">
                  <c:v>73.895175438596482</c:v>
                </c:pt>
                <c:pt idx="3">
                  <c:v>0.26225918764296763</c:v>
                </c:pt>
                <c:pt idx="4">
                  <c:v>2.4838552247099695E-2</c:v>
                </c:pt>
                <c:pt idx="5">
                  <c:v>8.0696845208573526E-3</c:v>
                </c:pt>
                <c:pt idx="6">
                  <c:v>0.38108645233660932</c:v>
                </c:pt>
                <c:pt idx="7">
                  <c:v>1.0524241716168263</c:v>
                </c:pt>
                <c:pt idx="8">
                  <c:v>7.4469404771651693E-3</c:v>
                </c:pt>
                <c:pt idx="9">
                  <c:v>0.63178094506476301</c:v>
                </c:pt>
                <c:pt idx="10">
                  <c:v>1.6241214697805234E-2</c:v>
                </c:pt>
                <c:pt idx="11">
                  <c:v>0.4422702838482771</c:v>
                </c:pt>
                <c:pt idx="12">
                  <c:v>2.2155163836447049</c:v>
                </c:pt>
                <c:pt idx="13">
                  <c:v>0.23782521702349935</c:v>
                </c:pt>
                <c:pt idx="14">
                  <c:v>13.029302246382681</c:v>
                </c:pt>
                <c:pt idx="15">
                  <c:v>8.2456862249715464</c:v>
                </c:pt>
                <c:pt idx="16">
                  <c:v>29.16206101582787</c:v>
                </c:pt>
                <c:pt idx="17">
                  <c:v>0.11270035997866026</c:v>
                </c:pt>
                <c:pt idx="18">
                  <c:v>5.5870565476458474</c:v>
                </c:pt>
                <c:pt idx="19">
                  <c:v>1.7495816288064587</c:v>
                </c:pt>
                <c:pt idx="20">
                  <c:v>54.947402945113787</c:v>
                </c:pt>
                <c:pt idx="21">
                  <c:v>164.85618333810308</c:v>
                </c:pt>
                <c:pt idx="22">
                  <c:v>838.80710103800754</c:v>
                </c:pt>
              </c:numCache>
            </c:numRef>
          </c:val>
          <c:smooth val="0"/>
          <c:extLst>
            <c:ext xmlns:c16="http://schemas.microsoft.com/office/drawing/2014/chart" uri="{C3380CC4-5D6E-409C-BE32-E72D297353CC}">
              <c16:uniqueId val="{00000002-2FF9-8746-BAF2-D1E33DECED6B}"/>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marker val="1"/>
        <c:smooth val="0"/>
        <c:axId val="730667360"/>
        <c:axId val="358840976"/>
      </c:lineChart>
      <c:catAx>
        <c:axId val="730667360"/>
        <c:scaling>
          <c:orientation val="minMax"/>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mn-lt"/>
                <a:ea typeface="+mn-ea"/>
                <a:cs typeface="+mn-cs"/>
              </a:defRPr>
            </a:pPr>
            <a:endParaRPr lang="en-US"/>
          </a:p>
        </c:txPr>
        <c:crossAx val="358840976"/>
        <c:crosses val="autoZero"/>
        <c:auto val="1"/>
        <c:lblAlgn val="ctr"/>
        <c:lblOffset val="100"/>
        <c:noMultiLvlLbl val="0"/>
      </c:catAx>
      <c:valAx>
        <c:axId val="3588409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b="0"/>
                  <a:t>Mln USD per km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66736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hyperlink" Target="#Economy!A2"/><Relationship Id="rId7" Type="http://schemas.openxmlformats.org/officeDocument/2006/relationships/image" Target="../media/image2.png"/><Relationship Id="rId2" Type="http://schemas.openxmlformats.org/officeDocument/2006/relationships/hyperlink" Target="#Income!A2"/><Relationship Id="rId1" Type="http://schemas.openxmlformats.org/officeDocument/2006/relationships/hyperlink" Target="#Subregion!A2"/><Relationship Id="rId6" Type="http://schemas.openxmlformats.org/officeDocument/2006/relationships/image" Target="../media/image1.png"/><Relationship Id="rId5" Type="http://schemas.openxmlformats.org/officeDocument/2006/relationships/hyperlink" Target="#Output!A2"/><Relationship Id="rId4" Type="http://schemas.openxmlformats.org/officeDocument/2006/relationships/hyperlink" Target="#Typology!A2"/></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2</xdr:col>
      <xdr:colOff>1739900</xdr:colOff>
      <xdr:row>8</xdr:row>
      <xdr:rowOff>63500</xdr:rowOff>
    </xdr:from>
    <xdr:to>
      <xdr:col>2</xdr:col>
      <xdr:colOff>7061200</xdr:colOff>
      <xdr:row>28</xdr:row>
      <xdr:rowOff>190500</xdr:rowOff>
    </xdr:to>
    <xdr:sp macro="" textlink="">
      <xdr:nvSpPr>
        <xdr:cNvPr id="3" name="Rectangle 2">
          <a:extLst>
            <a:ext uri="{FF2B5EF4-FFF2-40B4-BE49-F238E27FC236}">
              <a16:creationId xmlns:a16="http://schemas.microsoft.com/office/drawing/2014/main" id="{DDE92FAA-3C8B-4EFE-6B4B-2A7F29DE6A1F}"/>
            </a:ext>
          </a:extLst>
        </xdr:cNvPr>
        <xdr:cNvSpPr/>
      </xdr:nvSpPr>
      <xdr:spPr>
        <a:xfrm>
          <a:off x="2736850" y="1530350"/>
          <a:ext cx="5321300" cy="4318000"/>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3200" b="1">
              <a:solidFill>
                <a:srgbClr val="002060"/>
              </a:solidFill>
              <a:latin typeface="Segoe UI" panose="020B0502040204020203" pitchFamily="34" charset="0"/>
              <a:cs typeface="Segoe UI" panose="020B0502040204020203" pitchFamily="34" charset="0"/>
            </a:rPr>
            <a:t>ATO Cost Database</a:t>
          </a:r>
        </a:p>
      </xdr:txBody>
    </xdr:sp>
    <xdr:clientData/>
  </xdr:twoCellAnchor>
  <xdr:twoCellAnchor>
    <xdr:from>
      <xdr:col>2</xdr:col>
      <xdr:colOff>2108200</xdr:colOff>
      <xdr:row>12</xdr:row>
      <xdr:rowOff>139700</xdr:rowOff>
    </xdr:from>
    <xdr:to>
      <xdr:col>2</xdr:col>
      <xdr:colOff>6680200</xdr:colOff>
      <xdr:row>14</xdr:row>
      <xdr:rowOff>190500</xdr:rowOff>
    </xdr:to>
    <xdr:sp macro="" textlink="">
      <xdr:nvSpPr>
        <xdr:cNvPr id="4" name="Rectangle 3">
          <a:hlinkClick xmlns:r="http://schemas.openxmlformats.org/officeDocument/2006/relationships" r:id="rId1"/>
          <a:extLst>
            <a:ext uri="{FF2B5EF4-FFF2-40B4-BE49-F238E27FC236}">
              <a16:creationId xmlns:a16="http://schemas.microsoft.com/office/drawing/2014/main" id="{6C0C5B7E-61F0-8E82-7795-A39A6B04725B}"/>
            </a:ext>
          </a:extLst>
        </xdr:cNvPr>
        <xdr:cNvSpPr/>
      </xdr:nvSpPr>
      <xdr:spPr>
        <a:xfrm>
          <a:off x="3200400" y="3873500"/>
          <a:ext cx="4572000" cy="457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latin typeface="Segoe UI" panose="020B0502040204020203" pitchFamily="34" charset="0"/>
              <a:cs typeface="Segoe UI" panose="020B0502040204020203" pitchFamily="34" charset="0"/>
            </a:rPr>
            <a:t>Cost of projects by project type per subregion</a:t>
          </a:r>
        </a:p>
      </xdr:txBody>
    </xdr:sp>
    <xdr:clientData/>
  </xdr:twoCellAnchor>
  <xdr:twoCellAnchor>
    <xdr:from>
      <xdr:col>2</xdr:col>
      <xdr:colOff>2108200</xdr:colOff>
      <xdr:row>15</xdr:row>
      <xdr:rowOff>177800</xdr:rowOff>
    </xdr:from>
    <xdr:to>
      <xdr:col>2</xdr:col>
      <xdr:colOff>6680200</xdr:colOff>
      <xdr:row>18</xdr:row>
      <xdr:rowOff>25400</xdr:rowOff>
    </xdr:to>
    <xdr:sp macro="" textlink="">
      <xdr:nvSpPr>
        <xdr:cNvPr id="5" name="Rectangle 4">
          <a:hlinkClick xmlns:r="http://schemas.openxmlformats.org/officeDocument/2006/relationships" r:id="rId2"/>
          <a:extLst>
            <a:ext uri="{FF2B5EF4-FFF2-40B4-BE49-F238E27FC236}">
              <a16:creationId xmlns:a16="http://schemas.microsoft.com/office/drawing/2014/main" id="{E9A9F17D-48CE-2E45-98F5-21BE0BBAAEB7}"/>
            </a:ext>
          </a:extLst>
        </xdr:cNvPr>
        <xdr:cNvSpPr/>
      </xdr:nvSpPr>
      <xdr:spPr>
        <a:xfrm>
          <a:off x="3200400" y="4521200"/>
          <a:ext cx="4572000" cy="457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latin typeface="Segoe UI" panose="020B0502040204020203" pitchFamily="34" charset="0"/>
              <a:cs typeface="Segoe UI" panose="020B0502040204020203" pitchFamily="34" charset="0"/>
            </a:rPr>
            <a:t>Cost of projects by project type per income level</a:t>
          </a:r>
        </a:p>
      </xdr:txBody>
    </xdr:sp>
    <xdr:clientData/>
  </xdr:twoCellAnchor>
  <xdr:twoCellAnchor>
    <xdr:from>
      <xdr:col>2</xdr:col>
      <xdr:colOff>2108200</xdr:colOff>
      <xdr:row>19</xdr:row>
      <xdr:rowOff>0</xdr:rowOff>
    </xdr:from>
    <xdr:to>
      <xdr:col>2</xdr:col>
      <xdr:colOff>6680200</xdr:colOff>
      <xdr:row>21</xdr:row>
      <xdr:rowOff>50800</xdr:rowOff>
    </xdr:to>
    <xdr:sp macro="" textlink="">
      <xdr:nvSpPr>
        <xdr:cNvPr id="6" name="Rectangle 5">
          <a:hlinkClick xmlns:r="http://schemas.openxmlformats.org/officeDocument/2006/relationships" r:id="rId3"/>
          <a:extLst>
            <a:ext uri="{FF2B5EF4-FFF2-40B4-BE49-F238E27FC236}">
              <a16:creationId xmlns:a16="http://schemas.microsoft.com/office/drawing/2014/main" id="{78582CAF-61E2-3942-83BA-CAA4CC78B4A7}"/>
            </a:ext>
          </a:extLst>
        </xdr:cNvPr>
        <xdr:cNvSpPr/>
      </xdr:nvSpPr>
      <xdr:spPr>
        <a:xfrm>
          <a:off x="3200400" y="5156200"/>
          <a:ext cx="4572000" cy="457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latin typeface="Segoe UI" panose="020B0502040204020203" pitchFamily="34" charset="0"/>
              <a:cs typeface="Segoe UI" panose="020B0502040204020203" pitchFamily="34" charset="0"/>
            </a:rPr>
            <a:t>Cost of projects by project type per economy</a:t>
          </a:r>
        </a:p>
      </xdr:txBody>
    </xdr:sp>
    <xdr:clientData/>
  </xdr:twoCellAnchor>
  <xdr:twoCellAnchor>
    <xdr:from>
      <xdr:col>2</xdr:col>
      <xdr:colOff>2108200</xdr:colOff>
      <xdr:row>22</xdr:row>
      <xdr:rowOff>25400</xdr:rowOff>
    </xdr:from>
    <xdr:to>
      <xdr:col>2</xdr:col>
      <xdr:colOff>6680200</xdr:colOff>
      <xdr:row>24</xdr:row>
      <xdr:rowOff>76200</xdr:rowOff>
    </xdr:to>
    <xdr:sp macro="" textlink="">
      <xdr:nvSpPr>
        <xdr:cNvPr id="7" name="Rectangle 6">
          <a:hlinkClick xmlns:r="http://schemas.openxmlformats.org/officeDocument/2006/relationships" r:id="rId4"/>
          <a:extLst>
            <a:ext uri="{FF2B5EF4-FFF2-40B4-BE49-F238E27FC236}">
              <a16:creationId xmlns:a16="http://schemas.microsoft.com/office/drawing/2014/main" id="{69741574-3A83-4247-B0D3-FBEF2AD51D5A}"/>
            </a:ext>
          </a:extLst>
        </xdr:cNvPr>
        <xdr:cNvSpPr/>
      </xdr:nvSpPr>
      <xdr:spPr>
        <a:xfrm>
          <a:off x="3200400" y="5791200"/>
          <a:ext cx="4572000" cy="457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latin typeface="Segoe UI" panose="020B0502040204020203" pitchFamily="34" charset="0"/>
              <a:cs typeface="Segoe UI" panose="020B0502040204020203" pitchFamily="34" charset="0"/>
            </a:rPr>
            <a:t>Cost of projects by economy per project type</a:t>
          </a:r>
        </a:p>
      </xdr:txBody>
    </xdr:sp>
    <xdr:clientData/>
  </xdr:twoCellAnchor>
  <xdr:twoCellAnchor>
    <xdr:from>
      <xdr:col>2</xdr:col>
      <xdr:colOff>2108200</xdr:colOff>
      <xdr:row>25</xdr:row>
      <xdr:rowOff>50800</xdr:rowOff>
    </xdr:from>
    <xdr:to>
      <xdr:col>2</xdr:col>
      <xdr:colOff>6680200</xdr:colOff>
      <xdr:row>27</xdr:row>
      <xdr:rowOff>101600</xdr:rowOff>
    </xdr:to>
    <xdr:sp macro="" textlink="">
      <xdr:nvSpPr>
        <xdr:cNvPr id="8" name="Rectangle 7">
          <a:hlinkClick xmlns:r="http://schemas.openxmlformats.org/officeDocument/2006/relationships" r:id="rId5"/>
          <a:extLst>
            <a:ext uri="{FF2B5EF4-FFF2-40B4-BE49-F238E27FC236}">
              <a16:creationId xmlns:a16="http://schemas.microsoft.com/office/drawing/2014/main" id="{F9A4D4D0-C37B-5E40-B55E-917AB5161762}"/>
            </a:ext>
          </a:extLst>
        </xdr:cNvPr>
        <xdr:cNvSpPr/>
      </xdr:nvSpPr>
      <xdr:spPr>
        <a:xfrm>
          <a:off x="3200400" y="6426200"/>
          <a:ext cx="4572000" cy="457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latin typeface="Segoe UI" panose="020B0502040204020203" pitchFamily="34" charset="0"/>
              <a:cs typeface="Segoe UI" panose="020B0502040204020203" pitchFamily="34" charset="0"/>
            </a:rPr>
            <a:t>Disaggregated data</a:t>
          </a:r>
        </a:p>
      </xdr:txBody>
    </xdr:sp>
    <xdr:clientData/>
  </xdr:twoCellAnchor>
  <xdr:twoCellAnchor editAs="oneCell">
    <xdr:from>
      <xdr:col>2</xdr:col>
      <xdr:colOff>38100</xdr:colOff>
      <xdr:row>1</xdr:row>
      <xdr:rowOff>50801</xdr:rowOff>
    </xdr:from>
    <xdr:to>
      <xdr:col>2</xdr:col>
      <xdr:colOff>2552700</xdr:colOff>
      <xdr:row>5</xdr:row>
      <xdr:rowOff>137833</xdr:rowOff>
    </xdr:to>
    <xdr:pic>
      <xdr:nvPicPr>
        <xdr:cNvPr id="2" name="Picture 1">
          <a:extLst>
            <a:ext uri="{FF2B5EF4-FFF2-40B4-BE49-F238E27FC236}">
              <a16:creationId xmlns:a16="http://schemas.microsoft.com/office/drawing/2014/main" id="{068E11F8-BA86-0925-8D53-64F7EC380C01}"/>
            </a:ext>
          </a:extLst>
        </xdr:cNvPr>
        <xdr:cNvPicPr>
          <a:picLocks noChangeAspect="1"/>
        </xdr:cNvPicPr>
      </xdr:nvPicPr>
      <xdr:blipFill>
        <a:blip xmlns:r="http://schemas.openxmlformats.org/officeDocument/2006/relationships" r:embed="rId6"/>
        <a:stretch>
          <a:fillRect/>
        </a:stretch>
      </xdr:blipFill>
      <xdr:spPr>
        <a:xfrm>
          <a:off x="1130300" y="254001"/>
          <a:ext cx="2514600" cy="899832"/>
        </a:xfrm>
        <a:prstGeom prst="rect">
          <a:avLst/>
        </a:prstGeom>
      </xdr:spPr>
    </xdr:pic>
    <xdr:clientData/>
  </xdr:twoCellAnchor>
  <xdr:oneCellAnchor>
    <xdr:from>
      <xdr:col>2</xdr:col>
      <xdr:colOff>0</xdr:colOff>
      <xdr:row>34</xdr:row>
      <xdr:rowOff>0</xdr:rowOff>
    </xdr:from>
    <xdr:ext cx="2314575" cy="476250"/>
    <xdr:pic>
      <xdr:nvPicPr>
        <xdr:cNvPr id="9" name="Image 2" descr="Picture">
          <a:extLst>
            <a:ext uri="{FF2B5EF4-FFF2-40B4-BE49-F238E27FC236}">
              <a16:creationId xmlns:a16="http://schemas.microsoft.com/office/drawing/2014/main" id="{1F411244-1BEF-4CEC-9823-3B102E9AB1AB}"/>
            </a:ext>
          </a:extLst>
        </xdr:cNvPr>
        <xdr:cNvPicPr/>
      </xdr:nvPicPr>
      <xdr:blipFill>
        <a:blip xmlns:r="http://schemas.openxmlformats.org/officeDocument/2006/relationships" r:embed="rId7" cstate="print"/>
        <a:stretch>
          <a:fillRect/>
        </a:stretch>
      </xdr:blipFill>
      <xdr:spPr>
        <a:xfrm>
          <a:off x="997857" y="7320643"/>
          <a:ext cx="2314575" cy="476250"/>
        </a:xfrm>
        <a:prstGeom prst="rect">
          <a:avLst/>
        </a:prstGeom>
      </xdr:spPr>
    </xdr:pic>
    <xdr:clientData/>
  </xdr:oneCellAnchor>
  <xdr:oneCellAnchor>
    <xdr:from>
      <xdr:col>2</xdr:col>
      <xdr:colOff>3147785</xdr:colOff>
      <xdr:row>34</xdr:row>
      <xdr:rowOff>0</xdr:rowOff>
    </xdr:from>
    <xdr:ext cx="2181225" cy="476250"/>
    <xdr:pic>
      <xdr:nvPicPr>
        <xdr:cNvPr id="10" name="Image 3" descr="Picture">
          <a:extLst>
            <a:ext uri="{FF2B5EF4-FFF2-40B4-BE49-F238E27FC236}">
              <a16:creationId xmlns:a16="http://schemas.microsoft.com/office/drawing/2014/main" id="{4FD5B960-E386-48CC-BF51-2B0E815FCBDB}"/>
            </a:ext>
          </a:extLst>
        </xdr:cNvPr>
        <xdr:cNvPicPr/>
      </xdr:nvPicPr>
      <xdr:blipFill>
        <a:blip xmlns:r="http://schemas.openxmlformats.org/officeDocument/2006/relationships" r:embed="rId8" cstate="print"/>
        <a:stretch>
          <a:fillRect/>
        </a:stretch>
      </xdr:blipFill>
      <xdr:spPr>
        <a:xfrm>
          <a:off x="4145642" y="7320643"/>
          <a:ext cx="2181225" cy="4762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6</xdr:row>
      <xdr:rowOff>127000</xdr:rowOff>
    </xdr:from>
    <xdr:to>
      <xdr:col>6</xdr:col>
      <xdr:colOff>93345</xdr:colOff>
      <xdr:row>18</xdr:row>
      <xdr:rowOff>117469</xdr:rowOff>
    </xdr:to>
    <mc:AlternateContent xmlns:mc="http://schemas.openxmlformats.org/markup-compatibility/2006" xmlns:a14="http://schemas.microsoft.com/office/drawing/2010/main">
      <mc:Choice Requires="a14">
        <xdr:graphicFrame macro="">
          <xdr:nvGraphicFramePr>
            <xdr:cNvPr id="4" name="Type">
              <a:extLst>
                <a:ext uri="{FF2B5EF4-FFF2-40B4-BE49-F238E27FC236}">
                  <a16:creationId xmlns:a16="http://schemas.microsoft.com/office/drawing/2014/main" id="{DC2A85DA-EDBD-AA2B-E466-6FB982D058C5}"/>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mlns="">
        <xdr:sp macro="" textlink="">
          <xdr:nvSpPr>
            <xdr:cNvPr id="0" name=""/>
            <xdr:cNvSpPr>
              <a:spLocks noTextEdit="1"/>
            </xdr:cNvSpPr>
          </xdr:nvSpPr>
          <xdr:spPr>
            <a:xfrm>
              <a:off x="990600" y="1612900"/>
              <a:ext cx="4303395" cy="250506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7</xdr:col>
      <xdr:colOff>704850</xdr:colOff>
      <xdr:row>7</xdr:row>
      <xdr:rowOff>44450</xdr:rowOff>
    </xdr:from>
    <xdr:to>
      <xdr:col>15</xdr:col>
      <xdr:colOff>361950</xdr:colOff>
      <xdr:row>28</xdr:row>
      <xdr:rowOff>120650</xdr:rowOff>
    </xdr:to>
    <xdr:graphicFrame macro="">
      <xdr:nvGraphicFramePr>
        <xdr:cNvPr id="5" name="Chart 4">
          <a:extLst>
            <a:ext uri="{FF2B5EF4-FFF2-40B4-BE49-F238E27FC236}">
              <a16:creationId xmlns:a16="http://schemas.microsoft.com/office/drawing/2014/main" id="{520BB271-6864-132F-B5C6-3B34E963736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1016000</xdr:colOff>
      <xdr:row>6</xdr:row>
      <xdr:rowOff>127000</xdr:rowOff>
    </xdr:from>
    <xdr:to>
      <xdr:col>5</xdr:col>
      <xdr:colOff>171450</xdr:colOff>
      <xdr:row>18</xdr:row>
      <xdr:rowOff>117469</xdr:rowOff>
    </xdr:to>
    <mc:AlternateContent xmlns:mc="http://schemas.openxmlformats.org/markup-compatibility/2006" xmlns:a14="http://schemas.microsoft.com/office/drawing/2010/main">
      <mc:Choice Requires="a14">
        <xdr:graphicFrame macro="">
          <xdr:nvGraphicFramePr>
            <xdr:cNvPr id="2" name="Type 2">
              <a:extLst>
                <a:ext uri="{FF2B5EF4-FFF2-40B4-BE49-F238E27FC236}">
                  <a16:creationId xmlns:a16="http://schemas.microsoft.com/office/drawing/2014/main" id="{16CAED8A-26BC-5C5B-8D0D-02B01A0AC12E}"/>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Type 2"/>
            </a:graphicData>
          </a:graphic>
        </xdr:graphicFrame>
      </mc:Choice>
      <mc:Fallback xmlns="">
        <xdr:sp macro="" textlink="">
          <xdr:nvSpPr>
            <xdr:cNvPr id="0" name=""/>
            <xdr:cNvSpPr>
              <a:spLocks noTextEdit="1"/>
            </xdr:cNvSpPr>
          </xdr:nvSpPr>
          <xdr:spPr>
            <a:xfrm>
              <a:off x="1016000" y="1574800"/>
              <a:ext cx="4572000" cy="242886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7</xdr:col>
      <xdr:colOff>654050</xdr:colOff>
      <xdr:row>4</xdr:row>
      <xdr:rowOff>146050</xdr:rowOff>
    </xdr:from>
    <xdr:to>
      <xdr:col>13</xdr:col>
      <xdr:colOff>463550</xdr:colOff>
      <xdr:row>26</xdr:row>
      <xdr:rowOff>19050</xdr:rowOff>
    </xdr:to>
    <xdr:graphicFrame macro="">
      <xdr:nvGraphicFramePr>
        <xdr:cNvPr id="3" name="Chart 2">
          <a:extLst>
            <a:ext uri="{FF2B5EF4-FFF2-40B4-BE49-F238E27FC236}">
              <a16:creationId xmlns:a16="http://schemas.microsoft.com/office/drawing/2014/main" id="{23908291-64EE-11EF-A786-33D23EA421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6</xdr:row>
      <xdr:rowOff>76200</xdr:rowOff>
    </xdr:from>
    <xdr:to>
      <xdr:col>5</xdr:col>
      <xdr:colOff>9525</xdr:colOff>
      <xdr:row>18</xdr:row>
      <xdr:rowOff>66669</xdr:rowOff>
    </xdr:to>
    <mc:AlternateContent xmlns:mc="http://schemas.openxmlformats.org/markup-compatibility/2006" xmlns:a14="http://schemas.microsoft.com/office/drawing/2010/main">
      <mc:Choice Requires="a14">
        <xdr:graphicFrame macro="">
          <xdr:nvGraphicFramePr>
            <xdr:cNvPr id="2" name="Type 4">
              <a:extLst>
                <a:ext uri="{FF2B5EF4-FFF2-40B4-BE49-F238E27FC236}">
                  <a16:creationId xmlns:a16="http://schemas.microsoft.com/office/drawing/2014/main" id="{FAE14324-6ACB-7422-B70A-65A56B0C4BB7}"/>
                </a:ext>
              </a:extLst>
            </xdr:cNvPr>
            <xdr:cNvGraphicFramePr/>
          </xdr:nvGraphicFramePr>
          <xdr:xfrm>
            <a:off x="0" y="0"/>
            <a:ext cx="0" cy="0"/>
          </xdr:xfrm>
          <a:graphic>
            <a:graphicData uri="http://schemas.microsoft.com/office/drawing/2010/slicer">
              <sle:slicer xmlns:sle="http://schemas.microsoft.com/office/drawing/2010/slicer" name="Type 4"/>
            </a:graphicData>
          </a:graphic>
        </xdr:graphicFrame>
      </mc:Choice>
      <mc:Fallback xmlns="">
        <xdr:sp macro="" textlink="">
          <xdr:nvSpPr>
            <xdr:cNvPr id="0" name=""/>
            <xdr:cNvSpPr>
              <a:spLocks noTextEdit="1"/>
            </xdr:cNvSpPr>
          </xdr:nvSpPr>
          <xdr:spPr>
            <a:xfrm>
              <a:off x="1079500" y="1524000"/>
              <a:ext cx="4543425" cy="242886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7</xdr:col>
      <xdr:colOff>679449</xdr:colOff>
      <xdr:row>5</xdr:row>
      <xdr:rowOff>158750</xdr:rowOff>
    </xdr:from>
    <xdr:to>
      <xdr:col>18</xdr:col>
      <xdr:colOff>173181</xdr:colOff>
      <xdr:row>36</xdr:row>
      <xdr:rowOff>31750</xdr:rowOff>
    </xdr:to>
    <xdr:graphicFrame macro="">
      <xdr:nvGraphicFramePr>
        <xdr:cNvPr id="3" name="Chart 2">
          <a:extLst>
            <a:ext uri="{FF2B5EF4-FFF2-40B4-BE49-F238E27FC236}">
              <a16:creationId xmlns:a16="http://schemas.microsoft.com/office/drawing/2014/main" id="{35FF8D3A-40FA-D0F8-C919-EBA138104F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1016000</xdr:colOff>
      <xdr:row>6</xdr:row>
      <xdr:rowOff>76200</xdr:rowOff>
    </xdr:from>
    <xdr:to>
      <xdr:col>2</xdr:col>
      <xdr:colOff>539750</xdr:colOff>
      <xdr:row>18</xdr:row>
      <xdr:rowOff>66669</xdr:rowOff>
    </xdr:to>
    <mc:AlternateContent xmlns:mc="http://schemas.openxmlformats.org/markup-compatibility/2006" xmlns:a14="http://schemas.microsoft.com/office/drawing/2010/main">
      <mc:Choice Requires="a14">
        <xdr:graphicFrame macro="">
          <xdr:nvGraphicFramePr>
            <xdr:cNvPr id="2" name="Economy 3">
              <a:extLst>
                <a:ext uri="{FF2B5EF4-FFF2-40B4-BE49-F238E27FC236}">
                  <a16:creationId xmlns:a16="http://schemas.microsoft.com/office/drawing/2014/main" id="{538FDAC1-D66B-FBFC-932F-1376C95E7BAF}"/>
                </a:ext>
              </a:extLst>
            </xdr:cNvPr>
            <xdr:cNvGraphicFramePr/>
          </xdr:nvGraphicFramePr>
          <xdr:xfrm>
            <a:off x="0" y="0"/>
            <a:ext cx="0" cy="0"/>
          </xdr:xfrm>
          <a:graphic>
            <a:graphicData uri="http://schemas.microsoft.com/office/drawing/2010/slicer">
              <sle:slicer xmlns:sle="http://schemas.microsoft.com/office/drawing/2010/slicer" name="Economy 3"/>
            </a:graphicData>
          </a:graphic>
        </xdr:graphicFrame>
      </mc:Choice>
      <mc:Fallback xmlns="">
        <xdr:sp macro="" textlink="">
          <xdr:nvSpPr>
            <xdr:cNvPr id="0" name=""/>
            <xdr:cNvSpPr>
              <a:spLocks noTextEdit="1"/>
            </xdr:cNvSpPr>
          </xdr:nvSpPr>
          <xdr:spPr>
            <a:xfrm>
              <a:off x="1016000" y="1524000"/>
              <a:ext cx="3987800" cy="242886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6</xdr:col>
      <xdr:colOff>171450</xdr:colOff>
      <xdr:row>7</xdr:row>
      <xdr:rowOff>57150</xdr:rowOff>
    </xdr:from>
    <xdr:to>
      <xdr:col>8</xdr:col>
      <xdr:colOff>749300</xdr:colOff>
      <xdr:row>37</xdr:row>
      <xdr:rowOff>133350</xdr:rowOff>
    </xdr:to>
    <xdr:graphicFrame macro="">
      <xdr:nvGraphicFramePr>
        <xdr:cNvPr id="3" name="Chart 2">
          <a:extLst>
            <a:ext uri="{FF2B5EF4-FFF2-40B4-BE49-F238E27FC236}">
              <a16:creationId xmlns:a16="http://schemas.microsoft.com/office/drawing/2014/main" id="{0892BEBA-4795-FD75-BD68-3513FB41B1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b449161\Desktop\ROCKS_update_raw.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T\Agriculture\Operations_Portfolio\EBA\ROCKS%20-%20Database%20-%20EMPTY%20(Version%202.3)_NEWTemplat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ed"/>
      <sheetName val="Auxiliary Tables"/>
      <sheetName val="Coordinates"/>
      <sheetName val="Outliers"/>
      <sheetName val="Deflation"/>
      <sheetName val="Global_variables"/>
      <sheetName val="ADB &amp; AfDB projects "/>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Unit Costs Database"/>
      <sheetName val="     "/>
      <sheetName val="Auxiliary Tables"/>
    </sheetNames>
    <sheetDataSet>
      <sheetData sheetId="0"/>
      <sheetData sheetId="1"/>
      <sheetData sheetId="2"/>
      <sheetData sheetId="3"/>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 " refreshedDate="45603.29223958333" createdVersion="8" refreshedVersion="8" minRefreshableVersion="3" recordCount="990" xr:uid="{86DF0777-B85F-B14B-8113-6A5FC7E38AE2}">
  <cacheSource type="worksheet">
    <worksheetSource ref="A2:R992" sheet="Output"/>
  </cacheSource>
  <cacheFields count="18">
    <cacheField name="ATO Country Code" numFmtId="0">
      <sharedItems/>
    </cacheField>
    <cacheField name="Economy" numFmtId="0">
      <sharedItems count="41">
        <s v="Afghanistan"/>
        <s v="Armenia"/>
        <s v="Australia"/>
        <s v="Azerbaijan"/>
        <s v="Bangladesh"/>
        <s v="People's Republic of China"/>
        <s v="Georgia"/>
        <s v="Hong Kong, China"/>
        <s v="Indonesia"/>
        <s v="India"/>
        <s v="Iran (Islamic Republic of)"/>
        <s v="Japan"/>
        <s v="Kazakhstan"/>
        <s v="Kyrgyz Republic"/>
        <s v="Cambodia"/>
        <s v="Kiribati"/>
        <s v="Republic of Korea"/>
        <s v="Lao People's Democratic Republic"/>
        <s v="Sri Lanka"/>
        <s v="Myanmar"/>
        <s v="Mongolia"/>
        <s v="Malaysia"/>
        <s v="Nepal"/>
        <s v="New Zealand"/>
        <s v="Pakistan"/>
        <s v="Philippines"/>
        <s v="Papua New Guinea"/>
        <s v="Russian Federation"/>
        <s v="Singapore"/>
        <s v="Solomon Islands"/>
        <s v="Thailand"/>
        <s v="Tajikistan"/>
        <s v="Timor-Leste"/>
        <s v="Uzbekistan"/>
        <s v="Viet Nam"/>
        <s v="Vanuatu"/>
        <s v="Samoa"/>
        <s v="Bhutan" u="1"/>
        <s v="Lao, Cambodia" u="1"/>
        <s v="Bangladesh, India" u="1"/>
        <s v="Fiji" u="1"/>
      </sharedItems>
    </cacheField>
    <cacheField name="City" numFmtId="0">
      <sharedItems containsBlank="1"/>
    </cacheField>
    <cacheField name="Region" numFmtId="0">
      <sharedItems/>
    </cacheField>
    <cacheField name="Income Level" numFmtId="0">
      <sharedItems count="3">
        <s v="Low and lower middle income"/>
        <s v="Upper middle income"/>
        <s v="High income"/>
      </sharedItems>
    </cacheField>
    <cacheField name="ADB Subregion" numFmtId="0">
      <sharedItems count="7">
        <s v="Central and West Asia"/>
        <s v="Pacific"/>
        <s v="South Asia"/>
        <s v="East Asia"/>
        <s v="South East Asia"/>
        <s v="Iran &amp; Russia"/>
        <s v="Eastern Europe" u="1"/>
      </sharedItems>
    </cacheField>
    <cacheField name="Name of Project" numFmtId="0">
      <sharedItems/>
    </cacheField>
    <cacheField name="Project Type" numFmtId="0">
      <sharedItems count="26">
        <s v="Heavy Railway Construction"/>
        <s v="Widening and Reconstruction"/>
        <s v="Strengthening"/>
        <s v="Reconstruction"/>
        <s v="Asphalt Mix Resurfacing"/>
        <s v="BRTS"/>
        <s v="Metro"/>
        <s v="New 4L Expressway"/>
        <s v="Widening"/>
        <s v="Partial Widening"/>
        <s v="High Speed Railway"/>
        <s v="Light Rail"/>
        <s v="New 2L Highway"/>
        <s v="Upgrading"/>
        <s v="New 6L Expressway"/>
        <s v="New 1L Road"/>
        <s v="Partial Widening and Reconstruction"/>
        <s v="Heavy Railway Electrification"/>
        <s v="Surface Treatment Resurfacing"/>
        <s v="Bituminous Pavement Preventive Treatment"/>
        <s v="Routine Maintenance"/>
        <s v="Gravel Resurfacing"/>
        <s v="Upgrading and Climate Proofing"/>
        <s v="New 2L Highway with Climate Proofing" u="1"/>
        <s v="Elevated walkway" u="1"/>
        <s v="Airport Infrastructure" u="1"/>
      </sharedItems>
    </cacheField>
    <cacheField name="Typology (predominant)" numFmtId="0">
      <sharedItems count="6">
        <s v="Rail Transport (non-urban)"/>
        <s v="Road Construction"/>
        <s v="Road Asset Management"/>
        <s v="Urban Public Transport"/>
        <s v="Active Mobility Project" u="1"/>
        <s v="Air Transport" u="1"/>
      </sharedItems>
    </cacheField>
    <cacheField name="Type" numFmtId="0">
      <sharedItems count="25">
        <s v="Rail Transport (non-urban) - Heavy Railway Construction"/>
        <s v="Road Construction - Widening and Reconstruction"/>
        <s v="Road Asset Management - Strengthening"/>
        <s v="Road Asset Management - Reconstruction"/>
        <s v="Road Asset Management - Asphalt Mix Resurfacing"/>
        <s v="Urban Public Transport - BRTS"/>
        <s v="Urban Public Transport - Metro"/>
        <s v="Road Construction - New 4L Expressway"/>
        <s v="Road Construction - Widening"/>
        <s v="Road Construction - Partial Widening"/>
        <s v="Rail Transport (non-urban) - High Speed Railway"/>
        <s v="Urban Public Transport - Light Rail"/>
        <s v="Road Construction - New 2L Highway"/>
        <s v="Road Asset Management - Upgrading"/>
        <s v="Road Construction - New 6L Expressway"/>
        <s v="Road Construction - New 1L Road"/>
        <s v="Road Asset Management - Partial Widening and Reconstruction"/>
        <s v="Rail Transport (non-urban) - Heavy Railway Electrification"/>
        <s v="Road Asset Management - Surface Treatment Resurfacing"/>
        <s v="Road Asset Management - Bituminous Pavement Preventive Treatment"/>
        <s v="Road Asset Management - Routine Maintenance"/>
        <s v="Road Asset Management - Gravel Resurfacing"/>
        <s v="Road Asset Management - Upgrading and Climate Proofing"/>
        <s v="Active Mobility Project - Elevated walkway" u="1"/>
        <s v="Air Transport - Airport Infrastructure" u="1"/>
      </sharedItems>
    </cacheField>
    <cacheField name="Length (km)" numFmtId="1">
      <sharedItems containsSemiMixedTypes="0" containsString="0" containsNumber="1" minValue="1.2" maxValue="25028"/>
    </cacheField>
    <cacheField name="Cost in Local Currency (M)" numFmtId="1">
      <sharedItems containsString="0" containsBlank="1" containsNumber="1" minValue="3.8" maxValue="39300687.5"/>
    </cacheField>
    <cacheField name="Cost (M), USD 2015 constant" numFmtId="1">
      <sharedItems containsSemiMixedTypes="0" containsString="0" containsNumber="1" minValue="3.0726785712534087E-2" maxValue="28251.024682525698"/>
    </cacheField>
    <cacheField name="Cost (M)/km, USD 2015 constant" numFmtId="1">
      <sharedItems containsSemiMixedTypes="0" containsString="0" containsNumber="1" minValue="3.6623889335147278E-4" maxValue="838.80710103800754"/>
    </cacheField>
    <cacheField name="Year" numFmtId="164">
      <sharedItems containsNonDate="0" containsDate="1" containsString="0" containsBlank="1" minDate="1991-01-01T00:00:00" maxDate="2025-01-02T00:00:00"/>
    </cacheField>
    <cacheField name="Remarks" numFmtId="0">
      <sharedItems containsBlank="1"/>
    </cacheField>
    <cacheField name="Link/Source" numFmtId="0">
      <sharedItems longText="1"/>
    </cacheField>
    <cacheField name="Link/Source2" numFmtId="0">
      <sharedItems containsBlank="1"/>
    </cacheField>
  </cacheFields>
  <extLst>
    <ext xmlns:x14="http://schemas.microsoft.com/office/spreadsheetml/2009/9/main" uri="{725AE2AE-9491-48be-B2B4-4EB974FC3084}">
      <x14:pivotCacheDefinition pivotCacheId="112989218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90">
  <r>
    <s v="AFG"/>
    <x v="0"/>
    <m/>
    <s v="Southern Asia"/>
    <x v="0"/>
    <x v="0"/>
    <s v="Afghanistan: Hairatan to Mazar-e-Sharif Railway Project"/>
    <x v="0"/>
    <x v="0"/>
    <x v="0"/>
    <n v="75"/>
    <m/>
    <n v="161.79499399797731"/>
    <n v="2.1572665866396976"/>
    <m/>
    <m/>
    <s v="AIIB Cost Database"/>
    <m/>
  </r>
  <r>
    <s v="AFG"/>
    <x v="0"/>
    <m/>
    <s v="Southern Asia"/>
    <x v="0"/>
    <x v="0"/>
    <s v="Afghanistan: Rural Access Project"/>
    <x v="1"/>
    <x v="1"/>
    <x v="1"/>
    <n v="2550"/>
    <m/>
    <n v="120.77543973433268"/>
    <n v="4.7362917542875561E-2"/>
    <m/>
    <m/>
    <s v="AIIB Cost Database"/>
    <m/>
  </r>
  <r>
    <s v="AFG"/>
    <x v="0"/>
    <m/>
    <s v="Southern Asia"/>
    <x v="0"/>
    <x v="0"/>
    <s v="Afghanistan: Rural Access Project"/>
    <x v="1"/>
    <x v="1"/>
    <x v="1"/>
    <n v="2550"/>
    <m/>
    <n v="122.64594237839412"/>
    <n v="4.8096447991527111E-2"/>
    <m/>
    <m/>
    <s v="AIIB Cost Database"/>
    <m/>
  </r>
  <r>
    <s v="AFG"/>
    <x v="0"/>
    <m/>
    <s v="Southern Asia"/>
    <x v="0"/>
    <x v="0"/>
    <s v="P078284"/>
    <x v="2"/>
    <x v="2"/>
    <x v="2"/>
    <n v="345"/>
    <n v="4950.0895483910217"/>
    <n v="124.64475551144737"/>
    <n v="0.36128914640999238"/>
    <d v="2008-01-01T00:00:00"/>
    <m/>
    <s v="https://www.doingbusiness.org/en/reports/thematic-reports/road-costs-knowledge-system"/>
    <m/>
  </r>
  <r>
    <s v="AFG"/>
    <x v="0"/>
    <m/>
    <s v="Southern Asia"/>
    <x v="0"/>
    <x v="0"/>
    <s v="P078284"/>
    <x v="2"/>
    <x v="2"/>
    <x v="2"/>
    <n v="175"/>
    <n v="3383.8090568333309"/>
    <n v="85.205337896059945"/>
    <n v="0.48688764512034255"/>
    <d v="2008-01-01T00:00:00"/>
    <m/>
    <s v="https://www.doingbusiness.org/en/reports/thematic-reports/road-costs-knowledge-system"/>
    <m/>
  </r>
  <r>
    <s v="AFG"/>
    <x v="0"/>
    <m/>
    <s v="Southern Asia"/>
    <x v="0"/>
    <x v="0"/>
    <s v="P078284"/>
    <x v="2"/>
    <x v="2"/>
    <x v="2"/>
    <n v="170"/>
    <n v="1566.2804915576912"/>
    <n v="39.43941761538742"/>
    <n v="0.2319965742081613"/>
    <d v="2008-01-01T00:00:00"/>
    <m/>
    <s v="https://www.doingbusiness.org/en/reports/thematic-reports/road-costs-knowledge-system"/>
    <m/>
  </r>
  <r>
    <s v="AFG"/>
    <x v="0"/>
    <m/>
    <s v="Southern Asia"/>
    <x v="0"/>
    <x v="0"/>
    <s v="P082472"/>
    <x v="3"/>
    <x v="2"/>
    <x v="3"/>
    <n v="2000"/>
    <n v="1718.5368242307679"/>
    <n v="43.273278230550204"/>
    <n v="2.1636639115275101E-2"/>
    <d v="2008-01-01T00:00:00"/>
    <m/>
    <s v="https://www.doingbusiness.org/en/reports/thematic-reports/road-costs-knowledge-system"/>
    <m/>
  </r>
  <r>
    <s v="AFG"/>
    <x v="0"/>
    <m/>
    <s v="Southern Asia"/>
    <x v="0"/>
    <x v="0"/>
    <s v="P082472"/>
    <x v="3"/>
    <x v="2"/>
    <x v="3"/>
    <n v="1516.7"/>
    <n v="1889.8880105064086"/>
    <n v="47.587953048274649"/>
    <n v="3.1375982757483122E-2"/>
    <d v="2008-01-01T00:00:00"/>
    <m/>
    <s v="https://www.doingbusiness.org/en/reports/thematic-reports/road-costs-knowledge-system"/>
    <m/>
  </r>
  <r>
    <s v="ARM"/>
    <x v="1"/>
    <m/>
    <s v="Western Asia"/>
    <x v="1"/>
    <x v="0"/>
    <s v="P044829"/>
    <x v="4"/>
    <x v="2"/>
    <x v="4"/>
    <n v="11.6"/>
    <n v="535.49372053611603"/>
    <n v="1.9111962516273888"/>
    <n v="0.16475829755408525"/>
    <d v="2005-01-01T00:00:00"/>
    <m/>
    <s v="https://www.doingbusiness.org/en/reports/thematic-reports/road-costs-knowledge-system"/>
    <m/>
  </r>
  <r>
    <s v="ARM"/>
    <x v="1"/>
    <m/>
    <s v="Western Asia"/>
    <x v="1"/>
    <x v="0"/>
    <s v="P115486"/>
    <x v="3"/>
    <x v="2"/>
    <x v="3"/>
    <n v="99.8"/>
    <n v="9844.9770399242534"/>
    <n v="36.576190734415064"/>
    <n v="0.36649489713842753"/>
    <d v="2009-01-01T00:00:00"/>
    <m/>
    <s v="https://www.doingbusiness.org/en/reports/thematic-reports/road-costs-knowledge-system"/>
    <m/>
  </r>
  <r>
    <s v="ARM"/>
    <x v="1"/>
    <m/>
    <s v="Western Asia"/>
    <x v="1"/>
    <x v="0"/>
    <s v="P115486"/>
    <x v="3"/>
    <x v="2"/>
    <x v="3"/>
    <n v="446"/>
    <n v="47761.635688836956"/>
    <n v="120.94931173038968"/>
    <n v="0.27118679760177061"/>
    <d v="2014-01-01T00:00:00"/>
    <m/>
    <s v="https://www.doingbusiness.org/en/reports/thematic-reports/road-costs-knowledge-system"/>
    <m/>
  </r>
  <r>
    <s v="AUS"/>
    <x v="2"/>
    <m/>
    <s v="Australia and New Zealand"/>
    <x v="2"/>
    <x v="1"/>
    <s v="Ballarat Line Duplication (Deer Park -  Melton)"/>
    <x v="0"/>
    <x v="0"/>
    <x v="0"/>
    <n v="18"/>
    <m/>
    <n v="384.71779359430673"/>
    <n v="21.373210755239263"/>
    <m/>
    <m/>
    <s v="AIIB Cost Database"/>
    <m/>
  </r>
  <r>
    <s v="AUS"/>
    <x v="2"/>
    <s v="Brisbane"/>
    <s v="Australia and New Zealand"/>
    <x v="2"/>
    <x v="1"/>
    <s v="Brisbane,BRTS"/>
    <x v="5"/>
    <x v="3"/>
    <x v="5"/>
    <n v="28.4"/>
    <n v="1735.1348291349775"/>
    <n v="1560.5062436412315"/>
    <n v="54.947402945113787"/>
    <d v="2009-01-01T00:00:00"/>
    <s v="Total System Cost (System's total planning and capital costs)"/>
    <s v="https://brtdata.org/"/>
    <m/>
  </r>
  <r>
    <s v="AUS"/>
    <x v="2"/>
    <m/>
    <s v="Australia and New Zealand"/>
    <x v="2"/>
    <x v="1"/>
    <s v="Eliwana Railway (Solomon Mine - Eliwana Iron Ore Mine)"/>
    <x v="0"/>
    <x v="0"/>
    <x v="0"/>
    <n v="143"/>
    <m/>
    <n v="736.97755913753542"/>
    <n v="5.1536892247380104"/>
    <m/>
    <m/>
    <s v="AIIB Cost Database"/>
    <m/>
  </r>
  <r>
    <s v="AUS"/>
    <x v="2"/>
    <m/>
    <s v="Australia and New Zealand"/>
    <x v="2"/>
    <x v="1"/>
    <s v="Mernda (Victoria) Extension"/>
    <x v="0"/>
    <x v="0"/>
    <x v="0"/>
    <n v="8"/>
    <m/>
    <n v="357.6540282301853"/>
    <n v="44.706753528773163"/>
    <m/>
    <m/>
    <s v="AIIB Cost Database"/>
    <m/>
  </r>
  <r>
    <s v="AUS"/>
    <x v="2"/>
    <m/>
    <s v="Australia and New Zealand"/>
    <x v="2"/>
    <x v="1"/>
    <s v="Moreton Bay Rail Link (Brisbane)"/>
    <x v="0"/>
    <x v="0"/>
    <x v="0"/>
    <n v="14"/>
    <m/>
    <n v="723.65894085282162"/>
    <n v="51.689924346630114"/>
    <m/>
    <m/>
    <s v="AIIB Cost Database"/>
    <m/>
  </r>
  <r>
    <s v="AUS"/>
    <x v="2"/>
    <m/>
    <s v="Australia and New Zealand"/>
    <x v="2"/>
    <x v="1"/>
    <s v="Roy Hill Mine - Port Hedland Railway"/>
    <x v="0"/>
    <x v="0"/>
    <x v="0"/>
    <n v="344"/>
    <m/>
    <n v="163.80000000000001"/>
    <n v="0.47616279069767448"/>
    <m/>
    <m/>
    <s v="AIIB Cost Database"/>
    <m/>
  </r>
  <r>
    <s v="AUS"/>
    <x v="2"/>
    <m/>
    <s v="Australia and New Zealand"/>
    <x v="2"/>
    <x v="1"/>
    <s v="Sydney Metro Phase 1 Northwest (Northwest Rail Link)"/>
    <x v="6"/>
    <x v="3"/>
    <x v="6"/>
    <n v="23"/>
    <m/>
    <n v="4649.5958957654821"/>
    <n v="202.15634329415138"/>
    <m/>
    <m/>
    <s v="AIIB Cost Database"/>
    <m/>
  </r>
  <r>
    <s v="AUS"/>
    <x v="2"/>
    <m/>
    <s v="Australia and New Zealand"/>
    <x v="2"/>
    <x v="1"/>
    <s v="Victoria Regional Rail Link"/>
    <x v="0"/>
    <x v="0"/>
    <x v="0"/>
    <n v="90"/>
    <m/>
    <n v="2614.4"/>
    <n v="29.048888888888889"/>
    <m/>
    <m/>
    <s v="AIIB Cost Database"/>
    <m/>
  </r>
  <r>
    <s v="AZE"/>
    <x v="3"/>
    <m/>
    <s v="Western Asia"/>
    <x v="1"/>
    <x v="0"/>
    <s v="Azerbaijan: MFF-Road Network Development Program"/>
    <x v="7"/>
    <x v="1"/>
    <x v="7"/>
    <n v="177"/>
    <m/>
    <n v="416.03217789404709"/>
    <n v="2.3504642818872719"/>
    <m/>
    <m/>
    <s v="AIIB Cost Database"/>
    <m/>
  </r>
  <r>
    <s v="AZE"/>
    <x v="3"/>
    <m/>
    <s v="Western Asia"/>
    <x v="1"/>
    <x v="0"/>
    <s v="Azerbaijan: Railway Sector Development Program"/>
    <x v="0"/>
    <x v="0"/>
    <x v="0"/>
    <n v="166"/>
    <m/>
    <n v="219.15291232372761"/>
    <n v="1.3201982670104073"/>
    <m/>
    <m/>
    <s v="AIIB Cost Database"/>
    <m/>
  </r>
  <r>
    <s v="AZE"/>
    <x v="3"/>
    <m/>
    <s v="Western Asia"/>
    <x v="1"/>
    <x v="0"/>
    <s v="P040716"/>
    <x v="3"/>
    <x v="2"/>
    <x v="3"/>
    <n v="21.3"/>
    <n v="6.0283749999999969"/>
    <n v="9.3356828193832371"/>
    <n v="0.43829496804616136"/>
    <d v="2009-01-01T00:00:00"/>
    <m/>
    <s v="https://www.doingbusiness.org/en/reports/thematic-reports/road-costs-knowledge-system"/>
    <m/>
  </r>
  <r>
    <s v="AZE"/>
    <x v="3"/>
    <m/>
    <s v="Western Asia"/>
    <x v="1"/>
    <x v="0"/>
    <s v="P040716"/>
    <x v="3"/>
    <x v="2"/>
    <x v="3"/>
    <n v="72.7"/>
    <n v="24.756526666666655"/>
    <n v="38.338537444933827"/>
    <n v="0.52735264711050656"/>
    <d v="2009-01-01T00:00:00"/>
    <m/>
    <s v="https://www.doingbusiness.org/en/reports/thematic-reports/road-costs-knowledge-system"/>
    <m/>
  </r>
  <r>
    <s v="BGD"/>
    <x v="4"/>
    <m/>
    <s v="Southern Asia"/>
    <x v="0"/>
    <x v="2"/>
    <s v="Bangladesh: City Region Development Project"/>
    <x v="1"/>
    <x v="1"/>
    <x v="1"/>
    <n v="258.76"/>
    <m/>
    <n v="234.27207374911387"/>
    <n v="0.90536432891140006"/>
    <m/>
    <m/>
    <s v="AIIB Cost Database"/>
    <m/>
  </r>
  <r>
    <s v="BGD"/>
    <x v="4"/>
    <m/>
    <s v="Southern Asia"/>
    <x v="0"/>
    <x v="2"/>
    <s v="Bangladesh: Sylhet to Tamabil Road Upgrade Project"/>
    <x v="8"/>
    <x v="1"/>
    <x v="8"/>
    <n v="286"/>
    <m/>
    <n v="348.48400831507212"/>
    <n v="1.2184755535492031"/>
    <m/>
    <m/>
    <s v="AIIB Cost Database"/>
    <m/>
  </r>
  <r>
    <s v="BGD"/>
    <x v="4"/>
    <m/>
    <s v="Southern Asia"/>
    <x v="0"/>
    <x v="2"/>
    <s v="Dhaka MRT-5 (Southern Route)"/>
    <x v="6"/>
    <x v="3"/>
    <x v="6"/>
    <n v="17.399999999999999"/>
    <m/>
    <n v="35.866206399403318"/>
    <n v="2.0612762298507654"/>
    <m/>
    <m/>
    <s v="AIIB Cost Database"/>
    <m/>
  </r>
  <r>
    <s v="BGD"/>
    <x v="4"/>
    <m/>
    <s v="Southern Asia"/>
    <x v="0"/>
    <x v="2"/>
    <s v="Dohazari - Ramu - Cox's Bazar Phase 1"/>
    <x v="0"/>
    <x v="0"/>
    <x v="0"/>
    <n v="128"/>
    <n v="25039.860575000013"/>
    <n v="254.85762698402257"/>
    <n v="1.9910752108126764"/>
    <d v="2018-01-01T00:00:00"/>
    <s v="Construction starting year is considered as year of study"/>
    <s v="https://irjpro.com/#/app/home"/>
    <m/>
  </r>
  <r>
    <s v="BGD"/>
    <x v="4"/>
    <m/>
    <s v="Southern Asia"/>
    <x v="0"/>
    <x v="2"/>
    <s v="Rural Transport Improvement Project"/>
    <x v="9"/>
    <x v="1"/>
    <x v="9"/>
    <n v="1115"/>
    <m/>
    <n v="125.6609013762062"/>
    <n v="0.11270035997866026"/>
    <m/>
    <m/>
    <s v="AIIB Cost Database"/>
    <m/>
  </r>
  <r>
    <s v="CHN"/>
    <x v="5"/>
    <m/>
    <s v="Eastern Asia"/>
    <x v="1"/>
    <x v="3"/>
    <s v="Anhui Highway Rehabilitation and Improvement Project (P099112)"/>
    <x v="1"/>
    <x v="1"/>
    <x v="1"/>
    <n v="320.60000000000002"/>
    <m/>
    <n v="262.70838236493199"/>
    <n v="0.81942726876148464"/>
    <m/>
    <m/>
    <s v="AIIB Cost Database"/>
    <m/>
  </r>
  <r>
    <s v="CHN"/>
    <x v="5"/>
    <s v="Baotou"/>
    <s v="Eastern Asia"/>
    <x v="1"/>
    <x v="3"/>
    <s v="Baotou Metro Line 2"/>
    <x v="6"/>
    <x v="3"/>
    <x v="6"/>
    <n v="14.3"/>
    <n v="10360"/>
    <n v="1386.7170601665034"/>
    <n v="96.973220990664572"/>
    <d v="2018-01-01T00:00:00"/>
    <s v="Construction starting year is considered as year of study"/>
    <s v="https://irjpro.com/#/app/home"/>
    <m/>
  </r>
  <r>
    <s v="CHN"/>
    <x v="5"/>
    <m/>
    <s v="Eastern Asia"/>
    <x v="1"/>
    <x v="3"/>
    <s v="Beijing - Harbin"/>
    <x v="10"/>
    <x v="0"/>
    <x v="10"/>
    <n v="1700"/>
    <m/>
    <n v="2515.5329084095647"/>
    <n v="1.4797252402409204"/>
    <m/>
    <m/>
    <s v="AIIB Cost Database"/>
    <m/>
  </r>
  <r>
    <s v="CHN"/>
    <x v="5"/>
    <m/>
    <s v="Eastern Asia"/>
    <x v="1"/>
    <x v="3"/>
    <s v="Beijing - Shenyang HSL"/>
    <x v="10"/>
    <x v="0"/>
    <x v="10"/>
    <n v="698"/>
    <n v="66986.162336076115"/>
    <n v="11060.388765100772"/>
    <n v="15.845829176362138"/>
    <d v="2014-01-01T00:00:00"/>
    <s v="Construction starting year is considered as year of study"/>
    <s v="https://irjpro.com/#/app/home"/>
    <m/>
  </r>
  <r>
    <s v="CHN"/>
    <x v="5"/>
    <s v="Beijing"/>
    <s v="Eastern Asia"/>
    <x v="1"/>
    <x v="3"/>
    <s v="Beijing Line 17 (Express Line)"/>
    <x v="6"/>
    <x v="3"/>
    <x v="6"/>
    <n v="49.7"/>
    <n v="10585"/>
    <n v="1469.3136992453728"/>
    <n v="29.563655920430037"/>
    <d v="2016-01-01T00:00:00"/>
    <s v="Construction starting year is considered as year of study"/>
    <s v="https://irjpro.com/#/app/home"/>
    <m/>
  </r>
  <r>
    <s v="CHN"/>
    <x v="5"/>
    <m/>
    <s v="Eastern Asia"/>
    <x v="1"/>
    <x v="3"/>
    <s v="Beijing Western Suburban Line (Bagou - Fragrant Hills)"/>
    <x v="6"/>
    <x v="3"/>
    <x v="6"/>
    <n v="9.1"/>
    <m/>
    <n v="478.16646298330033"/>
    <n v="52.545765163000041"/>
    <m/>
    <m/>
    <s v="AIIB Cost Database"/>
    <m/>
  </r>
  <r>
    <s v="CHN"/>
    <x v="5"/>
    <s v="Beijing"/>
    <s v="Eastern Asia"/>
    <x v="1"/>
    <x v="3"/>
    <s v="Beijing Yanfang line"/>
    <x v="6"/>
    <x v="3"/>
    <x v="6"/>
    <n v="14.4"/>
    <n v="8840"/>
    <n v="1227.0588016117358"/>
    <n v="85.212416778592768"/>
    <d v="2016-01-01T00:00:00"/>
    <s v="Construction starting year is considered as year of study"/>
    <s v="https://irjpro.com/#/app/home"/>
    <m/>
  </r>
  <r>
    <s v="CHN"/>
    <x v="5"/>
    <m/>
    <s v="Eastern Asia"/>
    <x v="1"/>
    <x v="3"/>
    <s v="Beijing Yanfang line"/>
    <x v="6"/>
    <x v="3"/>
    <x v="6"/>
    <n v="14.4"/>
    <m/>
    <n v="1207.8166398988874"/>
    <n v="83.876155548533845"/>
    <m/>
    <m/>
    <s v="AIIB Cost Database"/>
    <m/>
  </r>
  <r>
    <s v="CHN"/>
    <x v="5"/>
    <s v="Beijing"/>
    <s v="Eastern Asia"/>
    <x v="1"/>
    <x v="3"/>
    <s v="Beijing,Daxing Airport Express Phase 1"/>
    <x v="6"/>
    <x v="3"/>
    <x v="6"/>
    <n v="44"/>
    <n v="27820"/>
    <n v="3699.8609902623321"/>
    <n v="84.087749778689371"/>
    <d v="2019-01-01T00:00:00"/>
    <s v="Costs include all construction and construction-related expenditures, but not rolling stock"/>
    <s v="http://www.tzxm.gov.cn/flfg/law/201912/t20191220_12825.html"/>
    <s v="https://transitcosts.com/data/"/>
  </r>
  <r>
    <s v="CHN"/>
    <x v="5"/>
    <s v="Beijing"/>
    <s v="Eastern Asia"/>
    <x v="1"/>
    <x v="3"/>
    <s v="Beijing,Line 13"/>
    <x v="6"/>
    <x v="3"/>
    <x v="6"/>
    <n v="40.85"/>
    <n v="6570"/>
    <n v="1130.3530661254033"/>
    <n v="27.670821692176336"/>
    <d v="1999-01-01T00:00:00"/>
    <s v="Costs include all construction and construction-related expenditures, but not rolling stock"/>
    <s v="http://www.wikiwand.com/zh-sg/%E5%8C%97%E4%BA%AC%E5%9C%B0%E9%93%8113%E5%8F%B7%E7%BA%BF"/>
    <s v="https://transitcosts.com/data/"/>
  </r>
  <r>
    <s v="CHN"/>
    <x v="5"/>
    <s v="Beijing"/>
    <s v="Eastern Asia"/>
    <x v="1"/>
    <x v="3"/>
    <s v="Beijing,Line 13B"/>
    <x v="6"/>
    <x v="3"/>
    <x v="6"/>
    <n v="32.200000000000003"/>
    <n v="12640"/>
    <n v="1681.0295800472995"/>
    <n v="52.205887579108676"/>
    <d v="2019-01-01T00:00:00"/>
    <s v="Costs include all construction and construction-related expenditures, but not rolling stock"/>
    <s v="http://www.tzxm.gov.cn/flfg/law/201912/t20191220_12825.html"/>
    <s v="https://transitcosts.com/data/"/>
  </r>
  <r>
    <s v="CHN"/>
    <x v="5"/>
    <s v="Beijing"/>
    <s v="Eastern Asia"/>
    <x v="1"/>
    <x v="3"/>
    <s v="Beijing,Line 15 Phase 1"/>
    <x v="6"/>
    <x v="3"/>
    <x v="6"/>
    <n v="41.4"/>
    <n v="18100"/>
    <n v="3072.3896114204813"/>
    <n v="74.212309454600998"/>
    <d v="2010-01-01T00:00:00"/>
    <s v="Costs include all construction and construction-related expenditures, but not rolling stock"/>
    <s v="http://finance.ifeng.com/city/bj/20101117/2902241.shtml"/>
    <s v="https://transitcosts.com/data/"/>
  </r>
  <r>
    <s v="CHN"/>
    <x v="5"/>
    <s v="Beijing"/>
    <s v="Eastern Asia"/>
    <x v="1"/>
    <x v="3"/>
    <s v="Beijing,Line 5"/>
    <x v="6"/>
    <x v="3"/>
    <x v="6"/>
    <n v="27.6"/>
    <n v="12000"/>
    <n v="1960.228220447796"/>
    <n v="71.022761610427395"/>
    <d v="2004-01-01T00:00:00"/>
    <s v="Costs include all construction and construction-related expenditures, but not rolling stock"/>
    <s v="http://finance.sina.com.cn/b/20040419/0854725033.shtml"/>
    <s v="https://transitcosts.com/data/"/>
  </r>
  <r>
    <s v="CHN"/>
    <x v="5"/>
    <s v="Beijing"/>
    <s v="Eastern Asia"/>
    <x v="1"/>
    <x v="3"/>
    <s v="Beijing,Line 8 Northern Extension"/>
    <x v="6"/>
    <x v="3"/>
    <x v="6"/>
    <n v="6.3280000000000003"/>
    <n v="3212.2"/>
    <n v="541.25408641635454"/>
    <n v="85.533199496895463"/>
    <d v="2011-01-01T00:00:00"/>
    <s v="Costs include all construction and construction-related expenditures, but not rolling stock"/>
    <s v="https://max.book118.com/html/2017/1209/143431974.shtm"/>
    <s v="https://transitcosts.com/data/"/>
  </r>
  <r>
    <s v="CHN"/>
    <x v="5"/>
    <m/>
    <s v="Eastern Asia"/>
    <x v="1"/>
    <x v="3"/>
    <s v="Central Sichuan Roads Development Project"/>
    <x v="1"/>
    <x v="1"/>
    <x v="1"/>
    <n v="678"/>
    <m/>
    <n v="73.748121565216806"/>
    <n v="0.10877304065666196"/>
    <m/>
    <m/>
    <s v="AIIB Cost Database"/>
    <m/>
  </r>
  <r>
    <s v="CHN"/>
    <x v="5"/>
    <m/>
    <s v="Eastern Asia"/>
    <x v="1"/>
    <x v="3"/>
    <s v="Central Yunnan Roads Development Project"/>
    <x v="1"/>
    <x v="1"/>
    <x v="1"/>
    <n v="190"/>
    <m/>
    <n v="22.766734143997557"/>
    <n v="0.11982491654735557"/>
    <m/>
    <m/>
    <s v="AIIB Cost Database"/>
    <m/>
  </r>
  <r>
    <s v="CHN"/>
    <x v="5"/>
    <m/>
    <s v="Eastern Asia"/>
    <x v="1"/>
    <x v="3"/>
    <s v="Changchun City Rail Line 6"/>
    <x v="6"/>
    <x v="3"/>
    <x v="6"/>
    <n v="29.7"/>
    <m/>
    <n v="2637.2866402167142"/>
    <n v="88.797529973626737"/>
    <m/>
    <m/>
    <s v="AIIB Cost Database"/>
    <m/>
  </r>
  <r>
    <s v="CHN"/>
    <x v="5"/>
    <m/>
    <s v="Eastern Asia"/>
    <x v="1"/>
    <x v="3"/>
    <s v="Changchun City Rail Line 7"/>
    <x v="6"/>
    <x v="3"/>
    <x v="6"/>
    <n v="23.16"/>
    <m/>
    <n v="2102.5194564948824"/>
    <n v="90.782359952283358"/>
    <m/>
    <m/>
    <s v="AIIB Cost Database"/>
    <m/>
  </r>
  <r>
    <s v="CHN"/>
    <x v="5"/>
    <s v="Changchun"/>
    <s v="Eastern Asia"/>
    <x v="1"/>
    <x v="3"/>
    <s v="Changchun,Line 2 Eastern Extension"/>
    <x v="6"/>
    <x v="3"/>
    <x v="6"/>
    <n v="9.1"/>
    <n v="5131"/>
    <n v="733.20646616360386"/>
    <n v="80.572139138857565"/>
    <d v="2018-01-01T00:00:00"/>
    <s v="Costs include all construction and construction-related expenditures, but not rolling stock"/>
    <s v="https://www.ndrc.gov.cn/xxgk/zcfb/tz/201812/W020190905514226164270.pdf"/>
    <s v="https://transitcosts.com/data/"/>
  </r>
  <r>
    <s v="CHN"/>
    <x v="5"/>
    <s v="Changchun"/>
    <s v="Eastern Asia"/>
    <x v="1"/>
    <x v="3"/>
    <s v="Changchun,Line 3 Southern Extension"/>
    <x v="6"/>
    <x v="3"/>
    <x v="6"/>
    <n v="3"/>
    <n v="839"/>
    <n v="119.89090335436828"/>
    <n v="39.963634451456095"/>
    <d v="2018-01-01T00:00:00"/>
    <s v="Costs include all construction and construction-related expenditures, but not rolling stock"/>
    <s v="https://www.ndrc.gov.cn/xxgk/zcfb/tz/201812/W020190905514226164270.pdf"/>
    <s v="https://transitcosts.com/data/"/>
  </r>
  <r>
    <s v="CHN"/>
    <x v="5"/>
    <s v="Changchun"/>
    <s v="Eastern Asia"/>
    <x v="1"/>
    <x v="3"/>
    <s v="Changchun,Line 4 Southern Extension"/>
    <x v="6"/>
    <x v="3"/>
    <x v="6"/>
    <n v="4"/>
    <n v="2013"/>
    <n v="287.65242962138655"/>
    <n v="71.913107405346636"/>
    <d v="2018-01-01T00:00:00"/>
    <s v="Costs include all construction and construction-related expenditures, but not rolling stock"/>
    <s v="https://www.ndrc.gov.cn/xxgk/zcfb/tz/201812/W020190905514226164270.pdf"/>
    <s v="https://transitcosts.com/data/"/>
  </r>
  <r>
    <s v="CHN"/>
    <x v="5"/>
    <s v="Changchun"/>
    <s v="Eastern Asia"/>
    <x v="1"/>
    <x v="3"/>
    <s v="Changchun,Line 6"/>
    <x v="6"/>
    <x v="3"/>
    <x v="6"/>
    <n v="29.7"/>
    <n v="19549"/>
    <n v="2793.5009173713293"/>
    <n v="94.057269945162602"/>
    <d v="2018-01-01T00:00:00"/>
    <s v="Costs include all construction and construction-related expenditures, but not rolling stock"/>
    <s v="https://www.ndrc.gov.cn/xxgk/zcfb/tz/201812/W020190905514226164270.pdf"/>
    <s v="https://transitcosts.com/data/"/>
  </r>
  <r>
    <s v="CHN"/>
    <x v="5"/>
    <s v="Changchun"/>
    <s v="Eastern Asia"/>
    <x v="1"/>
    <x v="3"/>
    <s v="Changchun,Line 7 Phase 1"/>
    <x v="6"/>
    <x v="3"/>
    <x v="6"/>
    <n v="22.5"/>
    <n v="15583"/>
    <n v="2226.7699010382844"/>
    <n v="98.967551157257077"/>
    <d v="2018-01-01T00:00:00"/>
    <s v="Costs include all construction and construction-related expenditures, but not rolling stock"/>
    <s v="https://www.ndrc.gov.cn/xxgk/zcfb/tz/201812/W020190905514226164270.pdf; https://baike.baidu.com/item/%E9%95%BF%E6%98%A5%E8%BD%A8%E9%81%93%E4%BA%A4%E9%80%9A7%E5%8F%B7%E7%BA%BF/17545289"/>
    <s v="https://transitcosts.com/data/"/>
  </r>
  <r>
    <s v="CHN"/>
    <x v="5"/>
    <s v="Changchun"/>
    <s v="Eastern Asia"/>
    <x v="1"/>
    <x v="3"/>
    <s v="Changchun,Line 9 (Konggang)"/>
    <x v="6"/>
    <x v="3"/>
    <x v="6"/>
    <n v="28.2"/>
    <n v="12640"/>
    <n v="1806.2229063161083"/>
    <n v="64.050457670783985"/>
    <d v="2018-01-01T00:00:00"/>
    <s v="Costs include all construction and construction-related expenditures, but not rolling stock"/>
    <s v="https://www.ndrc.gov.cn/xxgk/zcfb/tz/201812/W020190905514226164270.pdf"/>
    <s v="https://transitcosts.com/data/"/>
  </r>
  <r>
    <s v="CHN"/>
    <x v="5"/>
    <m/>
    <s v="Eastern Asia"/>
    <x v="1"/>
    <x v="3"/>
    <s v="Changsha - Kunming HSL"/>
    <x v="10"/>
    <x v="0"/>
    <x v="10"/>
    <n v="1175"/>
    <m/>
    <n v="9290.9046532075099"/>
    <n v="7.9071528963468172"/>
    <m/>
    <m/>
    <s v="AIIB Cost Database"/>
    <m/>
  </r>
  <r>
    <s v="CHN"/>
    <x v="5"/>
    <m/>
    <s v="Eastern Asia"/>
    <x v="1"/>
    <x v="3"/>
    <s v="Changsha Maglev link (Changsa south - Airport)"/>
    <x v="6"/>
    <x v="3"/>
    <x v="6"/>
    <n v="18.600000000000001"/>
    <m/>
    <n v="426.37254140375836"/>
    <n v="22.923254914180557"/>
    <m/>
    <m/>
    <s v="AIIB Cost Database"/>
    <m/>
  </r>
  <r>
    <s v="CHN"/>
    <x v="5"/>
    <m/>
    <s v="Eastern Asia"/>
    <x v="1"/>
    <x v="3"/>
    <s v="Changsha Metro Line 1"/>
    <x v="6"/>
    <x v="3"/>
    <x v="6"/>
    <n v="23.6"/>
    <m/>
    <n v="1971.0783961652246"/>
    <n v="83.520271023950187"/>
    <m/>
    <m/>
    <s v="AIIB Cost Database"/>
    <m/>
  </r>
  <r>
    <s v="CHN"/>
    <x v="5"/>
    <s v="Changsha"/>
    <s v="Eastern Asia"/>
    <x v="1"/>
    <x v="3"/>
    <s v="Changsha Metro Line 3"/>
    <x v="6"/>
    <x v="3"/>
    <x v="6"/>
    <n v="42.8"/>
    <n v="23000"/>
    <n v="3303.1952433278752"/>
    <n v="77.177458956258775"/>
    <d v="2014-01-01T00:00:00"/>
    <s v="Construction starting year is considered as year of study"/>
    <s v="https://irjpro.com/#/app/home"/>
    <m/>
  </r>
  <r>
    <s v="CHN"/>
    <x v="5"/>
    <m/>
    <s v="Eastern Asia"/>
    <x v="1"/>
    <x v="3"/>
    <s v="Changsha Metro Line 3"/>
    <x v="6"/>
    <x v="3"/>
    <x v="6"/>
    <n v="42.8"/>
    <m/>
    <n v="2921.192928613872"/>
    <n v="68.252171229296081"/>
    <m/>
    <m/>
    <s v="AIIB Cost Database"/>
    <m/>
  </r>
  <r>
    <s v="CHN"/>
    <x v="5"/>
    <m/>
    <s v="Eastern Asia"/>
    <x v="1"/>
    <x v="3"/>
    <s v="Changsha Metro Line 4 Phase 1"/>
    <x v="6"/>
    <x v="3"/>
    <x v="6"/>
    <n v="33.5"/>
    <m/>
    <n v="3239.0169067075199"/>
    <n v="96.687071842015513"/>
    <m/>
    <m/>
    <s v="AIIB Cost Database"/>
    <m/>
  </r>
  <r>
    <s v="CHN"/>
    <x v="5"/>
    <m/>
    <s v="Eastern Asia"/>
    <x v="1"/>
    <x v="3"/>
    <s v="Changsha Metro Line 5 Phase 1"/>
    <x v="6"/>
    <x v="3"/>
    <x v="6"/>
    <n v="22.7"/>
    <m/>
    <n v="2120.2062052508559"/>
    <n v="93.401154416337263"/>
    <m/>
    <m/>
    <s v="AIIB Cost Database"/>
    <m/>
  </r>
  <r>
    <s v="CHN"/>
    <x v="5"/>
    <s v="Changsha"/>
    <s v="Eastern Asia"/>
    <x v="1"/>
    <x v="3"/>
    <s v="Changsha,Line 1 North Extension Phase 1"/>
    <x v="6"/>
    <x v="3"/>
    <x v="6"/>
    <n v="9.93"/>
    <n v="5337"/>
    <n v="762.01925856932951"/>
    <n v="76.739099553809623"/>
    <d v="2017-01-01T00:00:00"/>
    <s v="Costs include all construction and construction-related expenditures, but not rolling stock"/>
    <s v="https://www.ndrc.gov.cn/xxgk/zcfb/ghwb/201703/t20170323_962232.html"/>
    <s v="https://transitcosts.com/data/"/>
  </r>
  <r>
    <s v="CHN"/>
    <x v="5"/>
    <s v="Changsha"/>
    <s v="Eastern Asia"/>
    <x v="1"/>
    <x v="3"/>
    <s v="Changsha,Line 2 West Extension"/>
    <x v="6"/>
    <x v="3"/>
    <x v="6"/>
    <n v="14.72"/>
    <n v="9513"/>
    <n v="1358.2704153588218"/>
    <n v="92.2738053912243"/>
    <d v="2017-01-01T00:00:00"/>
    <s v="Costs include all construction and construction-related expenditures, but not rolling stock"/>
    <s v="https://www.ndrc.gov.cn/xxgk/zcfb/ghwb/201703/W020190905497919692262.pdf"/>
    <s v="https://transitcosts.com/data/"/>
  </r>
  <r>
    <s v="CHN"/>
    <x v="5"/>
    <s v="Changsha"/>
    <s v="Eastern Asia"/>
    <x v="1"/>
    <x v="3"/>
    <s v="Changsha,Line 2 West Extension Phase 1"/>
    <x v="6"/>
    <x v="3"/>
    <x v="6"/>
    <n v="4.5"/>
    <n v="2466"/>
    <n v="414.47901312182864"/>
    <n v="92.106447360406364"/>
    <d v="2012-01-01T00:00:00"/>
    <s v="Costs include all construction and construction-related expenditures, but not rolling stock"/>
    <s v="https://www.ndrc.gov.cn/fzggw/jgsj/zcs/sjdt/201212/t20121224_1145294.html"/>
    <s v="https://transitcosts.com/data/"/>
  </r>
  <r>
    <s v="CHN"/>
    <x v="5"/>
    <s v="Changsha"/>
    <s v="Eastern Asia"/>
    <x v="1"/>
    <x v="3"/>
    <s v="Changsha,Line 4 North Extension"/>
    <x v="6"/>
    <x v="3"/>
    <x v="6"/>
    <n v="14.26"/>
    <n v="6831"/>
    <n v="975.33325000694958"/>
    <n v="68.396441094456492"/>
    <d v="2017-01-01T00:00:00"/>
    <s v="Costs include all construction and construction-related expenditures, but not rolling stock"/>
    <s v="https://www.ndrc.gov.cn/xxgk/zcfb/ghwb/201703/W020190905497919692262.pdf"/>
    <s v="https://transitcosts.com/data/"/>
  </r>
  <r>
    <s v="CHN"/>
    <x v="5"/>
    <s v="Changsha"/>
    <s v="Eastern Asia"/>
    <x v="1"/>
    <x v="3"/>
    <s v="Changsha,Line 5 North Extension"/>
    <x v="6"/>
    <x v="3"/>
    <x v="6"/>
    <n v="3.65"/>
    <n v="1409"/>
    <n v="201.17765323668451"/>
    <n v="55.11716527032452"/>
    <d v="2017-01-01T00:00:00"/>
    <s v="Costs include all construction and construction-related expenditures, but not rolling stock"/>
    <s v="https://www.ndrc.gov.cn/xxgk/zcfb/ghwb/201703/W020190905497919692262.pdf"/>
    <s v="https://transitcosts.com/data/"/>
  </r>
  <r>
    <s v="CHN"/>
    <x v="5"/>
    <s v="Changsha"/>
    <s v="Eastern Asia"/>
    <x v="1"/>
    <x v="3"/>
    <s v="Changsha,Line 6 East"/>
    <x v="6"/>
    <x v="3"/>
    <x v="6"/>
    <n v="12.15"/>
    <n v="6140"/>
    <n v="876.67195945581477"/>
    <n v="72.154070737104092"/>
    <d v="2017-01-01T00:00:00"/>
    <s v="Costs include all construction and construction-related expenditures, but not rolling stock"/>
    <s v="https://www.ndrc.gov.cn/xxgk/zcfb/ghwb/201703/W020190905497919692262.pdf"/>
    <s v="https://transitcosts.com/data/"/>
  </r>
  <r>
    <s v="CHN"/>
    <x v="5"/>
    <s v="Changzhou"/>
    <s v="Eastern Asia"/>
    <x v="1"/>
    <x v="3"/>
    <s v="Changzhou,BRTS"/>
    <x v="5"/>
    <x v="3"/>
    <x v="5"/>
    <n v="49.9"/>
    <n v="1418.6784488573335"/>
    <n v="239.04660598806021"/>
    <n v="4.7905131460533106"/>
    <d v="2011-01-01T00:00:00"/>
    <s v="Total System Cost (System's total planning and capital costs)"/>
    <s v="https://brtdata.org/"/>
    <m/>
  </r>
  <r>
    <s v="CHN"/>
    <x v="5"/>
    <m/>
    <s v="Eastern Asia"/>
    <x v="1"/>
    <x v="3"/>
    <s v="Chengdu - Kunming (Emei - Miyi section)"/>
    <x v="0"/>
    <x v="0"/>
    <x v="0"/>
    <n v="386"/>
    <n v="45300"/>
    <n v="6287.9410641556333"/>
    <n v="16.290002756879879"/>
    <d v="2016-01-01T00:00:00"/>
    <s v="Construction starting year is considered as year of study"/>
    <s v="https://irjpro.com/#/app/home"/>
    <m/>
  </r>
  <r>
    <s v="CHN"/>
    <x v="5"/>
    <m/>
    <s v="Eastern Asia"/>
    <x v="1"/>
    <x v="3"/>
    <s v="Chengdu Line 1 Phase 3"/>
    <x v="6"/>
    <x v="3"/>
    <x v="6"/>
    <n v="18.7"/>
    <m/>
    <n v="1030.6783058314168"/>
    <n v="55.116486942856511"/>
    <m/>
    <m/>
    <s v="AIIB Cost Database"/>
    <m/>
  </r>
  <r>
    <s v="CHN"/>
    <x v="5"/>
    <m/>
    <s v="Eastern Asia"/>
    <x v="1"/>
    <x v="3"/>
    <s v="Chengdu Line 10"/>
    <x v="6"/>
    <x v="3"/>
    <x v="6"/>
    <n v="38.200000000000003"/>
    <m/>
    <n v="710.44631694915381"/>
    <n v="18.598071124323397"/>
    <m/>
    <m/>
    <s v="AIIB Cost Database"/>
    <m/>
  </r>
  <r>
    <s v="CHN"/>
    <x v="5"/>
    <s v="Chengdu"/>
    <s v="Eastern Asia"/>
    <x v="1"/>
    <x v="3"/>
    <s v="Chengdu Line 10 - Phase 2 - (Airport Terminal 2 – Taipingsi)"/>
    <x v="6"/>
    <x v="3"/>
    <x v="6"/>
    <n v="27.6"/>
    <n v="13600"/>
    <n v="1858.1423299179512"/>
    <n v="67.323997460795326"/>
    <d v="2017-01-01T00:00:00"/>
    <s v="Construction starting year is considered as year of study"/>
    <s v="https://irjpro.com/#/app/home"/>
    <m/>
  </r>
  <r>
    <s v="CHN"/>
    <x v="5"/>
    <m/>
    <s v="Eastern Asia"/>
    <x v="1"/>
    <x v="3"/>
    <s v="Chengdu Line 10 - Phase 2 - (Airport Terminal 2 â€“ Taipingsi)"/>
    <x v="6"/>
    <x v="3"/>
    <x v="6"/>
    <n v="27.6"/>
    <m/>
    <n v="1727.293018070879"/>
    <n v="62.583080364886918"/>
    <m/>
    <m/>
    <s v="AIIB Cost Database"/>
    <m/>
  </r>
  <r>
    <s v="CHN"/>
    <x v="5"/>
    <m/>
    <s v="Eastern Asia"/>
    <x v="1"/>
    <x v="3"/>
    <s v="Chengdu Line 17 Phase 1 (Jitouqiao - Jinxing)"/>
    <x v="6"/>
    <x v="3"/>
    <x v="6"/>
    <n v="25.3"/>
    <m/>
    <n v="2103.5208507267744"/>
    <n v="83.143116629516769"/>
    <m/>
    <m/>
    <s v="AIIB Cost Database"/>
    <m/>
  </r>
  <r>
    <s v="CHN"/>
    <x v="5"/>
    <s v="Chengdu"/>
    <s v="Eastern Asia"/>
    <x v="1"/>
    <x v="3"/>
    <s v="Chengdu Line 18"/>
    <x v="6"/>
    <x v="3"/>
    <x v="6"/>
    <n v="66.8"/>
    <n v="23000"/>
    <n v="3185.2940607514624"/>
    <n v="47.684042825620701"/>
    <d v="2016-01-01T00:00:00"/>
    <s v="Construction starting year is considered as year of study"/>
    <s v="https://irjpro.com/#/app/home"/>
    <m/>
  </r>
  <r>
    <s v="CHN"/>
    <x v="5"/>
    <m/>
    <s v="Eastern Asia"/>
    <x v="1"/>
    <x v="3"/>
    <s v="Chengdu Line 18"/>
    <x v="6"/>
    <x v="3"/>
    <x v="6"/>
    <n v="66.8"/>
    <m/>
    <n v="2914.5546692870871"/>
    <n v="43.631057923459387"/>
    <m/>
    <m/>
    <s v="AIIB Cost Database"/>
    <m/>
  </r>
  <r>
    <s v="CHN"/>
    <x v="5"/>
    <m/>
    <s v="Eastern Asia"/>
    <x v="1"/>
    <x v="3"/>
    <s v="Chengdu Line 3 Phase 1"/>
    <x v="6"/>
    <x v="3"/>
    <x v="6"/>
    <n v="20.3"/>
    <m/>
    <n v="1812.8431048739701"/>
    <n v="89.302616003643848"/>
    <m/>
    <m/>
    <s v="AIIB Cost Database"/>
    <m/>
  </r>
  <r>
    <s v="CHN"/>
    <x v="5"/>
    <m/>
    <s v="Eastern Asia"/>
    <x v="1"/>
    <x v="3"/>
    <s v="Chengdu Line 4 Phase 1"/>
    <x v="6"/>
    <x v="3"/>
    <x v="6"/>
    <n v="22.1"/>
    <m/>
    <n v="1774"/>
    <n v="80.271493212669682"/>
    <m/>
    <m/>
    <s v="AIIB Cost Database"/>
    <m/>
  </r>
  <r>
    <s v="CHN"/>
    <x v="5"/>
    <m/>
    <s v="Eastern Asia"/>
    <x v="1"/>
    <x v="3"/>
    <s v="Chengdu Line 4 Phase 2"/>
    <x v="6"/>
    <x v="3"/>
    <x v="6"/>
    <n v="17.3"/>
    <m/>
    <n v="1353.6308731113529"/>
    <n v="78.244559139384563"/>
    <m/>
    <m/>
    <s v="AIIB Cost Database"/>
    <m/>
  </r>
  <r>
    <s v="CHN"/>
    <x v="5"/>
    <s v="Chengdu"/>
    <s v="Eastern Asia"/>
    <x v="1"/>
    <x v="3"/>
    <s v="Chengdu Line 6 Phase 2"/>
    <x v="6"/>
    <x v="3"/>
    <x v="6"/>
    <n v="18.7"/>
    <n v="12300"/>
    <n v="1707.3529106798005"/>
    <n v="91.302294688759389"/>
    <d v="2016-01-01T00:00:00"/>
    <s v="Construction starting year is considered as year of study"/>
    <s v="https://irjpro.com/#/app/home"/>
    <m/>
  </r>
  <r>
    <s v="CHN"/>
    <x v="5"/>
    <m/>
    <s v="Eastern Asia"/>
    <x v="1"/>
    <x v="3"/>
    <s v="Chengdu Line 6 Phase 2"/>
    <x v="6"/>
    <x v="3"/>
    <x v="6"/>
    <n v="18.7"/>
    <m/>
    <n v="1562.2335969724413"/>
    <n v="83.541903581413976"/>
    <m/>
    <m/>
    <s v="AIIB Cost Database"/>
    <m/>
  </r>
  <r>
    <s v="CHN"/>
    <x v="5"/>
    <m/>
    <s v="Eastern Asia"/>
    <x v="1"/>
    <x v="3"/>
    <s v="Chengdu line 7 (Shengtai - Longtandong)"/>
    <x v="6"/>
    <x v="3"/>
    <x v="6"/>
    <n v="38.6"/>
    <m/>
    <n v="3689.0711497327156"/>
    <n v="95.571791443852732"/>
    <m/>
    <m/>
    <s v="AIIB Cost Database"/>
    <m/>
  </r>
  <r>
    <s v="CHN"/>
    <x v="5"/>
    <m/>
    <s v="Eastern Asia"/>
    <x v="1"/>
    <x v="3"/>
    <s v="Chengdu Line 8 - Phase 1 - (Changchenglu â€“ Shilidian)"/>
    <x v="6"/>
    <x v="3"/>
    <x v="6"/>
    <n v="28.8"/>
    <m/>
    <n v="2768.7820827191731"/>
    <n v="96.138266761082392"/>
    <m/>
    <m/>
    <s v="AIIB Cost Database"/>
    <m/>
  </r>
  <r>
    <s v="CHN"/>
    <x v="5"/>
    <s v="Chengdu"/>
    <s v="Eastern Asia"/>
    <x v="1"/>
    <x v="3"/>
    <s v="Chengdu LRT Phase 1 Branch Line"/>
    <x v="11"/>
    <x v="3"/>
    <x v="11"/>
    <n v="11.9"/>
    <n v="5458"/>
    <n v="757.64704529046787"/>
    <n v="63.667818931972086"/>
    <d v="2016-01-01T00:00:00"/>
    <s v="Construction starting year is considered as year of study"/>
    <s v="https://irjpro.com/#/app/home"/>
    <m/>
  </r>
  <r>
    <s v="CHN"/>
    <x v="5"/>
    <m/>
    <s v="Eastern Asia"/>
    <x v="1"/>
    <x v="3"/>
    <s v="Chengdu Metro Line 27 Phase I"/>
    <x v="6"/>
    <x v="3"/>
    <x v="6"/>
    <n v="22.2"/>
    <m/>
    <n v="2039.8262854898301"/>
    <n v="91.884066913956318"/>
    <m/>
    <m/>
    <s v="AIIB Cost Database"/>
    <m/>
  </r>
  <r>
    <s v="CHN"/>
    <x v="5"/>
    <s v="Chengdu"/>
    <s v="Eastern Asia"/>
    <x v="1"/>
    <x v="3"/>
    <s v="Chengdu,BRTS"/>
    <x v="5"/>
    <x v="3"/>
    <x v="5"/>
    <n v="28.8"/>
    <n v="3384.9658317652252"/>
    <n v="554.1869783990843"/>
    <n v="19.242603416634871"/>
    <d v="2014-01-01T00:00:00"/>
    <s v="Total System Cost (System's total planning and capital costs)"/>
    <s v="https://brtdata.org/"/>
    <m/>
  </r>
  <r>
    <s v="CHN"/>
    <x v="5"/>
    <s v="Chengdu"/>
    <s v="Eastern Asia"/>
    <x v="1"/>
    <x v="3"/>
    <s v="Chengdu,Line 10 Phase 2"/>
    <x v="6"/>
    <x v="3"/>
    <x v="6"/>
    <n v="26.7"/>
    <n v="13156"/>
    <n v="1941.16668252558"/>
    <n v="72.702872004703366"/>
    <d v="2016-01-01T00:00:00"/>
    <s v="Costs include all construction and construction-related expenditures, but not rolling stock"/>
    <s v="https://www.ndrc.gov.cn/fggz/zcssfz/zdgc/201607/W020190910671924062945.pdf"/>
    <s v="https://transitcosts.com/data/"/>
  </r>
  <r>
    <s v="CHN"/>
    <x v="5"/>
    <s v="Chengdu"/>
    <s v="Eastern Asia"/>
    <x v="1"/>
    <x v="3"/>
    <s v="Chengdu,Line 10 Phase 3"/>
    <x v="6"/>
    <x v="3"/>
    <x v="6"/>
    <n v="5.5"/>
    <n v="3716"/>
    <n v="494.20141767846252"/>
    <n v="89.854803214265914"/>
    <d v="2019-01-01T00:00:00"/>
    <s v="Costs include all construction and construction-related expenditures, but not rolling stock"/>
    <s v="https://www.ndrc.gov.cn/xxgk/zcfb/ghwb/201908/W020190905497973740066.pdf"/>
    <s v="https://transitcosts.com/data/"/>
  </r>
  <r>
    <s v="CHN"/>
    <x v="5"/>
    <s v="Chengdu"/>
    <s v="Eastern Asia"/>
    <x v="1"/>
    <x v="3"/>
    <s v="Chengdu,Line 17 Phase 2"/>
    <x v="6"/>
    <x v="3"/>
    <x v="6"/>
    <n v="27.6"/>
    <n v="20014"/>
    <n v="2661.7188303059061"/>
    <n v="96.439088054561807"/>
    <d v="2019-01-01T00:00:00"/>
    <s v="Costs include all construction and construction-related expenditures, but not rolling stock"/>
    <s v="https://www.ndrc.gov.cn/xxgk/zcfb/ghwb/201908/W020190905497973740066.pdf"/>
    <s v="https://transitcosts.com/data/"/>
  </r>
  <r>
    <s v="CHN"/>
    <x v="5"/>
    <s v="Chengdu"/>
    <s v="Eastern Asia"/>
    <x v="1"/>
    <x v="3"/>
    <s v="Chengdu,Line 19 Phase 2"/>
    <x v="6"/>
    <x v="3"/>
    <x v="6"/>
    <n v="45.6"/>
    <n v="28425"/>
    <n v="3780.3216624085835"/>
    <n v="82.901790842293494"/>
    <d v="2019-01-01T00:00:00"/>
    <s v="Costs include all construction and construction-related expenditures, but not rolling stock"/>
    <s v="https://www.ndrc.gov.cn/xxgk/zcfb/ghwb/201908/W020190905497973740066.pdf"/>
    <s v="https://transitcosts.com/data/"/>
  </r>
  <r>
    <s v="CHN"/>
    <x v="5"/>
    <s v="Chengdu"/>
    <s v="Eastern Asia"/>
    <x v="1"/>
    <x v="3"/>
    <s v="Chengdu,Line 27 Phase 1"/>
    <x v="6"/>
    <x v="3"/>
    <x v="6"/>
    <n v="22.2"/>
    <n v="14813"/>
    <n v="1970.0230355411907"/>
    <n v="88.739776375729306"/>
    <d v="2019-01-01T00:00:00"/>
    <s v="Costs include all construction and construction-related expenditures, but not rolling stock"/>
    <s v="https://www.ndrc.gov.cn/xxgk/zcfb/ghwb/201908/W020190905497973740066.pdf"/>
    <s v="https://transitcosts.com/data/"/>
  </r>
  <r>
    <s v="CHN"/>
    <x v="5"/>
    <m/>
    <s v="Eastern Asia"/>
    <x v="1"/>
    <x v="3"/>
    <s v="China - Fujian Highway Sector Investment Project"/>
    <x v="7"/>
    <x v="1"/>
    <x v="7"/>
    <n v="195"/>
    <m/>
    <n v="1281.0261106052194"/>
    <n v="6.5693646697703558"/>
    <m/>
    <m/>
    <s v="AIIB Cost Database"/>
    <m/>
  </r>
  <r>
    <s v="CHN"/>
    <x v="5"/>
    <m/>
    <s v="Eastern Asia"/>
    <x v="1"/>
    <x v="3"/>
    <s v="China Chongqing-Lichuan Railway Development Project"/>
    <x v="10"/>
    <x v="0"/>
    <x v="10"/>
    <n v="675.3"/>
    <m/>
    <n v="4331.76"/>
    <n v="6.4145713016437149"/>
    <m/>
    <m/>
    <s v="AIIB Cost Database"/>
    <m/>
  </r>
  <r>
    <s v="CHN"/>
    <x v="5"/>
    <m/>
    <s v="Eastern Asia"/>
    <x v="1"/>
    <x v="3"/>
    <s v="China, People's Republic of: Inner Mongolia Road Development Project"/>
    <x v="1"/>
    <x v="1"/>
    <x v="1"/>
    <n v="288.52999999999997"/>
    <m/>
    <n v="61.921545875061241"/>
    <n v="0.21461042482605361"/>
    <m/>
    <m/>
    <s v="AIIB Cost Database"/>
    <m/>
  </r>
  <r>
    <s v="CHN"/>
    <x v="5"/>
    <m/>
    <s v="Eastern Asia"/>
    <x v="1"/>
    <x v="3"/>
    <s v="China, People's Republic of: Second Heilongjiang Road Network Development Project_x000a_"/>
    <x v="7"/>
    <x v="1"/>
    <x v="7"/>
    <n v="206.26"/>
    <m/>
    <n v="97.710369158886195"/>
    <n v="0.47372427595697758"/>
    <m/>
    <m/>
    <s v="AIIB Cost Database"/>
    <m/>
  </r>
  <r>
    <s v="CHN"/>
    <x v="5"/>
    <m/>
    <s v="Eastern Asia"/>
    <x v="1"/>
    <x v="3"/>
    <s v="China, People's Republic of: Second Heilongjiang Road Network Development Project_x000a_"/>
    <x v="12"/>
    <x v="1"/>
    <x v="12"/>
    <n v="12.9"/>
    <m/>
    <n v="14.622196582417525"/>
    <n v="1.1335036110401182"/>
    <m/>
    <m/>
    <s v="AIIB Cost Database"/>
    <m/>
  </r>
  <r>
    <s v="CHN"/>
    <x v="5"/>
    <m/>
    <s v="Eastern Asia"/>
    <x v="1"/>
    <x v="3"/>
    <s v="China, People's Republic of: Shandong Spring City Green Modern Trolley Bus Demonstration Project"/>
    <x v="5"/>
    <x v="3"/>
    <x v="5"/>
    <n v="111.2"/>
    <m/>
    <n v="342.45596916020952"/>
    <n v="3.0796400104335389"/>
    <m/>
    <m/>
    <s v="AIIB Cost Database"/>
    <m/>
  </r>
  <r>
    <s v="CHN"/>
    <x v="5"/>
    <m/>
    <s v="Eastern Asia"/>
    <x v="1"/>
    <x v="3"/>
    <s v="China, People's Republic of: Yunnan Sustainable Road Maintenance (Sector) Project"/>
    <x v="1"/>
    <x v="1"/>
    <x v="1"/>
    <n v="906.3"/>
    <m/>
    <n v="264.99396717500355"/>
    <n v="0.29239100427563008"/>
    <m/>
    <m/>
    <s v="AIIB Cost Database"/>
    <m/>
  </r>
  <r>
    <s v="CHN"/>
    <x v="5"/>
    <m/>
    <s v="Eastern Asia"/>
    <x v="1"/>
    <x v="3"/>
    <s v="China: HaJia Railway"/>
    <x v="0"/>
    <x v="0"/>
    <x v="0"/>
    <n v="343"/>
    <m/>
    <n v="4937.7287273058964"/>
    <n v="14.395710575235849"/>
    <m/>
    <m/>
    <s v="AIIB Cost Database"/>
    <m/>
  </r>
  <r>
    <s v="CHN"/>
    <x v="5"/>
    <m/>
    <s v="Eastern Asia"/>
    <x v="1"/>
    <x v="3"/>
    <s v="China: Hubei Shiman Highway Project"/>
    <x v="7"/>
    <x v="1"/>
    <x v="7"/>
    <n v="106.4"/>
    <m/>
    <n v="833.60025930471716"/>
    <n v="7.8345889032398226"/>
    <m/>
    <m/>
    <s v="AIIB Cost Database"/>
    <m/>
  </r>
  <r>
    <s v="CHN"/>
    <x v="5"/>
    <m/>
    <s v="Eastern Asia"/>
    <x v="1"/>
    <x v="3"/>
    <s v="China: Hubei Xiangyang Urban Transport"/>
    <x v="5"/>
    <x v="3"/>
    <x v="5"/>
    <n v="13.1"/>
    <m/>
    <n v="13.742990930587311"/>
    <n v="1.0490832771440697"/>
    <m/>
    <m/>
    <s v="AIIB Cost Database"/>
    <m/>
  </r>
  <r>
    <s v="CHN"/>
    <x v="5"/>
    <m/>
    <s v="Eastern Asia"/>
    <x v="1"/>
    <x v="3"/>
    <s v="China: Hubei Xiaogan-Xiangfan Highway Project"/>
    <x v="7"/>
    <x v="1"/>
    <x v="7"/>
    <n v="243.5"/>
    <m/>
    <n v="1012.2524437768693"/>
    <n v="4.1570942249563423"/>
    <m/>
    <m/>
    <s v="AIIB Cost Database"/>
    <m/>
  </r>
  <r>
    <s v="CHN"/>
    <x v="5"/>
    <m/>
    <s v="Eastern Asia"/>
    <x v="1"/>
    <x v="3"/>
    <s v="China: Hubei-Yichang Sustainable Urban Transport Project"/>
    <x v="5"/>
    <x v="3"/>
    <x v="5"/>
    <n v="18"/>
    <m/>
    <n v="330.27894952326375"/>
    <n v="18.348830529070209"/>
    <m/>
    <m/>
    <s v="AIIB Cost Database"/>
    <m/>
  </r>
  <r>
    <s v="CHN"/>
    <x v="5"/>
    <m/>
    <s v="Eastern Asia"/>
    <x v="1"/>
    <x v="3"/>
    <s v="China: Inner Mongolia Highway Project"/>
    <x v="7"/>
    <x v="1"/>
    <x v="7"/>
    <n v="90"/>
    <m/>
    <n v="199.46777111111817"/>
    <n v="2.2163085679013128"/>
    <m/>
    <m/>
    <s v="AIIB Cost Database"/>
    <m/>
  </r>
  <r>
    <s v="CHN"/>
    <x v="5"/>
    <m/>
    <s v="Eastern Asia"/>
    <x v="1"/>
    <x v="3"/>
    <s v="China: JiTuHun Railway"/>
    <x v="10"/>
    <x v="0"/>
    <x v="10"/>
    <n v="360"/>
    <m/>
    <n v="4674.5587400326285"/>
    <n v="12.984885388979524"/>
    <m/>
    <m/>
    <s v="AIIB Cost Database"/>
    <m/>
  </r>
  <r>
    <s v="CHN"/>
    <x v="5"/>
    <m/>
    <s v="Eastern Asia"/>
    <x v="1"/>
    <x v="3"/>
    <s v="China: Kunming Urban Rail Project"/>
    <x v="6"/>
    <x v="3"/>
    <x v="6"/>
    <n v="18.86"/>
    <m/>
    <n v="283.43180708884495"/>
    <n v="15.02819761870864"/>
    <m/>
    <m/>
    <s v="AIIB Cost Database"/>
    <m/>
  </r>
  <r>
    <s v="CHN"/>
    <x v="5"/>
    <m/>
    <s v="Eastern Asia"/>
    <x v="1"/>
    <x v="3"/>
    <s v="China: Lanzhou-Chongqing Railway Development Project (formerly Lanyu Railway)"/>
    <x v="0"/>
    <x v="0"/>
    <x v="0"/>
    <n v="974.7"/>
    <m/>
    <n v="14183.160356013037"/>
    <n v="14.551308460052361"/>
    <m/>
    <m/>
    <s v="AIIB Cost Database"/>
    <m/>
  </r>
  <r>
    <s v="CHN"/>
    <x v="5"/>
    <m/>
    <s v="Eastern Asia"/>
    <x v="1"/>
    <x v="3"/>
    <s v="China: Nanchang Urban Rail Project"/>
    <x v="6"/>
    <x v="3"/>
    <x v="6"/>
    <n v="23.78"/>
    <m/>
    <n v="1876.0205110543006"/>
    <n v="78.890685914814995"/>
    <m/>
    <m/>
    <s v="AIIB Cost Database"/>
    <m/>
  </r>
  <r>
    <s v="CHN"/>
    <x v="5"/>
    <m/>
    <s v="Eastern Asia"/>
    <x v="1"/>
    <x v="3"/>
    <s v="China: Second Anhui Highway Project"/>
    <x v="7"/>
    <x v="1"/>
    <x v="7"/>
    <n v="116"/>
    <m/>
    <n v="598.75706658083664"/>
    <n v="5.1616988498347984"/>
    <m/>
    <m/>
    <s v="AIIB Cost Database"/>
    <m/>
  </r>
  <r>
    <s v="CHN"/>
    <x v="5"/>
    <m/>
    <s v="Eastern Asia"/>
    <x v="1"/>
    <x v="3"/>
    <s v="China: Second Anhui Highway Project"/>
    <x v="7"/>
    <x v="1"/>
    <x v="7"/>
    <n v="65.09"/>
    <m/>
    <n v="277.99035056062439"/>
    <n v="4.2708611239917706"/>
    <m/>
    <m/>
    <s v="AIIB Cost Database"/>
    <m/>
  </r>
  <r>
    <s v="CHN"/>
    <x v="5"/>
    <m/>
    <s v="Eastern Asia"/>
    <x v="1"/>
    <x v="3"/>
    <s v="China: Second Anhui Highway Project"/>
    <x v="7"/>
    <x v="1"/>
    <x v="7"/>
    <n v="41.3"/>
    <m/>
    <n v="254.11009609147968"/>
    <n v="6.1527868303021718"/>
    <m/>
    <m/>
    <s v="AIIB Cost Database"/>
    <m/>
  </r>
  <r>
    <s v="CHN"/>
    <x v="5"/>
    <m/>
    <s v="Eastern Asia"/>
    <x v="1"/>
    <x v="3"/>
    <s v="China: Second Jiangxi Highway Project"/>
    <x v="7"/>
    <x v="1"/>
    <x v="7"/>
    <n v="128"/>
    <m/>
    <n v="426.91242225247549"/>
    <n v="3.3352532988474648"/>
    <m/>
    <m/>
    <s v="AIIB Cost Database"/>
    <m/>
  </r>
  <r>
    <s v="CHN"/>
    <x v="5"/>
    <m/>
    <s v="Eastern Asia"/>
    <x v="1"/>
    <x v="3"/>
    <s v="China: Second National Railways Project (Zhe-Gan Line)"/>
    <x v="0"/>
    <x v="0"/>
    <x v="0"/>
    <n v="900"/>
    <m/>
    <n v="2119.5657703280449"/>
    <n v="2.3550730781422722"/>
    <m/>
    <m/>
    <s v="AIIB Cost Database"/>
    <m/>
  </r>
  <r>
    <s v="CHN"/>
    <x v="5"/>
    <m/>
    <s v="Eastern Asia"/>
    <x v="1"/>
    <x v="3"/>
    <s v="China: Shandong Spring City Green Modern Trolley Bus Demonstration Project"/>
    <x v="5"/>
    <x v="3"/>
    <x v="5"/>
    <n v="111.2"/>
    <m/>
    <n v="342.46561934109712"/>
    <n v="3.0797267926357654"/>
    <m/>
    <m/>
    <s v="AIIB Cost Database"/>
    <m/>
  </r>
  <r>
    <s v="CHN"/>
    <x v="5"/>
    <m/>
    <s v="Eastern Asia"/>
    <x v="1"/>
    <x v="3"/>
    <s v="China: ShiZheng Railway Project"/>
    <x v="10"/>
    <x v="0"/>
    <x v="10"/>
    <n v="355"/>
    <m/>
    <n v="5051.8100000000004"/>
    <n v="14.230450704225353"/>
    <m/>
    <m/>
    <s v="AIIB Cost Database"/>
    <m/>
  </r>
  <r>
    <s v="CHN"/>
    <x v="5"/>
    <m/>
    <s v="Eastern Asia"/>
    <x v="1"/>
    <x v="3"/>
    <s v="China: Southern Gansu Roads Development"/>
    <x v="7"/>
    <x v="1"/>
    <x v="7"/>
    <n v="487.74"/>
    <m/>
    <n v="2507.1190951481335"/>
    <n v="5.1402778020013402"/>
    <m/>
    <m/>
    <s v="AIIB Cost Database"/>
    <m/>
  </r>
  <r>
    <s v="CHN"/>
    <x v="5"/>
    <m/>
    <s v="Eastern Asia"/>
    <x v="1"/>
    <x v="3"/>
    <s v="China: Taiyuan-Zhongwei Railway Project"/>
    <x v="0"/>
    <x v="0"/>
    <x v="0"/>
    <n v="941"/>
    <m/>
    <n v="7161.4858044574621"/>
    <n v="7.6105056370429987"/>
    <m/>
    <m/>
    <s v="AIIB Cost Database"/>
    <m/>
  </r>
  <r>
    <s v="CHN"/>
    <x v="5"/>
    <m/>
    <s v="Eastern Asia"/>
    <x v="1"/>
    <x v="3"/>
    <s v="China: Third Henan Provincial Highway Project"/>
    <x v="7"/>
    <x v="1"/>
    <x v="7"/>
    <n v="95"/>
    <m/>
    <n v="337.97649036208685"/>
    <n v="3.5576472669693353"/>
    <m/>
    <m/>
    <s v="AIIB Cost Database"/>
    <m/>
  </r>
  <r>
    <s v="CHN"/>
    <x v="5"/>
    <m/>
    <s v="Eastern Asia"/>
    <x v="1"/>
    <x v="3"/>
    <s v="China: Third Henan Provincial Highway Project"/>
    <x v="13"/>
    <x v="2"/>
    <x v="13"/>
    <n v="373"/>
    <m/>
    <n v="50.785366992001912"/>
    <n v="0.13615379890617135"/>
    <m/>
    <m/>
    <s v="AIIB Cost Database"/>
    <m/>
  </r>
  <r>
    <s v="CHN"/>
    <x v="5"/>
    <m/>
    <s v="Eastern Asia"/>
    <x v="1"/>
    <x v="3"/>
    <s v="China: Third National Railway Project"/>
    <x v="0"/>
    <x v="0"/>
    <x v="0"/>
    <n v="196.7"/>
    <m/>
    <n v="1593.8028907066102"/>
    <n v="8.1027091545836818"/>
    <m/>
    <m/>
    <s v="AIIB Cost Database"/>
    <m/>
  </r>
  <r>
    <s v="CHN"/>
    <x v="5"/>
    <m/>
    <s v="Eastern Asia"/>
    <x v="1"/>
    <x v="3"/>
    <s v="China: Urumqi Urban Transport Improvement Project"/>
    <x v="14"/>
    <x v="1"/>
    <x v="14"/>
    <n v="31.25"/>
    <m/>
    <n v="286.14785292761019"/>
    <n v="9.1567312936835261"/>
    <m/>
    <m/>
    <s v="AIIB Cost Database"/>
    <m/>
  </r>
  <r>
    <s v="CHN"/>
    <x v="5"/>
    <m/>
    <s v="Eastern Asia"/>
    <x v="1"/>
    <x v="3"/>
    <s v="China: Xinjiang Highway Project"/>
    <x v="1"/>
    <x v="1"/>
    <x v="1"/>
    <n v="312"/>
    <m/>
    <n v="389.71241069318944"/>
    <n v="1.2490782394012483"/>
    <m/>
    <m/>
    <s v="AIIB Cost Database"/>
    <m/>
  </r>
  <r>
    <s v="CHN"/>
    <x v="5"/>
    <m/>
    <s v="Eastern Asia"/>
    <x v="1"/>
    <x v="3"/>
    <s v="Chongqing - Changde (Qian - Zhang)"/>
    <x v="0"/>
    <x v="0"/>
    <x v="0"/>
    <n v="341"/>
    <n v="37530"/>
    <n v="5389.9576971339511"/>
    <n v="15.806327557577569"/>
    <d v="2014-01-01T00:00:00"/>
    <s v="Construction starting year is considered as year of study"/>
    <s v="https://irjpro.com/#/app/home"/>
    <m/>
  </r>
  <r>
    <s v="CHN"/>
    <x v="5"/>
    <m/>
    <s v="Eastern Asia"/>
    <x v="1"/>
    <x v="3"/>
    <s v="Chongqing - Changsha HSL"/>
    <x v="10"/>
    <x v="0"/>
    <x v="10"/>
    <n v="339"/>
    <n v="37600"/>
    <n v="5399.999962491077"/>
    <n v="15.929203429177218"/>
    <d v="2014-01-01T00:00:00"/>
    <s v="Construction starting year is considered as year of study"/>
    <s v="https://irjpro.com/#/app/home"/>
    <m/>
  </r>
  <r>
    <s v="CHN"/>
    <x v="5"/>
    <m/>
    <s v="Eastern Asia"/>
    <x v="1"/>
    <x v="3"/>
    <s v="Chongqing Line 4 Phase 1"/>
    <x v="6"/>
    <x v="3"/>
    <x v="6"/>
    <n v="17.600000000000001"/>
    <m/>
    <n v="1333.0181720989706"/>
    <n v="75.739668869259688"/>
    <m/>
    <m/>
    <s v="AIIB Cost Database"/>
    <m/>
  </r>
  <r>
    <s v="CHN"/>
    <x v="5"/>
    <m/>
    <s v="Eastern Asia"/>
    <x v="1"/>
    <x v="3"/>
    <s v="Chongqing Line 5 Phase 1"/>
    <x v="6"/>
    <x v="3"/>
    <x v="6"/>
    <n v="37.4"/>
    <m/>
    <n v="2515.5329084095647"/>
    <n v="67.260238192769108"/>
    <m/>
    <m/>
    <s v="AIIB Cost Database"/>
    <m/>
  </r>
  <r>
    <s v="CHN"/>
    <x v="5"/>
    <s v="Chongqing"/>
    <s v="Eastern Asia"/>
    <x v="1"/>
    <x v="3"/>
    <s v="Chongqing Line 9"/>
    <x v="6"/>
    <x v="3"/>
    <x v="6"/>
    <n v="43"/>
    <n v="23339"/>
    <n v="3239.6077852715089"/>
    <n v="75.339715936546725"/>
    <d v="2016-01-01T00:00:00"/>
    <s v="Construction starting year is considered as year of study"/>
    <s v="https://irjpro.com/#/app/home"/>
    <m/>
  </r>
  <r>
    <s v="CHN"/>
    <x v="5"/>
    <s v="Chongqing"/>
    <s v="Eastern Asia"/>
    <x v="1"/>
    <x v="3"/>
    <s v="Chongqing,Line 10"/>
    <x v="6"/>
    <x v="3"/>
    <x v="6"/>
    <n v="44.09"/>
    <n v="31098"/>
    <n v="4443.8227801122102"/>
    <n v="100.78981129762327"/>
    <d v="2018-01-01T00:00:00"/>
    <s v="Costs include all construction and construction-related expenditures, but not rolling stock"/>
    <s v="https://www.ndrc.gov.cn/fggz/zcssfz/zcgh/201812/W020190910670713741772.pdf"/>
    <s v="https://transitcosts.com/data/"/>
  </r>
  <r>
    <s v="CHN"/>
    <x v="5"/>
    <s v="Chongqing"/>
    <s v="Eastern Asia"/>
    <x v="1"/>
    <x v="3"/>
    <s v="Chongqing,Line 4 Phase 1"/>
    <x v="6"/>
    <x v="3"/>
    <x v="6"/>
    <n v="15.77"/>
    <n v="8805"/>
    <n v="1469.2571006464775"/>
    <n v="93.167856730911708"/>
    <d v="2013-01-01T00:00:00"/>
    <s v="Costs include all construction and construction-related expenditures, but not rolling stock"/>
    <s v="https://www.ndrc.gov.cn/fggz/zcssfz/zcgh/201812/W020190910670713741772.pdf"/>
    <s v="https://transitcosts.com/data/"/>
  </r>
  <r>
    <s v="CHN"/>
    <x v="5"/>
    <s v="Chongqing"/>
    <s v="Eastern Asia"/>
    <x v="1"/>
    <x v="3"/>
    <s v="Chongqing,Line 4 Phase 2"/>
    <x v="6"/>
    <x v="3"/>
    <x v="6"/>
    <n v="32.6"/>
    <n v="18068"/>
    <n v="2581.8698948828674"/>
    <n v="79.198463033216782"/>
    <d v="2018-01-01T00:00:00"/>
    <s v="Costs include all construction and construction-related expenditures, but not rolling stock"/>
    <s v="https://www.ndrc.gov.cn/fggz/zcssfz/zcgh/201812/W020190910670713741772.pdf"/>
    <s v="https://transitcosts.com/data/"/>
  </r>
  <r>
    <s v="CHN"/>
    <x v="5"/>
    <s v="Chongqing"/>
    <s v="Eastern Asia"/>
    <x v="1"/>
    <x v="3"/>
    <s v="Chongqing,Line 5 Phase 1"/>
    <x v="6"/>
    <x v="3"/>
    <x v="6"/>
    <n v="40"/>
    <n v="20046"/>
    <n v="3345.000322493956"/>
    <n v="83.625008062348897"/>
    <d v="2013-01-01T00:00:00"/>
    <s v="Costs include all construction and construction-related expenditures, but not rolling stock"/>
    <s v="http://politics.people.com.cn/n/2013/0223/c70731-20575832.html"/>
    <s v="https://transitcosts.com/data/"/>
  </r>
  <r>
    <s v="CHN"/>
    <x v="5"/>
    <s v="Chongqing"/>
    <s v="Eastern Asia"/>
    <x v="1"/>
    <x v="3"/>
    <s v="Chongqing,Line 5A"/>
    <x v="6"/>
    <x v="3"/>
    <x v="6"/>
    <n v="28.96"/>
    <n v="20334"/>
    <n v="2905.675362106942"/>
    <n v="100.33409399540545"/>
    <d v="2018-01-01T00:00:00"/>
    <s v="Costs include all construction and construction-related expenditures, but not rolling stock"/>
    <s v="https://www.ndrc.gov.cn/fggz/zcssfz/zcgh/201812/W020190910670713741772.pdf"/>
    <s v="https://transitcosts.com/data/"/>
  </r>
  <r>
    <s v="CHN"/>
    <x v="5"/>
    <s v="Chongqing"/>
    <s v="Eastern Asia"/>
    <x v="1"/>
    <x v="3"/>
    <s v="Chongqing,Line 6 Branch (EXPO) Phase 1"/>
    <x v="6"/>
    <x v="3"/>
    <x v="6"/>
    <n v="12.2"/>
    <n v="5292"/>
    <n v="883.05605640217584"/>
    <n v="72.381643967391469"/>
    <d v="2013-01-01T00:00:00"/>
    <s v="Costs include all construction and construction-related expenditures, but not rolling stock"/>
    <s v="http://politics.people.com.cn/n/2013/0223/c70731-20575832.html"/>
    <s v="https://transitcosts.com/data/"/>
  </r>
  <r>
    <s v="CHN"/>
    <x v="5"/>
    <s v="Chongqing"/>
    <s v="Eastern Asia"/>
    <x v="1"/>
    <x v="3"/>
    <s v="Chongqing,Line 6 Branch (EXPO) Phase 2"/>
    <x v="6"/>
    <x v="3"/>
    <x v="6"/>
    <n v="13.99"/>
    <n v="7474"/>
    <n v="1068.0150317884963"/>
    <n v="76.341317497390733"/>
    <d v="2018-01-01T00:00:00"/>
    <s v="Costs include all construction and construction-related expenditures, but not rolling stock"/>
    <s v="https://www.ndrc.gov.cn/fggz/zcssfz/zcgh/201812/W020190910670713741772.pdf"/>
    <s v="https://transitcosts.com/data/"/>
  </r>
  <r>
    <s v="CHN"/>
    <x v="5"/>
    <s v="Chongqing"/>
    <s v="Eastern Asia"/>
    <x v="1"/>
    <x v="3"/>
    <s v="Chongqing,Line 9 Phase 1"/>
    <x v="6"/>
    <x v="3"/>
    <x v="6"/>
    <n v="28.23"/>
    <n v="14712"/>
    <n v="2454.935884691763"/>
    <n v="86.96195128203199"/>
    <d v="2013-01-01T00:00:00"/>
    <s v="Costs include all construction and construction-related expenditures, but not rolling stock"/>
    <s v="http://politics.people.com.cn/n/2013/0223/c70731-20575832.html"/>
    <s v="https://transitcosts.com/data/"/>
  </r>
  <r>
    <s v="CHN"/>
    <x v="5"/>
    <s v="Chongqing"/>
    <s v="Eastern Asia"/>
    <x v="1"/>
    <x v="3"/>
    <s v="Chongqing,Line 9 Phase 2"/>
    <x v="6"/>
    <x v="3"/>
    <x v="6"/>
    <n v="10.77"/>
    <n v="5613"/>
    <n v="936.62011424516504"/>
    <n v="86.965655918771134"/>
    <d v="2013-01-01T00:00:00"/>
    <s v="Costs include all construction and construction-related expenditures, but not rolling stock"/>
    <s v="http://politics.people.com.cn/n/2013/0223/c70731-20575832.html"/>
    <s v="https://transitcosts.com/data/"/>
  </r>
  <r>
    <s v="CHN"/>
    <x v="5"/>
    <s v="Chongqing"/>
    <s v="Eastern Asia"/>
    <x v="1"/>
    <x v="3"/>
    <s v="Chongqing,Ring Line"/>
    <x v="6"/>
    <x v="3"/>
    <x v="6"/>
    <n v="50.47"/>
    <n v="27330"/>
    <n v="4560.453896725523"/>
    <n v="90.35969678473397"/>
    <d v="2013-01-01T00:00:00"/>
    <s v="Costs include all construction and construction-related expenditures, but not rolling stock"/>
    <s v="http://politics.people.com.cn/n/2013/0223/c70731-20575832.html"/>
    <s v="https://transitcosts.com/data/"/>
  </r>
  <r>
    <s v="CHN"/>
    <x v="5"/>
    <m/>
    <s v="Eastern Asia"/>
    <x v="1"/>
    <x v="3"/>
    <s v="Dali - Lincang Line"/>
    <x v="0"/>
    <x v="0"/>
    <x v="0"/>
    <n v="201.8"/>
    <m/>
    <n v="1972.4600821263305"/>
    <n v="9.7743314277816165"/>
    <m/>
    <m/>
    <s v="AIIB Cost Database"/>
    <m/>
  </r>
  <r>
    <s v="CHN"/>
    <x v="5"/>
    <m/>
    <s v="Eastern Asia"/>
    <x v="1"/>
    <x v="3"/>
    <s v="Dali - Ruili"/>
    <x v="0"/>
    <x v="0"/>
    <x v="0"/>
    <n v="330"/>
    <n v="25730"/>
    <n v="3966.2182590358198"/>
    <n v="12.018843209199455"/>
    <d v="2011-01-01T00:00:00"/>
    <s v="Construction starting year is considered as year of study"/>
    <s v="https://irjpro.com/#/app/home"/>
    <m/>
  </r>
  <r>
    <s v="CHN"/>
    <x v="5"/>
    <m/>
    <s v="Eastern Asia"/>
    <x v="1"/>
    <x v="3"/>
    <s v="Dalian - Dandong HSL"/>
    <x v="10"/>
    <x v="0"/>
    <x v="10"/>
    <n v="292"/>
    <m/>
    <n v="2081.3000000000002"/>
    <n v="7.1277397260273982"/>
    <m/>
    <m/>
    <s v="AIIB Cost Database"/>
    <m/>
  </r>
  <r>
    <s v="CHN"/>
    <x v="5"/>
    <s v="Dalian"/>
    <s v="Eastern Asia"/>
    <x v="1"/>
    <x v="3"/>
    <s v="Dalian Line 4"/>
    <x v="6"/>
    <x v="3"/>
    <x v="6"/>
    <n v="27.9"/>
    <n v="17587"/>
    <n v="2233.6845572560314"/>
    <n v="80.060378396273535"/>
    <d v="2020-01-01T00:00:00"/>
    <s v="Construction starting year is considered as year of study"/>
    <s v="https://irjpro.com/#/app/home"/>
    <m/>
  </r>
  <r>
    <s v="CHN"/>
    <x v="5"/>
    <s v="Dalian"/>
    <s v="Eastern Asia"/>
    <x v="1"/>
    <x v="3"/>
    <s v="Dalian,BRTS"/>
    <x v="5"/>
    <x v="3"/>
    <x v="5"/>
    <n v="13.7"/>
    <n v="230.1572524517135"/>
    <n v="38.781381423277026"/>
    <n v="2.8307577681224108"/>
    <d v="2011-01-01T00:00:00"/>
    <s v="Total System Cost (System's total planning and capital costs)"/>
    <s v="https://brtdata.org/"/>
    <m/>
  </r>
  <r>
    <s v="CHN"/>
    <x v="5"/>
    <m/>
    <s v="Eastern Asia"/>
    <x v="1"/>
    <x v="3"/>
    <s v="Dali-Lijiang Railway Project"/>
    <x v="0"/>
    <x v="0"/>
    <x v="0"/>
    <n v="167"/>
    <m/>
    <n v="831.36892983301732"/>
    <n v="4.9782570648683668"/>
    <m/>
    <m/>
    <s v="AIIB Cost Database"/>
    <m/>
  </r>
  <r>
    <s v="CHN"/>
    <x v="5"/>
    <m/>
    <s v="Eastern Asia"/>
    <x v="1"/>
    <x v="3"/>
    <s v="Datong - Xi'an"/>
    <x v="10"/>
    <x v="0"/>
    <x v="10"/>
    <n v="859"/>
    <m/>
    <n v="13371.372310180685"/>
    <n v="15.566207578790086"/>
    <m/>
    <m/>
    <s v="AIIB Cost Database"/>
    <m/>
  </r>
  <r>
    <s v="CHN"/>
    <x v="5"/>
    <m/>
    <s v="Eastern Asia"/>
    <x v="1"/>
    <x v="3"/>
    <s v="Datong - Zhangjiakou HSL"/>
    <x v="10"/>
    <x v="0"/>
    <x v="10"/>
    <n v="141.5"/>
    <m/>
    <n v="2347.9978461399378"/>
    <n v="16.593624354345849"/>
    <m/>
    <m/>
    <s v="AIIB Cost Database"/>
    <m/>
  </r>
  <r>
    <s v="CHN"/>
    <x v="5"/>
    <s v="Dongguan"/>
    <s v="Eastern Asia"/>
    <x v="1"/>
    <x v="3"/>
    <s v="Dongguan Line 1 Phase 1"/>
    <x v="6"/>
    <x v="3"/>
    <x v="6"/>
    <n v="69.599999999999994"/>
    <n v="34640"/>
    <n v="4808.3332474470753"/>
    <n v="69.085247808147642"/>
    <d v="2016-01-01T00:00:00"/>
    <s v="Construction starting year is considered as year of study"/>
    <s v="https://irjpro.com/#/app/home"/>
    <m/>
  </r>
  <r>
    <s v="CHN"/>
    <x v="5"/>
    <s v="Dongguan"/>
    <s v="Eastern Asia"/>
    <x v="1"/>
    <x v="3"/>
    <s v="Dongguan Line 3 Phase 1"/>
    <x v="6"/>
    <x v="3"/>
    <x v="6"/>
    <n v="66.2"/>
    <n v="30290"/>
    <n v="3847.1403984932604"/>
    <n v="58.113903300502422"/>
    <d v="2020-01-01T00:00:00"/>
    <s v="Construction starting year is considered as year of study"/>
    <s v="https://irjpro.com/#/app/home"/>
    <m/>
  </r>
  <r>
    <s v="CHN"/>
    <x v="5"/>
    <s v="Dongguan"/>
    <s v="Eastern Asia"/>
    <x v="1"/>
    <x v="3"/>
    <s v="Dongguan,Line 1 Feeder Phase 1"/>
    <x v="6"/>
    <x v="3"/>
    <x v="6"/>
    <n v="25.56"/>
    <n v="17499"/>
    <n v="2327.241821301242"/>
    <n v="91.050149503178488"/>
    <d v="2019-01-01T00:00:00"/>
    <s v="Costs include all construction and construction-related expenditures, but not rolling stock"/>
    <s v="https://baijiahao.baidu.com/s?id=1638089292564878111&amp;wfr=spider&amp;for=pc"/>
    <s v="https://transitcosts.com/data/"/>
  </r>
  <r>
    <s v="CHN"/>
    <x v="5"/>
    <s v="Dongguan"/>
    <s v="Eastern Asia"/>
    <x v="1"/>
    <x v="3"/>
    <s v="Dongguan,Line 1 Phase 1"/>
    <x v="6"/>
    <x v="3"/>
    <x v="6"/>
    <n v="57.5"/>
    <n v="36822"/>
    <n v="4897.0625946599421"/>
    <n v="85.166305994085945"/>
    <d v="2019-01-01T00:00:00"/>
    <s v="Costs include all construction and construction-related expenditures, but not rolling stock"/>
    <s v="https://baijiahao.baidu.com/s?id=1638089292564878111&amp;wfr=spider&amp;for=pc"/>
    <s v="https://transitcosts.com/data/"/>
  </r>
  <r>
    <s v="CHN"/>
    <x v="5"/>
    <s v="Dongguan"/>
    <s v="Eastern Asia"/>
    <x v="1"/>
    <x v="3"/>
    <s v="Dongguan,Line 1 Phase 2"/>
    <x v="6"/>
    <x v="3"/>
    <x v="6"/>
    <n v="10.9"/>
    <n v="6055"/>
    <n v="805.27168569512651"/>
    <n v="73.87813630230518"/>
    <d v="2019-01-01T00:00:00"/>
    <s v="Costs include all construction and construction-related expenditures, but not rolling stock"/>
    <s v="https://baijiahao.baidu.com/s?id=1638089292564878111&amp;wfr=spider&amp;for=pc"/>
    <s v="https://transitcosts.com/data/"/>
  </r>
  <r>
    <s v="CHN"/>
    <x v="5"/>
    <s v="Dongguan"/>
    <s v="Eastern Asia"/>
    <x v="1"/>
    <x v="3"/>
    <s v="Dongguan,Line 1 Phase 3"/>
    <x v="6"/>
    <x v="3"/>
    <x v="6"/>
    <n v="3.54"/>
    <n v="1728"/>
    <n v="229.81163879127638"/>
    <n v="64.918542031434001"/>
    <d v="2019-01-01T00:00:00"/>
    <s v="Costs include all construction and construction-related expenditures, but not rolling stock"/>
    <s v="https://baijiahao.baidu.com/s?id=1638089292564878111&amp;wfr=spider&amp;for=pc"/>
    <s v="https://transitcosts.com/data/"/>
  </r>
  <r>
    <s v="CHN"/>
    <x v="5"/>
    <s v="Dongguan"/>
    <s v="Eastern Asia"/>
    <x v="1"/>
    <x v="3"/>
    <s v="Dongguan,Line 2 Phase 3"/>
    <x v="6"/>
    <x v="3"/>
    <x v="6"/>
    <n v="17.5"/>
    <n v="11532"/>
    <n v="1533.6735061001154"/>
    <n v="87.638486062863734"/>
    <d v="2019-01-01T00:00:00"/>
    <s v="Costs include all construction and construction-related expenditures, but not rolling stock"/>
    <s v="https://baijiahao.baidu.com/s?id=1638089292564878111&amp;wfr=spider&amp;for=pc"/>
    <s v="https://transitcosts.com/data/"/>
  </r>
  <r>
    <s v="CHN"/>
    <x v="5"/>
    <s v="Dongguan"/>
    <s v="Eastern Asia"/>
    <x v="1"/>
    <x v="3"/>
    <s v="Dongguan,Line 3 feeder"/>
    <x v="6"/>
    <x v="3"/>
    <x v="6"/>
    <n v="1.8"/>
    <n v="1297"/>
    <n v="172.49172193998004"/>
    <n v="95.828734411100015"/>
    <d v="2019-01-01T00:00:00"/>
    <s v="Costs include all construction and construction-related expenditures, but not rolling stock"/>
    <s v="https://baijiahao.baidu.com/s?id=1638089292564878111&amp;wfr=spider&amp;for=pc"/>
    <s v="https://transitcosts.com/data/"/>
  </r>
  <r>
    <s v="CHN"/>
    <x v="5"/>
    <s v="Dongguan"/>
    <s v="Eastern Asia"/>
    <x v="1"/>
    <x v="3"/>
    <s v="Dongguan,Line 3 Phase 1"/>
    <x v="6"/>
    <x v="3"/>
    <x v="6"/>
    <n v="50.14"/>
    <n v="32178"/>
    <n v="4279.4438154083864"/>
    <n v="85.349896597694183"/>
    <d v="2019-01-01T00:00:00"/>
    <s v="Costs include all construction and construction-related expenditures, but not rolling stock"/>
    <s v="https://baijiahao.baidu.com/s?id=1638089292564878111&amp;wfr=spider&amp;for=pc"/>
    <s v="https://transitcosts.com/data/"/>
  </r>
  <r>
    <s v="CHN"/>
    <x v="5"/>
    <m/>
    <s v="Eastern Asia"/>
    <x v="1"/>
    <x v="3"/>
    <s v="Eastern Sichuan Roads Development Project"/>
    <x v="15"/>
    <x v="1"/>
    <x v="15"/>
    <n v="430"/>
    <m/>
    <n v="31.406684103454467"/>
    <n v="7.3038800240591784E-2"/>
    <m/>
    <m/>
    <s v="AIIB Cost Database"/>
    <m/>
  </r>
  <r>
    <s v="CHN"/>
    <x v="5"/>
    <m/>
    <s v="Eastern Asia"/>
    <x v="1"/>
    <x v="3"/>
    <s v="Fujian Highway Sector Investment Project"/>
    <x v="7"/>
    <x v="1"/>
    <x v="7"/>
    <n v="5402"/>
    <m/>
    <n v="1087.8838893947807"/>
    <n v="0.20138539233520561"/>
    <m/>
    <m/>
    <s v="AIIB Cost Database"/>
    <m/>
  </r>
  <r>
    <s v="CHN"/>
    <x v="5"/>
    <m/>
    <s v="Eastern Asia"/>
    <x v="1"/>
    <x v="3"/>
    <s v="Fuzhou Line 1"/>
    <x v="6"/>
    <x v="3"/>
    <x v="6"/>
    <n v="29.2"/>
    <m/>
    <n v="1270.060480386783"/>
    <n v="43.495221931054211"/>
    <m/>
    <m/>
    <s v="AIIB Cost Database"/>
    <m/>
  </r>
  <r>
    <s v="CHN"/>
    <x v="5"/>
    <m/>
    <s v="Eastern Asia"/>
    <x v="1"/>
    <x v="3"/>
    <s v="Fuzhou Line 2"/>
    <x v="6"/>
    <x v="3"/>
    <x v="6"/>
    <n v="30.6"/>
    <m/>
    <n v="2699.9774218591178"/>
    <n v="88.234556269905809"/>
    <m/>
    <m/>
    <s v="AIIB Cost Database"/>
    <m/>
  </r>
  <r>
    <s v="CHN"/>
    <x v="5"/>
    <s v="Fuzhou"/>
    <s v="Eastern Asia"/>
    <x v="1"/>
    <x v="3"/>
    <s v="Fuzhou Line 4 Phase 1"/>
    <x v="6"/>
    <x v="3"/>
    <x v="6"/>
    <n v="26.7"/>
    <n v="18400"/>
    <n v="2513.9686230429784"/>
    <n v="94.156128203856866"/>
    <d v="2017-01-01T00:00:00"/>
    <s v="Construction starting year is considered as year of study"/>
    <s v="https://irjpro.com/#/app/home"/>
    <m/>
  </r>
  <r>
    <s v="CHN"/>
    <x v="5"/>
    <m/>
    <s v="Eastern Asia"/>
    <x v="1"/>
    <x v="3"/>
    <s v="Fuzhou Nantai Island Peri-Urban Development Project"/>
    <x v="14"/>
    <x v="1"/>
    <x v="14"/>
    <n v="11.6"/>
    <m/>
    <n v="338.27990778360328"/>
    <n v="29.16206101582787"/>
    <m/>
    <m/>
    <s v="AIIB Cost Database"/>
    <m/>
  </r>
  <r>
    <s v="CHN"/>
    <x v="5"/>
    <m/>
    <s v="Eastern Asia"/>
    <x v="1"/>
    <x v="3"/>
    <s v="Fuzhou Nantai Island Peri-Urban Development Project"/>
    <x v="7"/>
    <x v="1"/>
    <x v="7"/>
    <n v="4.0999999999999996"/>
    <m/>
    <n v="33.807313522383339"/>
    <n v="8.2456862249715464"/>
    <m/>
    <m/>
    <s v="AIIB Cost Database"/>
    <m/>
  </r>
  <r>
    <s v="CHN"/>
    <x v="5"/>
    <m/>
    <s v="Eastern Asia"/>
    <x v="1"/>
    <x v="3"/>
    <s v="Gansu Roads Development Project"/>
    <x v="7"/>
    <x v="1"/>
    <x v="7"/>
    <n v="231"/>
    <m/>
    <n v="1207.3734585885322"/>
    <n v="5.2267249289546847"/>
    <m/>
    <m/>
    <s v="AIIB Cost Database"/>
    <m/>
  </r>
  <r>
    <s v="CHN"/>
    <x v="5"/>
    <m/>
    <s v="Eastern Asia"/>
    <x v="1"/>
    <x v="3"/>
    <s v="Ganzhou-Longyan Railway Project"/>
    <x v="0"/>
    <x v="0"/>
    <x v="0"/>
    <n v="290.10000000000002"/>
    <m/>
    <n v="855.73627757454801"/>
    <n v="2.9497975786782074"/>
    <m/>
    <m/>
    <s v="AIIB Cost Database"/>
    <m/>
  </r>
  <r>
    <s v="CHN"/>
    <x v="5"/>
    <m/>
    <s v="Eastern Asia"/>
    <x v="1"/>
    <x v="3"/>
    <s v="Golmud - Dunhuang"/>
    <x v="0"/>
    <x v="0"/>
    <x v="0"/>
    <n v="616.79999999999995"/>
    <m/>
    <n v="1685.4758368851606"/>
    <n v="2.7326132245219856"/>
    <m/>
    <m/>
    <s v="AIIB Cost Database"/>
    <m/>
  </r>
  <r>
    <s v="CHN"/>
    <x v="5"/>
    <m/>
    <s v="Eastern Asia"/>
    <x v="1"/>
    <x v="3"/>
    <s v="Green Mountain Line"/>
    <x v="6"/>
    <x v="3"/>
    <x v="6"/>
    <n v="7.3"/>
    <m/>
    <n v="253.93523477005922"/>
    <n v="34.785648598638254"/>
    <m/>
    <m/>
    <s v="AIIB Cost Database"/>
    <m/>
  </r>
  <r>
    <s v="CHN"/>
    <x v="5"/>
    <m/>
    <s v="Eastern Asia"/>
    <x v="1"/>
    <x v="3"/>
    <s v="Guangxi Roads Development II Project"/>
    <x v="7"/>
    <x v="1"/>
    <x v="7"/>
    <n v="188"/>
    <m/>
    <n v="872.75446081496364"/>
    <n v="4.6423109617817211"/>
    <m/>
    <m/>
    <s v="AIIB Cost Database"/>
    <m/>
  </r>
  <r>
    <s v="CHN"/>
    <x v="5"/>
    <m/>
    <s v="Eastern Asia"/>
    <x v="1"/>
    <x v="3"/>
    <s v="Guangxi Roads Development II Project"/>
    <x v="15"/>
    <x v="1"/>
    <x v="15"/>
    <n v="245"/>
    <m/>
    <n v="58.26717817075734"/>
    <n v="0.23782521702349935"/>
    <m/>
    <m/>
    <s v="AIIB Cost Database"/>
    <m/>
  </r>
  <r>
    <s v="CHN"/>
    <x v="5"/>
    <m/>
    <s v="Eastern Asia"/>
    <x v="1"/>
    <x v="3"/>
    <s v="Guangzhou line 14 (Jiahewanggang - Jiekou)"/>
    <x v="6"/>
    <x v="3"/>
    <x v="6"/>
    <n v="54.1"/>
    <m/>
    <n v="4426.8274785939329"/>
    <n v="81.8267556117178"/>
    <m/>
    <m/>
    <s v="AIIB Cost Database"/>
    <m/>
  </r>
  <r>
    <s v="CHN"/>
    <x v="5"/>
    <s v="Guangzhou"/>
    <s v="Eastern Asia"/>
    <x v="1"/>
    <x v="3"/>
    <s v="Guangzhou Line 21 Phase 1"/>
    <x v="6"/>
    <x v="3"/>
    <x v="6"/>
    <n v="58"/>
    <n v="30657"/>
    <n v="4402.8740184451053"/>
    <n v="75.911621007674228"/>
    <d v="2014-01-01T00:00:00"/>
    <s v="Construction starting year is considered as year of study"/>
    <s v="https://irjpro.com/#/app/home"/>
    <m/>
  </r>
  <r>
    <s v="CHN"/>
    <x v="5"/>
    <m/>
    <s v="Eastern Asia"/>
    <x v="1"/>
    <x v="3"/>
    <s v="Guangzhou Line 21 Phase 1"/>
    <x v="6"/>
    <x v="3"/>
    <x v="6"/>
    <n v="58"/>
    <m/>
    <n v="3987.9028999727661"/>
    <n v="68.756946551254586"/>
    <m/>
    <m/>
    <s v="AIIB Cost Database"/>
    <m/>
  </r>
  <r>
    <s v="CHN"/>
    <x v="5"/>
    <m/>
    <s v="Eastern Asia"/>
    <x v="1"/>
    <x v="3"/>
    <s v="Guangzhou Line 7 (Guangzhou South Station - University South Station)"/>
    <x v="6"/>
    <x v="3"/>
    <x v="6"/>
    <n v="21.1"/>
    <m/>
    <n v="1318.6274274271211"/>
    <n v="62.494190873323269"/>
    <m/>
    <m/>
    <s v="AIIB Cost Database"/>
    <m/>
  </r>
  <r>
    <s v="CHN"/>
    <x v="5"/>
    <m/>
    <s v="Eastern Asia"/>
    <x v="1"/>
    <x v="3"/>
    <s v="Guangzhou line 9 (Fei'eling - Goazeng)"/>
    <x v="6"/>
    <x v="3"/>
    <x v="6"/>
    <n v="20.100000000000001"/>
    <m/>
    <n v="1366.2726100741809"/>
    <n v="67.973761695232881"/>
    <m/>
    <m/>
    <s v="AIIB Cost Database"/>
    <m/>
  </r>
  <r>
    <s v="CHN"/>
    <x v="5"/>
    <m/>
    <s v="Eastern Asia"/>
    <x v="1"/>
    <x v="3"/>
    <s v="Guangzhou Metro Line 10"/>
    <x v="6"/>
    <x v="3"/>
    <x v="6"/>
    <n v="20"/>
    <m/>
    <n v="385.42822465293676"/>
    <n v="19.271411232646837"/>
    <m/>
    <m/>
    <s v="AIIB Cost Database"/>
    <m/>
  </r>
  <r>
    <s v="CHN"/>
    <x v="5"/>
    <s v="Guangzhou"/>
    <s v="Eastern Asia"/>
    <x v="1"/>
    <x v="3"/>
    <s v="Guangzhou,Line 3 Eastern Extension"/>
    <x v="6"/>
    <x v="3"/>
    <x v="6"/>
    <n v="9.6"/>
    <n v="5698"/>
    <n v="813.56300081094992"/>
    <n v="84.746145917807283"/>
    <d v="2017-01-01T00:00:00"/>
    <s v="Costs include all construction and construction-related expenditures, but not rolling stock"/>
    <s v="http://www.gov.cn/xinwen/2017-03/23/5180079/files/d764253433a944c0a620def88bf6f446.pdf"/>
    <s v="https://transitcosts.com/data/"/>
  </r>
  <r>
    <s v="CHN"/>
    <x v="5"/>
    <m/>
    <s v="Eastern Asia"/>
    <x v="1"/>
    <x v="3"/>
    <s v="GuiGuang railway project"/>
    <x v="10"/>
    <x v="0"/>
    <x v="10"/>
    <n v="847"/>
    <m/>
    <n v="11627.445050450064"/>
    <n v="13.727798170543169"/>
    <m/>
    <m/>
    <s v="AIIB Cost Database"/>
    <m/>
  </r>
  <r>
    <s v="CHN"/>
    <x v="5"/>
    <m/>
    <s v="Eastern Asia"/>
    <x v="1"/>
    <x v="3"/>
    <s v="Guiyang Line 1"/>
    <x v="6"/>
    <x v="3"/>
    <x v="6"/>
    <n v="34.299999999999997"/>
    <m/>
    <n v="2646.5621084393565"/>
    <n v="77.159245144004572"/>
    <m/>
    <m/>
    <s v="AIIB Cost Database"/>
    <m/>
  </r>
  <r>
    <s v="CHN"/>
    <x v="5"/>
    <s v="Guiyang"/>
    <s v="Eastern Asia"/>
    <x v="1"/>
    <x v="3"/>
    <s v="Guiyang Line 2 - Phase 2 - (Youjiajie – Shuiyanba)"/>
    <x v="6"/>
    <x v="3"/>
    <x v="6"/>
    <n v="13"/>
    <n v="8480"/>
    <n v="1158.6007173718474"/>
    <n v="89.123132105526722"/>
    <d v="2017-01-01T00:00:00"/>
    <s v="Construction starting year is considered as year of study"/>
    <s v="https://irjpro.com/#/app/home"/>
    <m/>
  </r>
  <r>
    <s v="CHN"/>
    <x v="5"/>
    <m/>
    <s v="Eastern Asia"/>
    <x v="1"/>
    <x v="3"/>
    <s v="Guiyang Metro Line 2 - Phase 2"/>
    <x v="6"/>
    <x v="3"/>
    <x v="6"/>
    <n v="13"/>
    <m/>
    <n v="1066.5497085978468"/>
    <n v="82.04228527675744"/>
    <m/>
    <m/>
    <s v="AIIB Cost Database"/>
    <m/>
  </r>
  <r>
    <s v="CHN"/>
    <x v="5"/>
    <s v="Guiyang"/>
    <s v="Eastern Asia"/>
    <x v="1"/>
    <x v="3"/>
    <s v="Guiyang S1 - Phase 1 - (Wangchengpo – Gui’an)"/>
    <x v="6"/>
    <x v="3"/>
    <x v="6"/>
    <n v="4.4000000000000004"/>
    <n v="1380"/>
    <n v="191.94209785545598"/>
    <n v="43.623204058058178"/>
    <d v="2017-01-01T00:00:00"/>
    <s v="Construction starting year is considered as year of study"/>
    <s v="https://irjpro.com/#/app/home"/>
    <m/>
  </r>
  <r>
    <s v="CHN"/>
    <x v="5"/>
    <s v="Guiyang"/>
    <s v="Eastern Asia"/>
    <x v="1"/>
    <x v="3"/>
    <s v="Guiyang S2 - Phase 1 North - (Xinan Shangmaocheng – Guiyang Dongzhan)"/>
    <x v="6"/>
    <x v="3"/>
    <x v="6"/>
    <n v="32.1"/>
    <n v="20430"/>
    <n v="2791.4113235630566"/>
    <n v="86.959854316606126"/>
    <d v="2017-01-01T00:00:00"/>
    <s v="Construction starting year is considered as year of study"/>
    <s v="https://irjpro.com/#/app/home"/>
    <m/>
  </r>
  <r>
    <s v="CHN"/>
    <x v="5"/>
    <s v="Guiyang"/>
    <s v="Eastern Asia"/>
    <x v="1"/>
    <x v="3"/>
    <s v="Guiyang,Line 2 Phase 2"/>
    <x v="6"/>
    <x v="3"/>
    <x v="6"/>
    <n v="12.8"/>
    <n v="8475"/>
    <n v="1250.4855301310649"/>
    <n v="97.694182041489441"/>
    <d v="2016-01-01T00:00:00"/>
    <s v="Costs include all construction and construction-related expenditures, but not rolling stock"/>
    <s v="http://zfxxgk.ndrc.gov.cn/web/iteminfo.jsp?id=362"/>
    <s v="https://transitcosts.com/data/"/>
  </r>
  <r>
    <s v="CHN"/>
    <x v="5"/>
    <s v="Guiyang"/>
    <s v="Eastern Asia"/>
    <x v="1"/>
    <x v="3"/>
    <s v="Guiyang,S1 Phase 1"/>
    <x v="6"/>
    <x v="3"/>
    <x v="6"/>
    <n v="28.5"/>
    <n v="15479"/>
    <n v="2283.9251352092924"/>
    <n v="80.137724042431316"/>
    <d v="2016-01-01T00:00:00"/>
    <s v="Costs include all construction and construction-related expenditures, but not rolling stock"/>
    <s v="http://zfxxgk.ndrc.gov.cn/web/iteminfo.jsp?id=362"/>
    <s v="https://transitcosts.com/data/"/>
  </r>
  <r>
    <s v="CHN"/>
    <x v="5"/>
    <s v="Guiyang"/>
    <s v="Eastern Asia"/>
    <x v="1"/>
    <x v="3"/>
    <s v="Guiyang,S2 Phase 1 North"/>
    <x v="6"/>
    <x v="3"/>
    <x v="6"/>
    <n v="32.1"/>
    <n v="20430"/>
    <n v="3014.4447646699305"/>
    <n v="93.907936594078834"/>
    <d v="2016-01-01T00:00:00"/>
    <s v="Costs include all construction and construction-related expenditures, but not rolling stock"/>
    <s v="http://zfxxgk.ndrc.gov.cn/web/iteminfo.jsp?id=362"/>
    <s v="https://transitcosts.com/data/"/>
  </r>
  <r>
    <s v="CHN"/>
    <x v="5"/>
    <m/>
    <s v="Eastern Asia"/>
    <x v="1"/>
    <x v="3"/>
    <s v="Hangzhou - Ningde"/>
    <x v="0"/>
    <x v="0"/>
    <x v="0"/>
    <n v="382.5"/>
    <n v="30600"/>
    <n v="4394.7590565403571"/>
    <n v="11.489566160889822"/>
    <d v="2014-01-01T00:00:00"/>
    <s v="Construction starting year is considered as year of study"/>
    <s v="https://irjpro.com/#/app/home"/>
    <m/>
  </r>
  <r>
    <s v="CHN"/>
    <x v="5"/>
    <m/>
    <s v="Eastern Asia"/>
    <x v="1"/>
    <x v="3"/>
    <s v="Hangzhou - Ningde"/>
    <x v="0"/>
    <x v="0"/>
    <x v="0"/>
    <n v="382.5"/>
    <m/>
    <n v="3980.5527736740028"/>
    <n v="10.406673918101967"/>
    <m/>
    <m/>
    <s v="AIIB Cost Database"/>
    <m/>
  </r>
  <r>
    <s v="CHN"/>
    <x v="5"/>
    <m/>
    <s v="Eastern Asia"/>
    <x v="1"/>
    <x v="3"/>
    <s v="Hangzhou Line 2 (Liangzhu - Shushan)"/>
    <x v="6"/>
    <x v="3"/>
    <x v="6"/>
    <n v="48"/>
    <m/>
    <n v="3005.8383428867487"/>
    <n v="62.621632143473931"/>
    <m/>
    <m/>
    <s v="AIIB Cost Database"/>
    <m/>
  </r>
  <r>
    <s v="CHN"/>
    <x v="5"/>
    <m/>
    <s v="Eastern Asia"/>
    <x v="1"/>
    <x v="3"/>
    <s v="Hangzhou Line 5"/>
    <x v="6"/>
    <x v="3"/>
    <x v="6"/>
    <n v="51.5"/>
    <m/>
    <n v="4552.8519826114598"/>
    <n v="88.404892866241937"/>
    <m/>
    <m/>
    <s v="AIIB Cost Database"/>
    <m/>
  </r>
  <r>
    <s v="CHN"/>
    <x v="5"/>
    <s v="Hangzhou"/>
    <s v="Eastern Asia"/>
    <x v="1"/>
    <x v="3"/>
    <s v="Hangzhou,Line 1 Phase 1"/>
    <x v="6"/>
    <x v="3"/>
    <x v="6"/>
    <n v="48"/>
    <n v="22076.000000000004"/>
    <n v="3618.1086557368258"/>
    <n v="75.377263661183875"/>
    <d v="2007-01-01T00:00:00"/>
    <s v="Costs include all construction and construction-related expenditures, but not rolling stock"/>
    <s v="https://tieba.baidu.com/p/4042648134?red_tag=1976143705; https://www.sohu.com/a/277774667_180330; http://zzhz.zjol.com.cn/05zzhz/system/2007/01/10/008096707.shtml"/>
    <s v="https://transitcosts.com/data/"/>
  </r>
  <r>
    <s v="CHN"/>
    <x v="5"/>
    <s v="Hangzhou"/>
    <s v="Eastern Asia"/>
    <x v="1"/>
    <x v="3"/>
    <s v="Hangzhou,Line 1 Phase 3"/>
    <x v="6"/>
    <x v="3"/>
    <x v="6"/>
    <n v="11.5"/>
    <n v="7796"/>
    <n v="1150.2991378055201"/>
    <n v="100.02601198308871"/>
    <d v="2016-01-01T00:00:00"/>
    <s v="Costs include all construction and construction-related expenditures, but not rolling stock"/>
    <s v="https://www.ndrc.gov.cn/xxgk/zcfb/ghwb/201612/W020190905497886107757.pdf"/>
    <s v="https://transitcosts.com/data/"/>
  </r>
  <r>
    <s v="CHN"/>
    <x v="5"/>
    <s v="Hangzhou"/>
    <s v="Eastern Asia"/>
    <x v="1"/>
    <x v="3"/>
    <s v="Hangzhou,Line 2 Phase 3"/>
    <x v="6"/>
    <x v="3"/>
    <x v="6"/>
    <n v="1.6"/>
    <n v="988"/>
    <n v="145.77931607899615"/>
    <n v="91.112072549372584"/>
    <d v="2016-01-01T00:00:00"/>
    <s v="Costs include all construction and construction-related expenditures, but not rolling stock"/>
    <s v="https://www.ndrc.gov.cn/xxgk/zcfb/ghwb/201612/W020190905497886107757.pdf"/>
    <s v="https://transitcosts.com/data/"/>
  </r>
  <r>
    <s v="CHN"/>
    <x v="5"/>
    <s v="Hangzhou"/>
    <s v="Eastern Asia"/>
    <x v="1"/>
    <x v="3"/>
    <s v="Hangzhou,Line 5 Phase 2"/>
    <x v="6"/>
    <x v="3"/>
    <x v="6"/>
    <n v="3.2"/>
    <n v="1754"/>
    <n v="258.80255101473603"/>
    <n v="80.875797192104997"/>
    <d v="2016-01-01T00:00:00"/>
    <s v="Costs include all construction and construction-related expenditures, but not rolling stock"/>
    <s v="https://www.ndrc.gov.cn/xxgk/zcfb/ghwb/201612/W020190905497886107757.pdf"/>
    <s v="https://transitcosts.com/data/"/>
  </r>
  <r>
    <s v="CHN"/>
    <x v="5"/>
    <s v="Hangzhou"/>
    <s v="Eastern Asia"/>
    <x v="1"/>
    <x v="3"/>
    <s v="Hangzhou,Line 7"/>
    <x v="6"/>
    <x v="3"/>
    <x v="6"/>
    <n v="45"/>
    <n v="28997"/>
    <n v="4278.5048869864886"/>
    <n v="95.077886377477526"/>
    <d v="2016-01-01T00:00:00"/>
    <s v="Costs include all construction and construction-related expenditures, but not rolling stock"/>
    <s v="https://www.ndrc.gov.cn/xxgk/zcfb/ghwb/201612/W020190905497886107757.pdf"/>
    <s v="https://transitcosts.com/data/"/>
  </r>
  <r>
    <s v="CHN"/>
    <x v="5"/>
    <m/>
    <s v="Eastern Asia"/>
    <x v="1"/>
    <x v="3"/>
    <s v="Harbin – Jiamusi"/>
    <x v="10"/>
    <x v="0"/>
    <x v="10"/>
    <n v="343"/>
    <n v="33900"/>
    <n v="5697.8258494849924"/>
    <n v="16.611737170510182"/>
    <d v="2012-01-01T00:00:00"/>
    <s v="Total project cost includes the cost of project preparation, land acquisition, construction of the railway and regular_x000a_stations, contingencies, rolling stock and interest during construction"/>
    <s v="https://documents1.worldbank.org/curated/en/695111468024545450/pdf/892000BRI0Box3000china0transport09.pdf"/>
    <m/>
  </r>
  <r>
    <s v="CHN"/>
    <x v="5"/>
    <m/>
    <s v="Eastern Asia"/>
    <x v="1"/>
    <x v="3"/>
    <s v="Harbin - Jiamusi (HaJia Railway)"/>
    <x v="0"/>
    <x v="0"/>
    <x v="0"/>
    <n v="343"/>
    <n v="40800"/>
    <n v="5776.6"/>
    <n v="16.841399416909621"/>
    <d v="2015-01-01T00:00:00"/>
    <s v="Construction starting year is considered as year of study"/>
    <s v="https://irjpro.com/#/app/home"/>
    <m/>
  </r>
  <r>
    <s v="CHN"/>
    <x v="5"/>
    <m/>
    <s v="Eastern Asia"/>
    <x v="1"/>
    <x v="3"/>
    <s v="Harbin - Mudanjiang PDL"/>
    <x v="10"/>
    <x v="0"/>
    <x v="10"/>
    <n v="293.2"/>
    <m/>
    <n v="4765.2090742181917"/>
    <n v="16.252418397742812"/>
    <m/>
    <m/>
    <s v="AIIB Cost Database"/>
    <m/>
  </r>
  <r>
    <s v="CHN"/>
    <x v="5"/>
    <s v="Harbin"/>
    <s v="Eastern Asia"/>
    <x v="1"/>
    <x v="3"/>
    <s v="Harbin Line 5"/>
    <x v="6"/>
    <x v="3"/>
    <x v="6"/>
    <n v="36.1"/>
    <n v="22230"/>
    <n v="2975.5612729534041"/>
    <n v="82.425520026410084"/>
    <d v="2018-01-01T00:00:00"/>
    <s v="Construction starting year is considered as year of study"/>
    <s v="https://irjpro.com/#/app/home"/>
    <m/>
  </r>
  <r>
    <s v="CHN"/>
    <x v="5"/>
    <m/>
    <s v="Eastern Asia"/>
    <x v="1"/>
    <x v="3"/>
    <s v="Hefei - Fuzhou"/>
    <x v="10"/>
    <x v="0"/>
    <x v="10"/>
    <n v="813"/>
    <m/>
    <n v="6201.4"/>
    <n v="7.6277982779827793"/>
    <m/>
    <m/>
    <s v="AIIB Cost Database"/>
    <m/>
  </r>
  <r>
    <s v="CHN"/>
    <x v="5"/>
    <m/>
    <s v="Eastern Asia"/>
    <x v="1"/>
    <x v="3"/>
    <s v="Hefei Line 1"/>
    <x v="6"/>
    <x v="3"/>
    <x v="6"/>
    <n v="24.6"/>
    <m/>
    <n v="1804.5097716894863"/>
    <n v="73.354055759735218"/>
    <m/>
    <m/>
    <s v="AIIB Cost Database"/>
    <m/>
  </r>
  <r>
    <s v="CHN"/>
    <x v="5"/>
    <m/>
    <s v="Eastern Asia"/>
    <x v="1"/>
    <x v="3"/>
    <s v="Hefei line 2"/>
    <x v="6"/>
    <x v="3"/>
    <x v="6"/>
    <n v="27.8"/>
    <m/>
    <n v="2637.0084293605782"/>
    <n v="94.856418322322952"/>
    <m/>
    <m/>
    <s v="AIIB Cost Database"/>
    <m/>
  </r>
  <r>
    <s v="CHN"/>
    <x v="5"/>
    <m/>
    <s v="Eastern Asia"/>
    <x v="1"/>
    <x v="3"/>
    <s v="Hefei Line 3"/>
    <x v="6"/>
    <x v="3"/>
    <x v="6"/>
    <n v="37.700000000000003"/>
    <m/>
    <n v="3391.3482742493893"/>
    <n v="89.95618764587239"/>
    <m/>
    <m/>
    <s v="AIIB Cost Database"/>
    <m/>
  </r>
  <r>
    <s v="CHN"/>
    <x v="5"/>
    <s v="Hefei"/>
    <s v="Eastern Asia"/>
    <x v="1"/>
    <x v="3"/>
    <s v="Hefei Line 4"/>
    <x v="6"/>
    <x v="3"/>
    <x v="6"/>
    <n v="41.4"/>
    <n v="24487"/>
    <n v="3345.7177137499543"/>
    <n v="80.814437530192137"/>
    <d v="2017-01-01T00:00:00"/>
    <s v="Construction starting year is considered as year of study"/>
    <s v="https://irjpro.com/#/app/home"/>
    <m/>
  </r>
  <r>
    <s v="CHN"/>
    <x v="5"/>
    <m/>
    <s v="Eastern Asia"/>
    <x v="1"/>
    <x v="3"/>
    <s v="Hefei Line 4"/>
    <x v="6"/>
    <x v="3"/>
    <x v="6"/>
    <n v="41.4"/>
    <m/>
    <n v="3079.8999164657134"/>
    <n v="74.393717789026894"/>
    <m/>
    <m/>
    <s v="AIIB Cost Database"/>
    <m/>
  </r>
  <r>
    <s v="CHN"/>
    <x v="5"/>
    <s v="Hefei"/>
    <s v="Eastern Asia"/>
    <x v="1"/>
    <x v="3"/>
    <s v="Hefei LRT Line 1"/>
    <x v="11"/>
    <x v="3"/>
    <x v="11"/>
    <n v="11.3"/>
    <n v="2180"/>
    <n v="302.64705341765972"/>
    <n v="26.782925081208823"/>
    <d v="2016-01-01T00:00:00"/>
    <s v="Construction starting year is considered as year of study"/>
    <s v="https://irjpro.com/#/app/home"/>
    <m/>
  </r>
  <r>
    <s v="CHN"/>
    <x v="5"/>
    <s v="Hefei"/>
    <s v="Eastern Asia"/>
    <x v="1"/>
    <x v="3"/>
    <s v="Hefei,Line 2 Eastern Extension"/>
    <x v="6"/>
    <x v="3"/>
    <x v="6"/>
    <n v="14.5"/>
    <n v="10107"/>
    <n v="1313.8548221482399"/>
    <n v="90.610677389533791"/>
    <d v="2020-01-01T00:00:00"/>
    <s v="Costs include all construction and construction-related expenditures, but not rolling stock"/>
    <s v="http://zfxxgk.ndrc.gov.cn/web/iteminfo.jsp?id=16921"/>
    <s v="https://transitcosts.com/data/"/>
  </r>
  <r>
    <s v="CHN"/>
    <x v="5"/>
    <s v="Hefei"/>
    <s v="Eastern Asia"/>
    <x v="1"/>
    <x v="3"/>
    <s v="Hefei,Line 4 Southern Extension"/>
    <x v="6"/>
    <x v="3"/>
    <x v="6"/>
    <n v="12.91"/>
    <n v="7067"/>
    <n v="918.67141863279028"/>
    <n v="71.15967611408135"/>
    <d v="2020-01-01T00:00:00"/>
    <s v="Costs include all construction and construction-related expenditures, but not rolling stock"/>
    <s v="http://zfxxgk.ndrc.gov.cn/web/iteminfo.jsp?id=16921"/>
    <s v="https://transitcosts.com/data/"/>
  </r>
  <r>
    <s v="CHN"/>
    <x v="5"/>
    <s v="Hefei"/>
    <s v="Eastern Asia"/>
    <x v="1"/>
    <x v="3"/>
    <s v="Hefei,Line 6 Phase 1"/>
    <x v="6"/>
    <x v="3"/>
    <x v="6"/>
    <n v="27.3"/>
    <n v="20585"/>
    <n v="2675.9376188702404"/>
    <n v="98.019692998909903"/>
    <d v="2020-01-01T00:00:00"/>
    <s v="Costs include all construction and construction-related expenditures, but not rolling stock"/>
    <s v="http://zfxxgk.ndrc.gov.cn/web/iteminfo.jsp?id=16921"/>
    <s v="https://transitcosts.com/data/"/>
  </r>
  <r>
    <s v="CHN"/>
    <x v="5"/>
    <s v="Hefei"/>
    <s v="Eastern Asia"/>
    <x v="1"/>
    <x v="3"/>
    <s v="Hefei,Line 8 Phase 1"/>
    <x v="6"/>
    <x v="3"/>
    <x v="6"/>
    <n v="23"/>
    <n v="16201"/>
    <n v="2106.0415527479604"/>
    <n v="91.567024032520024"/>
    <d v="2020-01-01T00:00:00"/>
    <s v="Costs include all construction and construction-related expenditures, but not rolling stock"/>
    <s v="http://zfxxgk.ndrc.gov.cn/web/iteminfo.jsp?id=16921"/>
    <s v="https://transitcosts.com/data/"/>
  </r>
  <r>
    <s v="CHN"/>
    <x v="5"/>
    <m/>
    <s v="Eastern Asia"/>
    <x v="1"/>
    <x v="3"/>
    <s v="Hefei-Xi'An Railway"/>
    <x v="10"/>
    <x v="0"/>
    <x v="10"/>
    <n v="954"/>
    <m/>
    <n v="3120.4969870487562"/>
    <n v="3.2709612023571868"/>
    <m/>
    <m/>
    <s v="AIIB Cost Database"/>
    <m/>
  </r>
  <r>
    <s v="CHN"/>
    <x v="5"/>
    <m/>
    <s v="Eastern Asia"/>
    <x v="1"/>
    <x v="3"/>
    <s v="Heilongjiang Roads Network Development Project"/>
    <x v="1"/>
    <x v="1"/>
    <x v="1"/>
    <n v="428"/>
    <m/>
    <n v="502.15065307823824"/>
    <n v="1.173249189435136"/>
    <m/>
    <m/>
    <s v="AIIB Cost Database"/>
    <m/>
  </r>
  <r>
    <s v="CHN"/>
    <x v="5"/>
    <m/>
    <s v="Eastern Asia"/>
    <x v="1"/>
    <x v="3"/>
    <s v="Heilongjiang Roads Network Development Project"/>
    <x v="1"/>
    <x v="1"/>
    <x v="1"/>
    <n v="170"/>
    <m/>
    <n v="21.369873640501066"/>
    <n v="0.12570513906177097"/>
    <m/>
    <m/>
    <s v="AIIB Cost Database"/>
    <m/>
  </r>
  <r>
    <s v="CHN"/>
    <x v="5"/>
    <m/>
    <s v="Eastern Asia"/>
    <x v="1"/>
    <x v="3"/>
    <s v="Heshun - Xingtai"/>
    <x v="0"/>
    <x v="0"/>
    <x v="0"/>
    <n v="134.6"/>
    <n v="6640"/>
    <n v="940.1"/>
    <n v="6.9843982169390788"/>
    <d v="2015-01-01T00:00:00"/>
    <s v="Construction starting year is considered as year of study"/>
    <s v="https://irjpro.com/#/app/home"/>
    <m/>
  </r>
  <r>
    <s v="CHN"/>
    <x v="5"/>
    <m/>
    <s v="Eastern Asia"/>
    <x v="1"/>
    <x v="3"/>
    <s v="Heshun - Xingtai"/>
    <x v="0"/>
    <x v="0"/>
    <x v="0"/>
    <n v="134.6"/>
    <m/>
    <n v="863.73171668342297"/>
    <n v="6.4170261269199331"/>
    <m/>
    <m/>
    <s v="AIIB Cost Database"/>
    <m/>
  </r>
  <r>
    <s v="CHN"/>
    <x v="5"/>
    <m/>
    <s v="Eastern Asia"/>
    <x v="1"/>
    <x v="3"/>
    <s v="Hexing Railway (Heshun - Xingtai)"/>
    <x v="0"/>
    <x v="0"/>
    <x v="0"/>
    <n v="142"/>
    <m/>
    <n v="926.81268614037458"/>
    <n v="6.5268499023970037"/>
    <m/>
    <m/>
    <s v="AIIB Cost Database"/>
    <m/>
  </r>
  <r>
    <s v="CHN"/>
    <x v="5"/>
    <m/>
    <s v="Eastern Asia"/>
    <x v="1"/>
    <x v="3"/>
    <s v="Hohhot Line 1"/>
    <x v="6"/>
    <x v="3"/>
    <x v="6"/>
    <n v="23.2"/>
    <m/>
    <n v="2163.1372162640896"/>
    <n v="93.238673114831457"/>
    <m/>
    <m/>
    <s v="AIIB Cost Database"/>
    <m/>
  </r>
  <r>
    <s v="CHN"/>
    <x v="5"/>
    <m/>
    <s v="Eastern Asia"/>
    <x v="1"/>
    <x v="3"/>
    <s v="Hotan - Ruoqiang Line"/>
    <x v="0"/>
    <x v="0"/>
    <x v="0"/>
    <n v="825"/>
    <m/>
    <n v="2886.3957432310108"/>
    <n v="3.4986615069466795"/>
    <m/>
    <m/>
    <s v="AIIB Cost Database"/>
    <m/>
  </r>
  <r>
    <s v="CHN"/>
    <x v="5"/>
    <m/>
    <s v="Eastern Asia"/>
    <x v="1"/>
    <x v="3"/>
    <s v="Hubei Xiangyang Urban Transport"/>
    <x v="5"/>
    <x v="3"/>
    <x v="5"/>
    <n v="13.1"/>
    <m/>
    <n v="210.25036277612432"/>
    <n v="16.049646013444605"/>
    <m/>
    <m/>
    <s v="AIIB Cost Database"/>
    <m/>
  </r>
  <r>
    <s v="CHN"/>
    <x v="5"/>
    <m/>
    <s v="Eastern Asia"/>
    <x v="1"/>
    <x v="3"/>
    <s v="Hunan Roads Development II"/>
    <x v="7"/>
    <x v="1"/>
    <x v="7"/>
    <n v="173"/>
    <m/>
    <n v="900.34943469085874"/>
    <n v="5.2043319924327092"/>
    <m/>
    <m/>
    <s v="AIIB Cost Database"/>
    <m/>
  </r>
  <r>
    <s v="CHN"/>
    <x v="5"/>
    <m/>
    <s v="Eastern Asia"/>
    <x v="1"/>
    <x v="3"/>
    <s v="Hunan Roads Development II"/>
    <x v="1"/>
    <x v="1"/>
    <x v="1"/>
    <n v="510"/>
    <m/>
    <n v="130.54721928005893"/>
    <n v="0.25597493976482144"/>
    <m/>
    <m/>
    <s v="AIIB Cost Database"/>
    <m/>
  </r>
  <r>
    <s v="CHN"/>
    <x v="5"/>
    <m/>
    <s v="Eastern Asia"/>
    <x v="1"/>
    <x v="3"/>
    <s v="Hunan Roads Development III"/>
    <x v="12"/>
    <x v="1"/>
    <x v="12"/>
    <n v="64"/>
    <m/>
    <n v="833.87534376849158"/>
    <n v="13.029302246382681"/>
    <m/>
    <m/>
    <s v="AIIB Cost Database"/>
    <m/>
  </r>
  <r>
    <s v="CHN"/>
    <x v="5"/>
    <m/>
    <s v="Eastern Asia"/>
    <x v="1"/>
    <x v="3"/>
    <s v="Hunan Roads Development III"/>
    <x v="1"/>
    <x v="1"/>
    <x v="1"/>
    <n v="129"/>
    <m/>
    <n v="61.565012395071975"/>
    <n v="0.47724815810133314"/>
    <m/>
    <m/>
    <s v="AIIB Cost Database"/>
    <m/>
  </r>
  <r>
    <s v="CHN"/>
    <x v="5"/>
    <m/>
    <s v="Eastern Asia"/>
    <x v="1"/>
    <x v="3"/>
    <s v="Inner Mongolia Highway and Trade Corridor"/>
    <x v="1"/>
    <x v="1"/>
    <x v="1"/>
    <n v="178.7"/>
    <m/>
    <n v="234.36910254520438"/>
    <n v="1.3115226779250386"/>
    <m/>
    <m/>
    <s v="AIIB Cost Database"/>
    <m/>
  </r>
  <r>
    <s v="CHN"/>
    <x v="5"/>
    <m/>
    <s v="Eastern Asia"/>
    <x v="1"/>
    <x v="3"/>
    <s v="Jiangxi Fuzhou Urban Integrated Infrastructure Improvement Project"/>
    <x v="5"/>
    <x v="3"/>
    <x v="5"/>
    <n v="12.5"/>
    <m/>
    <n v="178.3508146394916"/>
    <n v="14.268065171159328"/>
    <m/>
    <m/>
    <s v="AIIB Cost Database"/>
    <m/>
  </r>
  <r>
    <s v="CHN"/>
    <x v="5"/>
    <s v="Jiaozuo - Tai…"/>
    <s v="Eastern Asia"/>
    <x v="1"/>
    <x v="3"/>
    <s v="Jiaozuo - Taiyuan HSL"/>
    <x v="10"/>
    <x v="0"/>
    <x v="10"/>
    <n v="358.8"/>
    <n v="43130"/>
    <n v="5986.7645989470002"/>
    <n v="16.685520063954851"/>
    <d v="2016-01-01T00:00:00"/>
    <s v="Construction starting year is considered as year of study"/>
    <s v="https://irjpro.com/#/app/home"/>
    <m/>
  </r>
  <r>
    <s v="CHN"/>
    <x v="5"/>
    <m/>
    <s v="Eastern Asia"/>
    <x v="1"/>
    <x v="3"/>
    <s v="Jiaozuo - Taiyuan HSL"/>
    <x v="10"/>
    <x v="0"/>
    <x v="10"/>
    <n v="358.8"/>
    <m/>
    <n v="5477.9095377044005"/>
    <n v="15.267306403858418"/>
    <m/>
    <m/>
    <s v="AIIB Cost Database"/>
    <m/>
  </r>
  <r>
    <s v="CHN"/>
    <x v="5"/>
    <m/>
    <s v="Eastern Asia"/>
    <x v="1"/>
    <x v="3"/>
    <s v="Jilin- Hunchun"/>
    <x v="10"/>
    <x v="0"/>
    <x v="10"/>
    <n v="360"/>
    <n v="39600"/>
    <n v="6655.8673640001698"/>
    <n v="18.488520455556028"/>
    <d v="2012-01-01T00:00:00"/>
    <s v="Total project cost includes the cost of project preparation, land acquisition, construction of the railway and regular_x000a_stations, contingencies, rolling stock and interest during construction"/>
    <s v="https://documents1.worldbank.org/curated/en/695111468024545450/pdf/892000BRI0Box3000china0transport09.pdf"/>
    <m/>
  </r>
  <r>
    <s v="CHN"/>
    <x v="5"/>
    <s v="Jinan"/>
    <s v="Eastern Asia"/>
    <x v="1"/>
    <x v="3"/>
    <s v="Jinan Metro Line 1 Phase 1"/>
    <x v="6"/>
    <x v="3"/>
    <x v="6"/>
    <n v="26.3"/>
    <n v="12000"/>
    <n v="1665.6862447573822"/>
    <n v="63.334077747428978"/>
    <d v="2016-01-01T00:00:00"/>
    <s v="Construction starting year is considered as year of study"/>
    <s v="https://irjpro.com/#/app/home"/>
    <m/>
  </r>
  <r>
    <s v="CHN"/>
    <x v="5"/>
    <m/>
    <s v="Eastern Asia"/>
    <x v="1"/>
    <x v="3"/>
    <s v="Jinan Metro Line 1 Phase 1"/>
    <x v="6"/>
    <x v="3"/>
    <x v="6"/>
    <n v="26.3"/>
    <m/>
    <n v="1524.108458946987"/>
    <n v="57.950891975170606"/>
    <m/>
    <m/>
    <s v="AIIB Cost Database"/>
    <m/>
  </r>
  <r>
    <s v="CHN"/>
    <x v="5"/>
    <s v="Jinan"/>
    <s v="Eastern Asia"/>
    <x v="1"/>
    <x v="3"/>
    <s v="Jinan Metro Line 2"/>
    <x v="6"/>
    <x v="3"/>
    <x v="6"/>
    <n v="36.9"/>
    <n v="19900"/>
    <n v="2762.2548526214973"/>
    <n v="74.857855084593425"/>
    <d v="2016-01-01T00:00:00"/>
    <s v="Construction starting year is considered as year of study"/>
    <s v="https://irjpro.com/#/app/home"/>
    <m/>
  </r>
  <r>
    <s v="CHN"/>
    <x v="5"/>
    <m/>
    <s v="Eastern Asia"/>
    <x v="1"/>
    <x v="3"/>
    <s v="Jinan Metro Line 2"/>
    <x v="6"/>
    <x v="3"/>
    <x v="6"/>
    <n v="36.9"/>
    <m/>
    <n v="2502.9183774566332"/>
    <n v="67.829766326738024"/>
    <m/>
    <m/>
    <s v="AIIB Cost Database"/>
    <m/>
  </r>
  <r>
    <s v="CHN"/>
    <x v="5"/>
    <s v="Jinan"/>
    <s v="Eastern Asia"/>
    <x v="1"/>
    <x v="3"/>
    <s v="Jinan Metro Line 3"/>
    <x v="6"/>
    <x v="3"/>
    <x v="6"/>
    <n v="19"/>
    <n v="11800"/>
    <n v="1637.9411472137483"/>
    <n v="86.207428800723591"/>
    <d v="2016-01-01T00:00:00"/>
    <s v="Construction starting year is considered as year of study"/>
    <s v="https://irjpro.com/#/app/home"/>
    <m/>
  </r>
  <r>
    <s v="CHN"/>
    <x v="5"/>
    <m/>
    <s v="Eastern Asia"/>
    <x v="1"/>
    <x v="3"/>
    <s v="Jinan Metro Line 3"/>
    <x v="6"/>
    <x v="3"/>
    <x v="6"/>
    <n v="19"/>
    <m/>
    <n v="1498.7216023323904"/>
    <n v="78.880084333283705"/>
    <m/>
    <m/>
    <s v="AIIB Cost Database"/>
    <m/>
  </r>
  <r>
    <s v="CHN"/>
    <x v="5"/>
    <m/>
    <s v="Eastern Asia"/>
    <x v="1"/>
    <x v="3"/>
    <s v="Karamay - Tacheng"/>
    <x v="10"/>
    <x v="0"/>
    <x v="10"/>
    <n v="173.1"/>
    <m/>
    <n v="482.62766809254549"/>
    <n v="2.7881436631573977"/>
    <m/>
    <m/>
    <s v="AIIB Cost Database"/>
    <m/>
  </r>
  <r>
    <s v="CHN"/>
    <x v="5"/>
    <m/>
    <s v="Eastern Asia"/>
    <x v="1"/>
    <x v="3"/>
    <s v="Karamay - Tacheng (Xinjiang)"/>
    <x v="0"/>
    <x v="0"/>
    <x v="0"/>
    <n v="291"/>
    <m/>
    <n v="702.48832100430297"/>
    <n v="2.4140492130732061"/>
    <m/>
    <m/>
    <s v="AIIB Cost Database"/>
    <m/>
  </r>
  <r>
    <s v="CHN"/>
    <x v="5"/>
    <m/>
    <s v="Eastern Asia"/>
    <x v="1"/>
    <x v="3"/>
    <s v="Kazuo  - Chifeng (Inner Mongolia) HSL"/>
    <x v="10"/>
    <x v="0"/>
    <x v="10"/>
    <n v="164.9"/>
    <m/>
    <n v="2159.1386991403783"/>
    <n v="13.093624615769425"/>
    <m/>
    <m/>
    <s v="AIIB Cost Database"/>
    <m/>
  </r>
  <r>
    <s v="CHN"/>
    <x v="5"/>
    <m/>
    <s v="Eastern Asia"/>
    <x v="1"/>
    <x v="3"/>
    <s v="Korla - Golmud HSL"/>
    <x v="10"/>
    <x v="0"/>
    <x v="10"/>
    <n v="1214.5999999999999"/>
    <m/>
    <n v="4775.509935964853"/>
    <n v="3.9317552576690709"/>
    <m/>
    <m/>
    <s v="AIIB Cost Database"/>
    <m/>
  </r>
  <r>
    <s v="CHN"/>
    <x v="5"/>
    <s v="Kunming"/>
    <s v="Eastern Asia"/>
    <x v="1"/>
    <x v="3"/>
    <s v="Kunming,Line 1 Southern Extension"/>
    <x v="6"/>
    <x v="3"/>
    <x v="6"/>
    <n v="7.3"/>
    <n v="2395"/>
    <n v="399.64460602479426"/>
    <n v="54.745836441752637"/>
    <d v="2013-01-01T00:00:00"/>
    <s v="Costs include all construction and construction-related expenditures, but not rolling stock"/>
    <s v="http://zfxxgk.ndrc.gov.cn/web/iteminfo.jsp?id=12400"/>
    <s v="https://transitcosts.com/data/"/>
  </r>
  <r>
    <s v="CHN"/>
    <x v="5"/>
    <s v="Kunming"/>
    <s v="Eastern Asia"/>
    <x v="1"/>
    <x v="3"/>
    <s v="Kunming,Line 2 Phase 2"/>
    <x v="6"/>
    <x v="3"/>
    <x v="6"/>
    <n v="9.1999999999999993"/>
    <n v="5326"/>
    <n v="888.72950801171362"/>
    <n v="96.601033479534095"/>
    <d v="2013-01-01T00:00:00"/>
    <s v="Costs include all construction and construction-related expenditures, but not rolling stock"/>
    <s v="http://zfxxgk.ndrc.gov.cn/web/iteminfo.jsp?id=12400"/>
    <s v="https://transitcosts.com/data/"/>
  </r>
  <r>
    <s v="CHN"/>
    <x v="5"/>
    <s v="Kunming"/>
    <s v="Eastern Asia"/>
    <x v="1"/>
    <x v="3"/>
    <s v="Kunming,Line 3 Phase 2"/>
    <x v="6"/>
    <x v="3"/>
    <x v="6"/>
    <n v="4"/>
    <n v="2267"/>
    <n v="378.28572937712261"/>
    <n v="94.571432344280652"/>
    <d v="2013-01-01T00:00:00"/>
    <s v="Costs include all construction and construction-related expenditures, but not rolling stock"/>
    <s v="http://zfxxgk.ndrc.gov.cn/web/iteminfo.jsp?id=12400"/>
    <s v="https://transitcosts.com/data/"/>
  </r>
  <r>
    <s v="CHN"/>
    <x v="5"/>
    <s v="Kunming"/>
    <s v="Eastern Asia"/>
    <x v="1"/>
    <x v="3"/>
    <s v="Kunming,Line 4"/>
    <x v="6"/>
    <x v="3"/>
    <x v="6"/>
    <n v="43.5"/>
    <n v="21564"/>
    <n v="3598.3032502374376"/>
    <n v="82.719614947987068"/>
    <d v="2013-01-01T00:00:00"/>
    <s v="Costs include all construction and construction-related expenditures, but not rolling stock"/>
    <s v="http://zfxxgk.ndrc.gov.cn/web/iteminfo.jsp?id=12400"/>
    <s v="https://transitcosts.com/data/"/>
  </r>
  <r>
    <s v="CHN"/>
    <x v="5"/>
    <s v="Kunming"/>
    <s v="Eastern Asia"/>
    <x v="1"/>
    <x v="3"/>
    <s v="Kunming,Line 5"/>
    <x v="6"/>
    <x v="3"/>
    <x v="6"/>
    <n v="24"/>
    <n v="12911"/>
    <n v="2154.4098156100704"/>
    <n v="89.767075650419599"/>
    <d v="2013-01-01T00:00:00"/>
    <s v="Costs include all construction and construction-related expenditures, but not rolling stock"/>
    <s v="http://zfxxgk.ndrc.gov.cn/web/iteminfo.jsp?id=12400"/>
    <s v="https://transitcosts.com/data/"/>
  </r>
  <r>
    <s v="CHN"/>
    <x v="5"/>
    <s v="Kunming"/>
    <s v="Eastern Asia"/>
    <x v="1"/>
    <x v="3"/>
    <s v="Kunming,Line 6"/>
    <x v="6"/>
    <x v="3"/>
    <x v="6"/>
    <n v="25.4"/>
    <n v="10151"/>
    <n v="1693.8590378946499"/>
    <n v="66.687363696639764"/>
    <d v="2013-01-01T00:00:00"/>
    <s v="Costs include all construction and construction-related expenditures, but not rolling stock"/>
    <s v="http://zfxxgk.ndrc.gov.cn/web/iteminfo.jsp?id=12400"/>
    <s v="https://transitcosts.com/data/"/>
  </r>
  <r>
    <s v="CHN"/>
    <x v="5"/>
    <m/>
    <s v="Eastern Asia"/>
    <x v="1"/>
    <x v="3"/>
    <s v="Lanzhou - Chongqing"/>
    <x v="0"/>
    <x v="0"/>
    <x v="0"/>
    <n v="820"/>
    <m/>
    <n v="10904.704403050038"/>
    <n v="13.298420003719558"/>
    <m/>
    <m/>
    <s v="AIIB Cost Database"/>
    <m/>
  </r>
  <r>
    <s v="CHN"/>
    <x v="5"/>
    <m/>
    <s v="Eastern Asia"/>
    <x v="1"/>
    <x v="3"/>
    <s v="Lanzhou - Hezuo"/>
    <x v="0"/>
    <x v="0"/>
    <x v="0"/>
    <n v="183.1"/>
    <m/>
    <n v="1365.8372194676913"/>
    <n v="7.4595151254379646"/>
    <m/>
    <m/>
    <s v="AIIB Cost Database"/>
    <m/>
  </r>
  <r>
    <s v="CHN"/>
    <x v="5"/>
    <s v="Lanzhou"/>
    <s v="Eastern Asia"/>
    <x v="1"/>
    <x v="3"/>
    <s v="Lanzhou Line 1"/>
    <x v="6"/>
    <x v="3"/>
    <x v="6"/>
    <n v="34"/>
    <n v="20200"/>
    <n v="2901.0988809475871"/>
    <n v="85.326437674929025"/>
    <d v="2014-01-01T00:00:00"/>
    <s v="Construction starting year is considered as year of study"/>
    <s v="https://irjpro.com/#/app/home"/>
    <m/>
  </r>
  <r>
    <s v="CHN"/>
    <x v="5"/>
    <m/>
    <s v="Eastern Asia"/>
    <x v="1"/>
    <x v="3"/>
    <s v="Lanzhou Line 1"/>
    <x v="6"/>
    <x v="3"/>
    <x v="6"/>
    <n v="34"/>
    <m/>
    <n v="2627.6701518078817"/>
    <n v="77.284416229643583"/>
    <m/>
    <m/>
    <s v="AIIB Cost Database"/>
    <m/>
  </r>
  <r>
    <s v="CHN"/>
    <x v="5"/>
    <m/>
    <s v="Eastern Asia"/>
    <x v="1"/>
    <x v="3"/>
    <s v="Lhasa - Xigaze"/>
    <x v="0"/>
    <x v="0"/>
    <x v="0"/>
    <n v="253"/>
    <m/>
    <n v="1910.1605953539865"/>
    <n v="7.5500418788695116"/>
    <m/>
    <m/>
    <s v="AIIB Cost Database"/>
    <m/>
  </r>
  <r>
    <s v="CHN"/>
    <x v="5"/>
    <m/>
    <s v="Eastern Asia"/>
    <x v="1"/>
    <x v="3"/>
    <s v="Lhasa-Nyingchi railway "/>
    <x v="0"/>
    <x v="0"/>
    <x v="0"/>
    <n v="435"/>
    <m/>
    <n v="4614.519791197331"/>
    <n v="10.608091474016852"/>
    <m/>
    <m/>
    <s v="AIIB Cost Database"/>
    <m/>
  </r>
  <r>
    <s v="CHN"/>
    <x v="5"/>
    <m/>
    <s v="Eastern Asia"/>
    <x v="1"/>
    <x v="3"/>
    <s v="Liaoning Medium Cities Infrastructure Project"/>
    <x v="1"/>
    <x v="1"/>
    <x v="1"/>
    <n v="107"/>
    <m/>
    <n v="164.02366749972896"/>
    <n v="1.5329314719600837"/>
    <m/>
    <m/>
    <s v="AIIB Cost Database"/>
    <m/>
  </r>
  <r>
    <s v="CHN"/>
    <x v="5"/>
    <m/>
    <s v="Eastern Asia"/>
    <x v="1"/>
    <x v="3"/>
    <s v="Liuzhou - Wuzhou"/>
    <x v="0"/>
    <x v="0"/>
    <x v="0"/>
    <n v="233"/>
    <n v="19600"/>
    <n v="2623.4932110458462"/>
    <n v="11.259627515218224"/>
    <d v="2018-01-01T00:00:00"/>
    <s v="Construction starting year is considered as year of study"/>
    <s v="https://irjpro.com/#/app/home"/>
    <m/>
  </r>
  <r>
    <s v="CHN"/>
    <x v="5"/>
    <m/>
    <s v="Eastern Asia"/>
    <x v="1"/>
    <x v="3"/>
    <s v="Luoyang Metro Line 1"/>
    <x v="6"/>
    <x v="3"/>
    <x v="6"/>
    <n v="22"/>
    <m/>
    <n v="2145.4474439735632"/>
    <n v="97.520338362434686"/>
    <m/>
    <m/>
    <s v="AIIB Cost Database"/>
    <m/>
  </r>
  <r>
    <s v="CHN"/>
    <x v="5"/>
    <m/>
    <s v="Eastern Asia"/>
    <x v="1"/>
    <x v="3"/>
    <s v="Luoyang Metro Line 2"/>
    <x v="6"/>
    <x v="3"/>
    <x v="6"/>
    <n v="18.3"/>
    <m/>
    <n v="1764.6129778100642"/>
    <n v="96.426938678145575"/>
    <m/>
    <m/>
    <s v="AIIB Cost Database"/>
    <m/>
  </r>
  <r>
    <s v="CHN"/>
    <x v="5"/>
    <m/>
    <s v="Eastern Asia"/>
    <x v="1"/>
    <x v="3"/>
    <s v="Mengxi - Huazhong (Coal Railway)"/>
    <x v="0"/>
    <x v="0"/>
    <x v="0"/>
    <n v="1817"/>
    <n v="193000"/>
    <n v="28251.024682525698"/>
    <n v="15.548169885814914"/>
    <d v="2013-01-01T00:00:00"/>
    <s v="Construction starting year is considered as year of study"/>
    <s v="https://irjpro.com/#/app/home"/>
    <m/>
  </r>
  <r>
    <s v="CHN"/>
    <x v="5"/>
    <m/>
    <s v="Eastern Asia"/>
    <x v="1"/>
    <x v="3"/>
    <s v="Mengxi - Huazhong (Coal Railway)"/>
    <x v="0"/>
    <x v="0"/>
    <x v="0"/>
    <n v="1817"/>
    <m/>
    <n v="25105.918275264557"/>
    <n v="13.817236254961232"/>
    <m/>
    <m/>
    <s v="AIIB Cost Database"/>
    <m/>
  </r>
  <r>
    <s v="CHN"/>
    <x v="5"/>
    <m/>
    <s v="Eastern Asia"/>
    <x v="1"/>
    <x v="3"/>
    <s v="Mile - Mengzi High Speed Line"/>
    <x v="10"/>
    <x v="0"/>
    <x v="10"/>
    <n v="107"/>
    <n v="9420"/>
    <n v="1260.8839263321963"/>
    <n v="11.783961928338284"/>
    <d v="2018-01-01T00:00:00"/>
    <s v="Construction starting year is considered as year of study"/>
    <s v="https://irjpro.com/#/app/home"/>
    <m/>
  </r>
  <r>
    <s v="CHN"/>
    <x v="5"/>
    <m/>
    <s v="Eastern Asia"/>
    <x v="1"/>
    <x v="3"/>
    <s v="Mile - Mengzi High-Speed Line"/>
    <x v="10"/>
    <x v="0"/>
    <x v="10"/>
    <n v="106"/>
    <m/>
    <n v="1161.8585708348774"/>
    <n v="10.960929913536578"/>
    <m/>
    <m/>
    <s v="AIIB Cost Database"/>
    <m/>
  </r>
  <r>
    <s v="CHN"/>
    <x v="5"/>
    <m/>
    <s v="Eastern Asia"/>
    <x v="1"/>
    <x v="3"/>
    <s v="Mudanjiang - Jiamusi HSL"/>
    <x v="10"/>
    <x v="0"/>
    <x v="10"/>
    <n v="371.6"/>
    <m/>
    <n v="4628.5556777505926"/>
    <n v="12.455747249059721"/>
    <m/>
    <m/>
    <s v="AIIB Cost Database"/>
    <m/>
  </r>
  <r>
    <s v="CHN"/>
    <x v="5"/>
    <m/>
    <s v="Eastern Asia"/>
    <x v="1"/>
    <x v="3"/>
    <s v="Nanchang Metro Line 4"/>
    <x v="6"/>
    <x v="3"/>
    <x v="6"/>
    <n v="39.6"/>
    <m/>
    <n v="3896.4824875510822"/>
    <n v="98.396022412906106"/>
    <m/>
    <m/>
    <s v="AIIB Cost Database"/>
    <m/>
  </r>
  <r>
    <s v="CHN"/>
    <x v="5"/>
    <s v="Nanchang"/>
    <s v="Eastern Asia"/>
    <x v="1"/>
    <x v="3"/>
    <s v="Nanchang,Line 1 Eastern Extension"/>
    <x v="6"/>
    <x v="3"/>
    <x v="6"/>
    <n v="4.0999999999999996"/>
    <n v="2040"/>
    <n v="327.57988125289057"/>
    <n v="79.897532012900143"/>
    <d v="2015-01-01T00:00:00"/>
    <s v="Costs include all construction and construction-related expenditures, but not rolling stock"/>
    <s v="http://zfxxgk.ndrc.gov.cn/web/iteminfo.jsp?id=316"/>
    <s v="https://transitcosts.com/data/"/>
  </r>
  <r>
    <s v="CHN"/>
    <x v="5"/>
    <s v="Nanchang"/>
    <s v="Eastern Asia"/>
    <x v="1"/>
    <x v="3"/>
    <s v="Nanchang,Line 2 Western Extension"/>
    <x v="6"/>
    <x v="3"/>
    <x v="6"/>
    <n v="8.5"/>
    <n v="3930"/>
    <n v="631.07300653130392"/>
    <n v="74.243883121329873"/>
    <d v="2015-01-01T00:00:00"/>
    <s v="Costs include all construction and construction-related expenditures, but not rolling stock"/>
    <s v="http://zfxxgk.ndrc.gov.cn/web/iteminfo.jsp?id=316"/>
    <s v="https://transitcosts.com/data/"/>
  </r>
  <r>
    <s v="CHN"/>
    <x v="5"/>
    <m/>
    <s v="Eastern Asia"/>
    <x v="1"/>
    <x v="3"/>
    <s v="NanGuang railway project"/>
    <x v="10"/>
    <x v="0"/>
    <x v="10"/>
    <n v="462"/>
    <m/>
    <n v="6734.4926171003553"/>
    <n v="14.576823846537566"/>
    <m/>
    <m/>
    <s v="AIIB Cost Database"/>
    <m/>
  </r>
  <r>
    <s v="CHN"/>
    <x v="5"/>
    <s v="Nanjing"/>
    <s v="Eastern Asia"/>
    <x v="1"/>
    <x v="3"/>
    <s v="Nanjing Line 11"/>
    <x v="6"/>
    <x v="3"/>
    <x v="6"/>
    <n v="41.6"/>
    <n v="23438"/>
    <n v="3280.4887255623266"/>
    <n v="78.857902056786699"/>
    <d v="2021-01-01T00:00:00"/>
    <s v="Construction starting year is considered as year of study"/>
    <s v="https://irjpro.com/#/app/home"/>
    <m/>
  </r>
  <r>
    <s v="CHN"/>
    <x v="5"/>
    <m/>
    <s v="Eastern Asia"/>
    <x v="1"/>
    <x v="3"/>
    <s v="Nanjing Line 4"/>
    <x v="6"/>
    <x v="3"/>
    <x v="6"/>
    <n v="33.5"/>
    <m/>
    <n v="2937.8245292111465"/>
    <n v="87.696254603317811"/>
    <m/>
    <m/>
    <s v="AIIB Cost Database"/>
    <m/>
  </r>
  <r>
    <s v="CHN"/>
    <x v="5"/>
    <m/>
    <s v="Eastern Asia"/>
    <x v="1"/>
    <x v="3"/>
    <s v="Nanjing line S1 Phase 2 (South extension)"/>
    <x v="6"/>
    <x v="3"/>
    <x v="6"/>
    <n v="52.4"/>
    <m/>
    <n v="1839.6139826136539"/>
    <n v="35.107137072779658"/>
    <m/>
    <m/>
    <s v="AIIB Cost Database"/>
    <m/>
  </r>
  <r>
    <s v="CHN"/>
    <x v="5"/>
    <m/>
    <s v="Eastern Asia"/>
    <x v="1"/>
    <x v="3"/>
    <s v="Nanjing Metro Line 11 Phase I "/>
    <x v="6"/>
    <x v="3"/>
    <x v="6"/>
    <n v="27"/>
    <m/>
    <n v="2297.2772874824896"/>
    <n v="85.084343980832941"/>
    <m/>
    <m/>
    <s v="AIIB Cost Database"/>
    <m/>
  </r>
  <r>
    <s v="CHN"/>
    <x v="5"/>
    <m/>
    <s v="Eastern Asia"/>
    <x v="1"/>
    <x v="3"/>
    <s v="Nanjing Metro Line 2 West Extension"/>
    <x v="6"/>
    <x v="3"/>
    <x v="6"/>
    <n v="5.4"/>
    <m/>
    <n v="538.33843362510015"/>
    <n v="99.692302523166688"/>
    <m/>
    <m/>
    <s v="AIIB Cost Database"/>
    <m/>
  </r>
  <r>
    <s v="CHN"/>
    <x v="5"/>
    <m/>
    <s v="Eastern Asia"/>
    <x v="1"/>
    <x v="3"/>
    <s v="Nanjing Metro Line 7"/>
    <x v="6"/>
    <x v="3"/>
    <x v="6"/>
    <n v="35.5"/>
    <m/>
    <n v="3643.4884634412924"/>
    <n v="102.63347784341669"/>
    <m/>
    <m/>
    <s v="AIIB Cost Database"/>
    <m/>
  </r>
  <r>
    <s v="CHN"/>
    <x v="5"/>
    <s v="Nanjing"/>
    <s v="Eastern Asia"/>
    <x v="1"/>
    <x v="3"/>
    <s v="Nanjing,Line 1 Phase 1"/>
    <x v="6"/>
    <x v="3"/>
    <x v="6"/>
    <n v="21.72"/>
    <n v="8500"/>
    <n v="1457.2915100329724"/>
    <n v="67.094452579786946"/>
    <d v="2000-01-01T00:00:00"/>
    <s v="Costs include all construction and construction-related expenditures, but not rolling stock"/>
    <s v="https://baike.baidu.com/item/%E5%8D%97%E4%BA%AC%E5%9C%B0%E9%93%811%E5%8F%B7%E7%BA%BF"/>
    <s v="https://transitcosts.com/data/"/>
  </r>
  <r>
    <s v="CHN"/>
    <x v="5"/>
    <s v="Nanjing"/>
    <s v="Eastern Asia"/>
    <x v="1"/>
    <x v="3"/>
    <s v="Nanjing,Line 11 Phase 1"/>
    <x v="6"/>
    <x v="3"/>
    <x v="6"/>
    <n v="27"/>
    <n v="18171"/>
    <n v="2681.1295065500394"/>
    <n v="99.301092835186651"/>
    <d v="2016-01-01T00:00:00"/>
    <s v="Costs include all construction and construction-related expenditures, but not rolling stock"/>
    <s v="https://www.ndrc.gov.cn/xxgk/zcfb/ghwb/201611/W020190905497856961234.pdf"/>
    <s v="https://transitcosts.com/data/"/>
  </r>
  <r>
    <s v="CHN"/>
    <x v="5"/>
    <s v="Nanjing"/>
    <s v="Eastern Asia"/>
    <x v="1"/>
    <x v="3"/>
    <s v="Nanjing,Line 3 Phase 3"/>
    <x v="6"/>
    <x v="3"/>
    <x v="6"/>
    <n v="6.6"/>
    <n v="3370"/>
    <n v="541.14911755992216"/>
    <n v="81.992290539382154"/>
    <d v="2015-01-01T00:00:00"/>
    <s v="Costs include all construction and construction-related expenditures, but not rolling stock"/>
    <s v="https://www.ndrc.gov.cn/fggz/zcssfz/zcgh/201505/W020190910670534928118.pdf"/>
    <s v="https://transitcosts.com/data/"/>
  </r>
  <r>
    <s v="CHN"/>
    <x v="5"/>
    <s v="Nanjing"/>
    <s v="Eastern Asia"/>
    <x v="1"/>
    <x v="3"/>
    <s v="Nanjing,Line S8 Southern Extension"/>
    <x v="6"/>
    <x v="3"/>
    <x v="6"/>
    <n v="2.5"/>
    <n v="1711"/>
    <n v="252.45790466716841"/>
    <n v="100.98316186686736"/>
    <d v="2016-01-01T00:00:00"/>
    <s v="Costs include all construction and construction-related expenditures, but not rolling stock"/>
    <s v="https://www.ndrc.gov.cn/xxgk/zcfb/ghwb/201611/W020190905497856961234.pdf"/>
    <s v="https://transitcosts.com/data/"/>
  </r>
  <r>
    <s v="CHN"/>
    <x v="5"/>
    <m/>
    <s v="Eastern Asia"/>
    <x v="1"/>
    <x v="3"/>
    <s v="Nanning - Baise"/>
    <x v="10"/>
    <x v="0"/>
    <x v="10"/>
    <n v="209"/>
    <m/>
    <n v="1387.5"/>
    <n v="6.6387559808612444"/>
    <m/>
    <m/>
    <s v="AIIB Cost Database"/>
    <m/>
  </r>
  <r>
    <s v="CHN"/>
    <x v="5"/>
    <m/>
    <s v="Eastern Asia"/>
    <x v="1"/>
    <x v="3"/>
    <s v="Nanning – Guangzhou"/>
    <x v="10"/>
    <x v="0"/>
    <x v="10"/>
    <n v="463"/>
    <n v="41000"/>
    <n v="7116.273074075998"/>
    <n v="15.369920246384446"/>
    <d v="2009-01-01T00:00:00"/>
    <s v="Total project cost includes the cost of project preparation, land acquisition, construction of the railway and regular_x000a_stations, contingencies, rolling stock and interest during construction"/>
    <s v="https://documents1.worldbank.org/curated/en/695111468024545450/pdf/892000BRI0Box3000china0transport09.pdf"/>
    <m/>
  </r>
  <r>
    <s v="CHN"/>
    <x v="5"/>
    <m/>
    <s v="Eastern Asia"/>
    <x v="1"/>
    <x v="3"/>
    <s v="Nanning Line 1"/>
    <x v="6"/>
    <x v="3"/>
    <x v="6"/>
    <n v="32.1"/>
    <m/>
    <n v="2748.431323456648"/>
    <n v="85.62091350332237"/>
    <m/>
    <m/>
    <s v="AIIB Cost Database"/>
    <m/>
  </r>
  <r>
    <s v="CHN"/>
    <x v="5"/>
    <s v="Nanning"/>
    <s v="Eastern Asia"/>
    <x v="1"/>
    <x v="3"/>
    <s v="Nanning Line 2 East Extension (Yudong - Tanze)"/>
    <x v="6"/>
    <x v="3"/>
    <x v="6"/>
    <n v="6.5"/>
    <n v="3801"/>
    <n v="519.37273537358681"/>
    <n v="79.903497749782588"/>
    <d v="2017-01-01T00:00:00"/>
    <s v="Construction starting year is considered as year of study"/>
    <s v="https://irjpro.com/#/app/home"/>
    <m/>
  </r>
  <r>
    <s v="CHN"/>
    <x v="5"/>
    <m/>
    <s v="Eastern Asia"/>
    <x v="1"/>
    <x v="3"/>
    <s v="Nanning Line 3 (Music Branch Park Avenue - East Railway Station)"/>
    <x v="6"/>
    <x v="3"/>
    <x v="6"/>
    <n v="28"/>
    <m/>
    <n v="2714.1260123970851"/>
    <n v="96.933071871324472"/>
    <m/>
    <m/>
    <s v="AIIB Cost Database"/>
    <m/>
  </r>
  <r>
    <s v="CHN"/>
    <x v="5"/>
    <m/>
    <s v="Eastern Asia"/>
    <x v="1"/>
    <x v="3"/>
    <s v="Nanning Line 5"/>
    <x v="6"/>
    <x v="3"/>
    <x v="6"/>
    <n v="20.2"/>
    <m/>
    <n v="2062.742314979344"/>
    <n v="102.11595618709624"/>
    <m/>
    <m/>
    <s v="AIIB Cost Database"/>
    <m/>
  </r>
  <r>
    <s v="CHN"/>
    <x v="5"/>
    <s v="Nantong"/>
    <s v="Eastern Asia"/>
    <x v="1"/>
    <x v="3"/>
    <s v="Nantong Line 1"/>
    <x v="6"/>
    <x v="3"/>
    <x v="6"/>
    <n v="39.1"/>
    <n v="25792"/>
    <n v="3523.9565547449401"/>
    <n v="90.126766106008702"/>
    <d v="2017-01-01T00:00:00"/>
    <s v="Construction starting year is considered as year of study"/>
    <s v="https://irjpro.com/#/app/home"/>
    <m/>
  </r>
  <r>
    <s v="CHN"/>
    <x v="5"/>
    <m/>
    <s v="Eastern Asia"/>
    <x v="1"/>
    <x v="3"/>
    <s v="Nantong Line 1"/>
    <x v="6"/>
    <x v="3"/>
    <x v="6"/>
    <n v="39.1"/>
    <m/>
    <n v="3181.1943788840977"/>
    <n v="81.360470048186642"/>
    <m/>
    <m/>
    <s v="AIIB Cost Database"/>
    <m/>
  </r>
  <r>
    <s v="CHN"/>
    <x v="5"/>
    <s v="Nantong"/>
    <s v="Eastern Asia"/>
    <x v="1"/>
    <x v="3"/>
    <s v="Nantong Line 2 Phase 1"/>
    <x v="6"/>
    <x v="3"/>
    <x v="6"/>
    <n v="20.399999999999999"/>
    <n v="13900"/>
    <n v="1860.5530231849461"/>
    <n v="91.20357956788952"/>
    <d v="2018-01-01T00:00:00"/>
    <s v="Construction starting year is considered as year of study"/>
    <s v="https://irjpro.com/#/app/home"/>
    <m/>
  </r>
  <r>
    <s v="CHN"/>
    <x v="5"/>
    <m/>
    <s v="Eastern Asia"/>
    <x v="1"/>
    <x v="3"/>
    <s v="Ningbo Line 1 Phase 2"/>
    <x v="6"/>
    <x v="3"/>
    <x v="6"/>
    <n v="25.3"/>
    <m/>
    <n v="971.66664931079538"/>
    <n v="38.40579641544646"/>
    <m/>
    <m/>
    <s v="AIIB Cost Database"/>
    <m/>
  </r>
  <r>
    <s v="CHN"/>
    <x v="5"/>
    <m/>
    <s v="Eastern Asia"/>
    <x v="1"/>
    <x v="3"/>
    <s v="Ningbo Rail Transit Line 4"/>
    <x v="6"/>
    <x v="3"/>
    <x v="6"/>
    <n v="36.11"/>
    <m/>
    <n v="3086.0597773102081"/>
    <n v="85.462746533099093"/>
    <m/>
    <m/>
    <s v="AIIB Cost Database"/>
    <m/>
  </r>
  <r>
    <s v="CHN"/>
    <x v="5"/>
    <m/>
    <s v="Eastern Asia"/>
    <x v="1"/>
    <x v="3"/>
    <s v="P045915C1"/>
    <x v="14"/>
    <x v="1"/>
    <x v="14"/>
    <n v="31.25"/>
    <n v="1612.6526116666673"/>
    <n v="276.48293642521583"/>
    <n v="8.8474539656069062"/>
    <d v="2000-01-01T00:00:00"/>
    <m/>
    <s v="https://www.doingbusiness.org/en/reports/thematic-reports/road-costs-knowledge-system"/>
    <m/>
  </r>
  <r>
    <s v="CHN"/>
    <x v="5"/>
    <m/>
    <s v="Eastern Asia"/>
    <x v="1"/>
    <x v="3"/>
    <s v="P045915C1"/>
    <x v="14"/>
    <x v="1"/>
    <x v="14"/>
    <n v="31.25"/>
    <n v="1503.688942"/>
    <n v="254.71984933580768"/>
    <n v="8.151035178745845"/>
    <d v="2008-01-01T00:00:00"/>
    <m/>
    <s v="https://www.doingbusiness.org/en/reports/thematic-reports/road-costs-knowledge-system"/>
    <m/>
  </r>
  <r>
    <s v="CHN"/>
    <x v="5"/>
    <m/>
    <s v="Eastern Asia"/>
    <x v="1"/>
    <x v="3"/>
    <s v="P056596 C1"/>
    <x v="8"/>
    <x v="1"/>
    <x v="8"/>
    <n v="43.4"/>
    <n v="1397.0245825862821"/>
    <n v="242.47825416782976"/>
    <n v="5.5870565476458474"/>
    <d v="2009-01-01T00:00:00"/>
    <m/>
    <s v="https://www.doingbusiness.org/en/reports/thematic-reports/road-costs-knowledge-system"/>
    <m/>
  </r>
  <r>
    <s v="CHN"/>
    <x v="5"/>
    <m/>
    <s v="Eastern Asia"/>
    <x v="1"/>
    <x v="3"/>
    <s v="P058843C1"/>
    <x v="4"/>
    <x v="2"/>
    <x v="4"/>
    <n v="231.1"/>
    <n v="369.802154825"/>
    <n v="60.608098264289822"/>
    <n v="0.26225918764296763"/>
    <d v="2007-01-01T00:00:00"/>
    <m/>
    <s v="https://www.doingbusiness.org/en/reports/thematic-reports/road-costs-knowledge-system"/>
    <m/>
  </r>
  <r>
    <s v="CHN"/>
    <x v="5"/>
    <m/>
    <s v="Eastern Asia"/>
    <x v="1"/>
    <x v="3"/>
    <s v="P058844C1"/>
    <x v="7"/>
    <x v="1"/>
    <x v="7"/>
    <n v="95"/>
    <n v="2440.5030283333344"/>
    <n v="418.41462863528551"/>
    <n v="4.4043645119503738"/>
    <d v="2000-01-01T00:00:00"/>
    <m/>
    <s v="https://www.doingbusiness.org/en/reports/thematic-reports/road-costs-knowledge-system"/>
    <m/>
  </r>
  <r>
    <s v="CHN"/>
    <x v="5"/>
    <m/>
    <s v="Eastern Asia"/>
    <x v="1"/>
    <x v="3"/>
    <s v="P058844C1"/>
    <x v="7"/>
    <x v="1"/>
    <x v="7"/>
    <n v="95"/>
    <n v="2035.0149437499999"/>
    <n v="333.5253298847465"/>
    <n v="3.5107929461552261"/>
    <d v="2007-01-01T00:00:00"/>
    <m/>
    <s v="https://www.doingbusiness.org/en/reports/thematic-reports/road-costs-knowledge-system"/>
    <m/>
  </r>
  <r>
    <s v="CHN"/>
    <x v="5"/>
    <m/>
    <s v="Eastern Asia"/>
    <x v="1"/>
    <x v="3"/>
    <s v="P058844C2"/>
    <x v="13"/>
    <x v="2"/>
    <x v="13"/>
    <n v="400"/>
    <n v="363.42633291666681"/>
    <n v="62.308012880220609"/>
    <n v="0.15577003220055152"/>
    <d v="2000-01-01T00:00:00"/>
    <m/>
    <s v="https://www.doingbusiness.org/en/reports/thematic-reports/road-costs-knowledge-system"/>
    <m/>
  </r>
  <r>
    <s v="CHN"/>
    <x v="5"/>
    <m/>
    <s v="Eastern Asia"/>
    <x v="1"/>
    <x v="3"/>
    <s v="P058844C2"/>
    <x v="13"/>
    <x v="2"/>
    <x v="13"/>
    <n v="373"/>
    <n v="295.93301424999999"/>
    <n v="48.501440495389303"/>
    <n v="0.13003067156940831"/>
    <d v="2007-01-01T00:00:00"/>
    <m/>
    <s v="https://www.doingbusiness.org/en/reports/thematic-reports/road-costs-knowledge-system"/>
    <m/>
  </r>
  <r>
    <s v="CHN"/>
    <x v="5"/>
    <m/>
    <s v="Eastern Asia"/>
    <x v="1"/>
    <x v="3"/>
    <s v="P058845C1S1"/>
    <x v="7"/>
    <x v="1"/>
    <x v="7"/>
    <n v="130"/>
    <n v="3285.9961283333323"/>
    <n v="559.44570077061326"/>
    <n v="4.3034284674662562"/>
    <d v="2001-01-01T00:00:00"/>
    <m/>
    <s v="https://www.doingbusiness.org/en/reports/thematic-reports/road-costs-knowledge-system"/>
    <m/>
  </r>
  <r>
    <s v="CHN"/>
    <x v="5"/>
    <m/>
    <s v="Eastern Asia"/>
    <x v="1"/>
    <x v="3"/>
    <s v="P058845C1S1"/>
    <x v="7"/>
    <x v="1"/>
    <x v="7"/>
    <n v="128"/>
    <n v="2061.6413075"/>
    <n v="337.8892127056684"/>
    <n v="2.6397594742630344"/>
    <d v="2007-01-01T00:00:00"/>
    <m/>
    <s v="https://www.doingbusiness.org/en/reports/thematic-reports/road-costs-knowledge-system"/>
    <m/>
  </r>
  <r>
    <s v="CHN"/>
    <x v="5"/>
    <m/>
    <s v="Eastern Asia"/>
    <x v="1"/>
    <x v="3"/>
    <s v="P058845C2"/>
    <x v="13"/>
    <x v="2"/>
    <x v="13"/>
    <n v="180"/>
    <n v="280.17876308333325"/>
    <n v="47.700848793665642"/>
    <n v="0.2650047155203647"/>
    <d v="2001-01-01T00:00:00"/>
    <m/>
    <s v="https://www.doingbusiness.org/en/reports/thematic-reports/road-costs-knowledge-system"/>
    <m/>
  </r>
  <r>
    <s v="CHN"/>
    <x v="5"/>
    <m/>
    <s v="Eastern Asia"/>
    <x v="1"/>
    <x v="3"/>
    <s v="P058845C2"/>
    <x v="13"/>
    <x v="2"/>
    <x v="13"/>
    <n v="182"/>
    <n v="203.88187099999999"/>
    <n v="33.414874171630679"/>
    <n v="0.18359820973423449"/>
    <d v="2007-01-01T00:00:00"/>
    <m/>
    <s v="https://www.doingbusiness.org/en/reports/thematic-reports/road-costs-knowledge-system"/>
    <m/>
  </r>
  <r>
    <s v="CHN"/>
    <x v="5"/>
    <m/>
    <s v="Eastern Asia"/>
    <x v="1"/>
    <x v="3"/>
    <s v="P058847C1"/>
    <x v="1"/>
    <x v="1"/>
    <x v="1"/>
    <n v="302.60000000000002"/>
    <n v="1749.6660459249999"/>
    <n v="300.08374657892489"/>
    <n v="0.99168455577965919"/>
    <d v="2002-01-01T00:00:00"/>
    <m/>
    <s v="https://www.doingbusiness.org/en/reports/thematic-reports/road-costs-knowledge-system"/>
    <m/>
  </r>
  <r>
    <s v="CHN"/>
    <x v="5"/>
    <m/>
    <s v="Eastern Asia"/>
    <x v="1"/>
    <x v="3"/>
    <s v="P058847C1"/>
    <x v="1"/>
    <x v="1"/>
    <x v="1"/>
    <n v="302.60000000000002"/>
    <n v="1885.6553298761419"/>
    <n v="320.08109647685745"/>
    <n v="1.0577696512784449"/>
    <d v="2010-01-01T00:00:00"/>
    <m/>
    <s v="https://www.doingbusiness.org/en/reports/thematic-reports/road-costs-knowledge-system"/>
    <m/>
  </r>
  <r>
    <s v="CHN"/>
    <x v="5"/>
    <m/>
    <s v="Eastern Asia"/>
    <x v="1"/>
    <x v="3"/>
    <s v="P058847C2"/>
    <x v="13"/>
    <x v="2"/>
    <x v="13"/>
    <n v="600"/>
    <n v="345.97682349999997"/>
    <n v="59.338192946681772"/>
    <n v="9.8896988244469616E-2"/>
    <d v="2002-01-01T00:00:00"/>
    <m/>
    <s v="https://www.doingbusiness.org/en/reports/thematic-reports/road-costs-knowledge-system"/>
    <m/>
  </r>
  <r>
    <s v="CHN"/>
    <x v="5"/>
    <m/>
    <s v="Eastern Asia"/>
    <x v="1"/>
    <x v="3"/>
    <s v="P058847C2"/>
    <x v="13"/>
    <x v="2"/>
    <x v="13"/>
    <n v="620"/>
    <n v="350.9707464482953"/>
    <n v="59.57562846962621"/>
    <n v="9.6089723338106794E-2"/>
    <d v="2010-01-01T00:00:00"/>
    <m/>
    <s v="https://www.doingbusiness.org/en/reports/thematic-reports/road-costs-knowledge-system"/>
    <m/>
  </r>
  <r>
    <s v="CHN"/>
    <x v="5"/>
    <m/>
    <s v="Eastern Asia"/>
    <x v="1"/>
    <x v="3"/>
    <s v="P068752C1"/>
    <x v="1"/>
    <x v="1"/>
    <x v="1"/>
    <n v="178.73"/>
    <n v="1386.1772983847866"/>
    <n v="233.5701784597311"/>
    <n v="1.3068325320860019"/>
    <d v="2011-01-01T00:00:00"/>
    <m/>
    <s v="https://www.doingbusiness.org/en/reports/thematic-reports/road-costs-knowledge-system"/>
    <m/>
  </r>
  <r>
    <s v="CHN"/>
    <x v="5"/>
    <m/>
    <s v="Eastern Asia"/>
    <x v="1"/>
    <x v="3"/>
    <s v="P068752C2"/>
    <x v="13"/>
    <x v="2"/>
    <x v="13"/>
    <n v="431"/>
    <n v="420.36844500000012"/>
    <n v="68.148784774628012"/>
    <n v="0.15811783010354527"/>
    <d v="2005-01-01T00:00:00"/>
    <m/>
    <s v="https://www.doingbusiness.org/en/reports/thematic-reports/road-costs-knowledge-system"/>
    <m/>
  </r>
  <r>
    <s v="CHN"/>
    <x v="5"/>
    <m/>
    <s v="Eastern Asia"/>
    <x v="1"/>
    <x v="3"/>
    <s v="P068752C2"/>
    <x v="13"/>
    <x v="2"/>
    <x v="13"/>
    <n v="690"/>
    <n v="756.12020443288918"/>
    <n v="127.40587462526328"/>
    <n v="0.1846461951090772"/>
    <d v="2011-01-01T00:00:00"/>
    <m/>
    <s v="https://www.doingbusiness.org/en/reports/thematic-reports/road-costs-knowledge-system"/>
    <m/>
  </r>
  <r>
    <s v="CHN"/>
    <x v="5"/>
    <m/>
    <s v="Eastern Asia"/>
    <x v="1"/>
    <x v="3"/>
    <s v="P068752C2S1"/>
    <x v="13"/>
    <x v="2"/>
    <x v="13"/>
    <n v="70.5"/>
    <n v="109.54"/>
    <n v="17.758273659700478"/>
    <n v="0.25189040652057415"/>
    <d v="2005-01-01T00:00:00"/>
    <m/>
    <s v="https://www.doingbusiness.org/en/reports/thematic-reports/road-costs-knowledge-system"/>
    <m/>
  </r>
  <r>
    <s v="CHN"/>
    <x v="5"/>
    <m/>
    <s v="Eastern Asia"/>
    <x v="1"/>
    <x v="3"/>
    <s v="P068752C2S1"/>
    <x v="13"/>
    <x v="2"/>
    <x v="13"/>
    <n v="74.2"/>
    <n v="132.9"/>
    <n v="22.393583240375296"/>
    <n v="0.30180031321260503"/>
    <d v="2011-01-01T00:00:00"/>
    <m/>
    <s v="https://www.doingbusiness.org/en/reports/thematic-reports/road-costs-knowledge-system"/>
    <m/>
  </r>
  <r>
    <s v="CHN"/>
    <x v="5"/>
    <m/>
    <s v="Eastern Asia"/>
    <x v="1"/>
    <x v="3"/>
    <s v="P068752C2S2"/>
    <x v="13"/>
    <x v="2"/>
    <x v="13"/>
    <n v="138"/>
    <n v="134.94999999999999"/>
    <n v="21.877661405665322"/>
    <n v="0.15853377830192261"/>
    <d v="2005-01-01T00:00:00"/>
    <m/>
    <s v="https://www.doingbusiness.org/en/reports/thematic-reports/road-costs-knowledge-system"/>
    <m/>
  </r>
  <r>
    <s v="CHN"/>
    <x v="5"/>
    <m/>
    <s v="Eastern Asia"/>
    <x v="1"/>
    <x v="3"/>
    <s v="P068752C2S2"/>
    <x v="13"/>
    <x v="2"/>
    <x v="13"/>
    <n v="135.9"/>
    <n v="128.19999999999999"/>
    <n v="21.601635601325153"/>
    <n v="0.15895243268083262"/>
    <d v="2011-01-01T00:00:00"/>
    <m/>
    <s v="https://www.doingbusiness.org/en/reports/thematic-reports/road-costs-knowledge-system"/>
    <m/>
  </r>
  <r>
    <s v="CHN"/>
    <x v="5"/>
    <m/>
    <s v="Eastern Asia"/>
    <x v="1"/>
    <x v="3"/>
    <s v="P068752C2S3"/>
    <x v="13"/>
    <x v="2"/>
    <x v="13"/>
    <n v="103"/>
    <n v="88.43"/>
    <n v="14.335988129699777"/>
    <n v="0.13918435077378424"/>
    <d v="2005-01-01T00:00:00"/>
    <m/>
    <s v="https://www.doingbusiness.org/en/reports/thematic-reports/road-costs-knowledge-system"/>
    <m/>
  </r>
  <r>
    <s v="CHN"/>
    <x v="5"/>
    <m/>
    <s v="Eastern Asia"/>
    <x v="1"/>
    <x v="3"/>
    <s v="P068752C2S3"/>
    <x v="13"/>
    <x v="2"/>
    <x v="13"/>
    <n v="118"/>
    <n v="230.4"/>
    <n v="38.822284263223992"/>
    <n v="0.32900240901037281"/>
    <d v="2011-01-01T00:00:00"/>
    <m/>
    <s v="https://www.doingbusiness.org/en/reports/thematic-reports/road-costs-knowledge-system"/>
    <m/>
  </r>
  <r>
    <s v="CHN"/>
    <x v="5"/>
    <m/>
    <s v="Eastern Asia"/>
    <x v="1"/>
    <x v="3"/>
    <s v="P068752C2S4"/>
    <x v="13"/>
    <x v="2"/>
    <x v="13"/>
    <n v="82.5"/>
    <n v="44.01"/>
    <n v="7.1347601219957841"/>
    <n v="8.6481940872676175E-2"/>
    <d v="2005-01-01T00:00:00"/>
    <m/>
    <s v="https://www.doingbusiness.org/en/reports/thematic-reports/road-costs-knowledge-system"/>
    <m/>
  </r>
  <r>
    <s v="CHN"/>
    <x v="5"/>
    <m/>
    <s v="Eastern Asia"/>
    <x v="1"/>
    <x v="3"/>
    <s v="P068752C2S4"/>
    <x v="13"/>
    <x v="2"/>
    <x v="13"/>
    <n v="81.7"/>
    <n v="69.8"/>
    <n v="11.761264937382961"/>
    <n v="0.14395673117971799"/>
    <d v="2011-01-01T00:00:00"/>
    <m/>
    <s v="https://www.doingbusiness.org/en/reports/thematic-reports/road-costs-knowledge-system"/>
    <m/>
  </r>
  <r>
    <s v="CHN"/>
    <x v="5"/>
    <m/>
    <s v="Eastern Asia"/>
    <x v="1"/>
    <x v="3"/>
    <s v="P068752C2S5"/>
    <x v="13"/>
    <x v="2"/>
    <x v="13"/>
    <n v="19.3"/>
    <n v="16.43"/>
    <n v="2.6635789321606613"/>
    <n v="0.13800927109640732"/>
    <d v="2005-01-01T00:00:00"/>
    <m/>
    <s v="https://www.doingbusiness.org/en/reports/thematic-reports/road-costs-knowledge-system"/>
    <m/>
  </r>
  <r>
    <s v="CHN"/>
    <x v="5"/>
    <m/>
    <s v="Eastern Asia"/>
    <x v="1"/>
    <x v="3"/>
    <s v="P068752C2S5"/>
    <x v="13"/>
    <x v="2"/>
    <x v="13"/>
    <n v="21.5"/>
    <n v="16.899999999999999"/>
    <n v="2.8476415106271067"/>
    <n v="0.13244844235474915"/>
    <d v="2011-01-01T00:00:00"/>
    <m/>
    <s v="https://www.doingbusiness.org/en/reports/thematic-reports/road-costs-knowledge-system"/>
    <m/>
  </r>
  <r>
    <s v="CHN"/>
    <x v="5"/>
    <m/>
    <s v="Eastern Asia"/>
    <x v="1"/>
    <x v="3"/>
    <s v="P069852C2"/>
    <x v="3"/>
    <x v="2"/>
    <x v="3"/>
    <n v="74.330000000000013"/>
    <n v="299.62019016666653"/>
    <n v="48.943662681719594"/>
    <n v="0.65846445152320177"/>
    <d v="2004-01-01T00:00:00"/>
    <m/>
    <s v="https://www.doingbusiness.org/en/reports/thematic-reports/road-costs-knowledge-system"/>
    <m/>
  </r>
  <r>
    <s v="CHN"/>
    <x v="5"/>
    <m/>
    <s v="Eastern Asia"/>
    <x v="1"/>
    <x v="3"/>
    <s v="P069852C2"/>
    <x v="3"/>
    <x v="2"/>
    <x v="3"/>
    <n v="70.830000000000013"/>
    <n v="350.0906114745631"/>
    <n v="59.426229709960865"/>
    <n v="0.83899801934153406"/>
    <d v="2010-01-01T00:00:00"/>
    <m/>
    <s v="https://www.doingbusiness.org/en/reports/thematic-reports/road-costs-knowledge-system"/>
    <m/>
  </r>
  <r>
    <s v="CHN"/>
    <x v="5"/>
    <m/>
    <s v="Eastern Asia"/>
    <x v="1"/>
    <x v="3"/>
    <s v="P070441C1"/>
    <x v="7"/>
    <x v="1"/>
    <x v="7"/>
    <n v="243.5"/>
    <n v="4184.8297119999997"/>
    <n v="717.73661133594021"/>
    <n v="2.9475836194494462"/>
    <d v="2002-01-01T00:00:00"/>
    <m/>
    <s v="https://www.doingbusiness.org/en/reports/thematic-reports/road-costs-knowledge-system"/>
    <m/>
  </r>
  <r>
    <s v="CHN"/>
    <x v="5"/>
    <m/>
    <s v="Eastern Asia"/>
    <x v="1"/>
    <x v="3"/>
    <s v="P070441C1"/>
    <x v="7"/>
    <x v="1"/>
    <x v="7"/>
    <n v="243.5"/>
    <n v="5577.05998955"/>
    <n v="944.73520459987333"/>
    <n v="3.8798160353177549"/>
    <d v="2008-01-01T00:00:00"/>
    <m/>
    <s v="https://www.doingbusiness.org/en/reports/thematic-reports/road-costs-knowledge-system"/>
    <m/>
  </r>
  <r>
    <s v="CHN"/>
    <x v="5"/>
    <m/>
    <s v="Eastern Asia"/>
    <x v="1"/>
    <x v="3"/>
    <s v="P070441C2"/>
    <x v="13"/>
    <x v="2"/>
    <x v="13"/>
    <n v="259"/>
    <n v="291.84350999999998"/>
    <n v="49.437309020812947"/>
    <n v="0.1908776410069998"/>
    <d v="2008-01-01T00:00:00"/>
    <m/>
    <s v="https://www.doingbusiness.org/en/reports/thematic-reports/road-costs-knowledge-system"/>
    <m/>
  </r>
  <r>
    <s v="CHN"/>
    <x v="5"/>
    <m/>
    <s v="Eastern Asia"/>
    <x v="1"/>
    <x v="3"/>
    <s v="P070459C1"/>
    <x v="7"/>
    <x v="1"/>
    <x v="7"/>
    <n v="90"/>
    <n v="1537.7759339249999"/>
    <n v="263.74265233406715"/>
    <n v="2.9304739148229682"/>
    <d v="2002-01-01T00:00:00"/>
    <m/>
    <s v="https://www.doingbusiness.org/en/reports/thematic-reports/road-costs-knowledge-system"/>
    <m/>
  </r>
  <r>
    <s v="CHN"/>
    <x v="5"/>
    <m/>
    <s v="Eastern Asia"/>
    <x v="1"/>
    <x v="3"/>
    <s v="P070459C1"/>
    <x v="7"/>
    <x v="1"/>
    <x v="7"/>
    <n v="90"/>
    <n v="1174.6701277500001"/>
    <n v="198.98516880877213"/>
    <n v="2.2109463200974679"/>
    <d v="2008-01-01T00:00:00"/>
    <m/>
    <s v="https://www.doingbusiness.org/en/reports/thematic-reports/road-costs-knowledge-system"/>
    <m/>
  </r>
  <r>
    <s v="CHN"/>
    <x v="5"/>
    <m/>
    <s v="Eastern Asia"/>
    <x v="1"/>
    <x v="3"/>
    <s v="P070459C2"/>
    <x v="13"/>
    <x v="2"/>
    <x v="13"/>
    <n v="343"/>
    <n v="505.72210325000003"/>
    <n v="86.735971029719053"/>
    <n v="0.25287455110705265"/>
    <d v="2002-01-01T00:00:00"/>
    <m/>
    <s v="https://www.doingbusiness.org/en/reports/thematic-reports/road-costs-knowledge-system"/>
    <m/>
  </r>
  <r>
    <s v="CHN"/>
    <x v="5"/>
    <m/>
    <s v="Eastern Asia"/>
    <x v="1"/>
    <x v="3"/>
    <s v="P070459C2"/>
    <x v="13"/>
    <x v="2"/>
    <x v="13"/>
    <n v="664"/>
    <n v="567.35768074999999"/>
    <n v="96.108482894032804"/>
    <n v="0.14474169110547108"/>
    <d v="2008-01-01T00:00:00"/>
    <m/>
    <s v="https://www.doingbusiness.org/en/reports/thematic-reports/road-costs-knowledge-system"/>
    <m/>
  </r>
  <r>
    <s v="CHN"/>
    <x v="5"/>
    <m/>
    <s v="Eastern Asia"/>
    <x v="1"/>
    <x v="3"/>
    <s v="P070459C2S1"/>
    <x v="13"/>
    <x v="2"/>
    <x v="13"/>
    <n v="70"/>
    <n v="80"/>
    <n v="13.720732469048007"/>
    <n v="0.19601046384354295"/>
    <d v="2002-01-01T00:00:00"/>
    <m/>
    <s v="https://www.doingbusiness.org/en/reports/thematic-reports/road-costs-knowledge-system"/>
    <m/>
  </r>
  <r>
    <s v="CHN"/>
    <x v="5"/>
    <m/>
    <s v="Eastern Asia"/>
    <x v="1"/>
    <x v="3"/>
    <s v="P070459C2S1"/>
    <x v="13"/>
    <x v="2"/>
    <x v="13"/>
    <n v="70"/>
    <n v="76.400000000000006"/>
    <n v="12.941903039715053"/>
    <n v="0.18488432913878647"/>
    <d v="2008-01-01T00:00:00"/>
    <m/>
    <s v="https://www.doingbusiness.org/en/reports/thematic-reports/road-costs-knowledge-system"/>
    <m/>
  </r>
  <r>
    <s v="CHN"/>
    <x v="5"/>
    <m/>
    <s v="Eastern Asia"/>
    <x v="1"/>
    <x v="3"/>
    <s v="P070459C2S2"/>
    <x v="13"/>
    <x v="2"/>
    <x v="13"/>
    <n v="54"/>
    <n v="55"/>
    <n v="9.4330035724705041"/>
    <n v="0.17468525134204638"/>
    <d v="2002-01-01T00:00:00"/>
    <m/>
    <s v="https://www.doingbusiness.org/en/reports/thematic-reports/road-costs-knowledge-system"/>
    <m/>
  </r>
  <r>
    <s v="CHN"/>
    <x v="5"/>
    <m/>
    <s v="Eastern Asia"/>
    <x v="1"/>
    <x v="3"/>
    <s v="P070459C2S2"/>
    <x v="13"/>
    <x v="2"/>
    <x v="13"/>
    <n v="54"/>
    <n v="43.8"/>
    <n v="7.4195726850722412"/>
    <n v="0.13739949416800445"/>
    <d v="2008-01-01T00:00:00"/>
    <m/>
    <s v="https://www.doingbusiness.org/en/reports/thematic-reports/road-costs-knowledge-system"/>
    <m/>
  </r>
  <r>
    <s v="CHN"/>
    <x v="5"/>
    <m/>
    <s v="Eastern Asia"/>
    <x v="1"/>
    <x v="3"/>
    <s v="P070459C2S3"/>
    <x v="13"/>
    <x v="2"/>
    <x v="13"/>
    <n v="86"/>
    <n v="100"/>
    <n v="17.15091558631001"/>
    <n v="0.19942925100360476"/>
    <d v="2002-01-01T00:00:00"/>
    <m/>
    <s v="https://www.doingbusiness.org/en/reports/thematic-reports/road-costs-knowledge-system"/>
    <m/>
  </r>
  <r>
    <s v="CHN"/>
    <x v="5"/>
    <m/>
    <s v="Eastern Asia"/>
    <x v="1"/>
    <x v="3"/>
    <s v="P070459C2S3"/>
    <x v="13"/>
    <x v="2"/>
    <x v="13"/>
    <n v="86"/>
    <n v="51.199999999999996"/>
    <n v="8.6731077962488285"/>
    <n v="0.10085009065405615"/>
    <d v="2008-01-01T00:00:00"/>
    <m/>
    <s v="https://www.doingbusiness.org/en/reports/thematic-reports/road-costs-knowledge-system"/>
    <m/>
  </r>
  <r>
    <s v="CHN"/>
    <x v="5"/>
    <m/>
    <s v="Eastern Asia"/>
    <x v="1"/>
    <x v="3"/>
    <s v="P070459C2S4"/>
    <x v="13"/>
    <x v="2"/>
    <x v="13"/>
    <n v="48"/>
    <n v="70"/>
    <n v="12.005640910417005"/>
    <n v="0.25011751896702095"/>
    <d v="2002-01-01T00:00:00"/>
    <m/>
    <s v="https://www.doingbusiness.org/en/reports/thematic-reports/road-costs-knowledge-system"/>
    <m/>
  </r>
  <r>
    <s v="CHN"/>
    <x v="5"/>
    <m/>
    <s v="Eastern Asia"/>
    <x v="1"/>
    <x v="3"/>
    <s v="P070459C2S4"/>
    <x v="13"/>
    <x v="2"/>
    <x v="13"/>
    <n v="48"/>
    <n v="68.800000000000011"/>
    <n v="11.654488601209366"/>
    <n v="0.24280184585852846"/>
    <d v="2008-01-01T00:00:00"/>
    <m/>
    <s v="https://www.doingbusiness.org/en/reports/thematic-reports/road-costs-knowledge-system"/>
    <m/>
  </r>
  <r>
    <s v="CHN"/>
    <x v="5"/>
    <m/>
    <s v="Eastern Asia"/>
    <x v="1"/>
    <x v="3"/>
    <s v="P070519C1S1"/>
    <x v="14"/>
    <x v="1"/>
    <x v="14"/>
    <n v="11.6"/>
    <n v="1299.3727938333336"/>
    <n v="210.65015208017084"/>
    <n v="18.159495868980244"/>
    <d v="2005-01-01T00:00:00"/>
    <m/>
    <s v="https://www.doingbusiness.org/en/reports/thematic-reports/road-costs-knowledge-system"/>
    <m/>
  </r>
  <r>
    <s v="CHN"/>
    <x v="5"/>
    <m/>
    <s v="Eastern Asia"/>
    <x v="1"/>
    <x v="3"/>
    <s v="P070519C1S1"/>
    <x v="14"/>
    <x v="1"/>
    <x v="14"/>
    <n v="11.6"/>
    <n v="2021.3661604093536"/>
    <n v="337.29773812469614"/>
    <n v="29.07739121764622"/>
    <d v="2013-01-01T00:00:00"/>
    <m/>
    <s v="https://www.doingbusiness.org/en/reports/thematic-reports/road-costs-knowledge-system"/>
    <m/>
  </r>
  <r>
    <s v="CHN"/>
    <x v="5"/>
    <m/>
    <s v="Eastern Asia"/>
    <x v="1"/>
    <x v="3"/>
    <s v="P070519C1S2"/>
    <x v="7"/>
    <x v="1"/>
    <x v="7"/>
    <n v="4.0999999999999996"/>
    <n v="202.47738274996988"/>
    <n v="33.78663626640634"/>
    <n v="8.2406429918064248"/>
    <d v="2013-01-01T00:00:00"/>
    <m/>
    <s v="https://www.doingbusiness.org/en/reports/thematic-reports/road-costs-knowledge-system"/>
    <m/>
  </r>
  <r>
    <s v="CHN"/>
    <x v="5"/>
    <m/>
    <s v="Eastern Asia"/>
    <x v="1"/>
    <x v="3"/>
    <s v="P075613C2"/>
    <x v="13"/>
    <x v="2"/>
    <x v="13"/>
    <n v="1480"/>
    <n v="359.22768464999996"/>
    <n v="58.87501337255226"/>
    <n v="3.9780414440913688E-2"/>
    <d v="2007-01-01T00:00:00"/>
    <m/>
    <s v="https://www.doingbusiness.org/en/reports/thematic-reports/road-costs-knowledge-system"/>
    <m/>
  </r>
  <r>
    <s v="CHN"/>
    <x v="5"/>
    <m/>
    <s v="Eastern Asia"/>
    <x v="1"/>
    <x v="3"/>
    <s v="P075613C2"/>
    <x v="13"/>
    <x v="2"/>
    <x v="13"/>
    <n v="1480"/>
    <n v="480.72889007252644"/>
    <n v="80.217414562743826"/>
    <n v="5.4200955785637724E-2"/>
    <d v="2013-01-01T00:00:00"/>
    <m/>
    <s v="https://www.doingbusiness.org/en/reports/thematic-reports/road-costs-knowledge-system"/>
    <m/>
  </r>
  <r>
    <s v="CHN"/>
    <x v="5"/>
    <m/>
    <s v="Eastern Asia"/>
    <x v="1"/>
    <x v="3"/>
    <s v="P076714C1"/>
    <x v="7"/>
    <x v="1"/>
    <x v="7"/>
    <n v="116.15"/>
    <n v="4109"/>
    <n v="696.86649011548445"/>
    <n v="5.9997114947523409"/>
    <d v="2003-01-01T00:00:00"/>
    <m/>
    <s v="https://www.doingbusiness.org/en/reports/thematic-reports/road-costs-knowledge-system"/>
    <m/>
  </r>
  <r>
    <s v="CHN"/>
    <x v="5"/>
    <m/>
    <s v="Eastern Asia"/>
    <x v="1"/>
    <x v="3"/>
    <s v="P076714C1"/>
    <x v="7"/>
    <x v="1"/>
    <x v="7"/>
    <n v="116.12"/>
    <n v="3485"/>
    <n v="604.88321129645988"/>
    <n v="5.2091216956291753"/>
    <d v="2009-01-01T00:00:00"/>
    <m/>
    <s v="https://www.doingbusiness.org/en/reports/thematic-reports/road-costs-knowledge-system"/>
    <m/>
  </r>
  <r>
    <s v="CHN"/>
    <x v="5"/>
    <m/>
    <s v="Eastern Asia"/>
    <x v="1"/>
    <x v="3"/>
    <s v="P076714C1S1"/>
    <x v="7"/>
    <x v="1"/>
    <x v="7"/>
    <n v="57.02"/>
    <n v="1426"/>
    <n v="241.84269041243141"/>
    <n v="4.2413660191587406"/>
    <d v="2003-01-01T00:00:00"/>
    <m/>
    <s v="https://www.doingbusiness.org/en/reports/thematic-reports/road-costs-knowledge-system"/>
    <m/>
  </r>
  <r>
    <s v="CHN"/>
    <x v="5"/>
    <m/>
    <s v="Eastern Asia"/>
    <x v="1"/>
    <x v="3"/>
    <s v="P076714C1S1"/>
    <x v="7"/>
    <x v="1"/>
    <x v="7"/>
    <n v="65.09"/>
    <n v="1618"/>
    <n v="280.83243497207235"/>
    <n v="4.3145250418201311"/>
    <d v="2009-01-01T00:00:00"/>
    <m/>
    <s v="https://www.doingbusiness.org/en/reports/thematic-reports/road-costs-knowledge-system"/>
    <m/>
  </r>
  <r>
    <s v="CHN"/>
    <x v="5"/>
    <m/>
    <s v="Eastern Asia"/>
    <x v="1"/>
    <x v="3"/>
    <s v="P076714C1S2"/>
    <x v="7"/>
    <x v="1"/>
    <x v="7"/>
    <n v="48.95"/>
    <n v="1371"/>
    <n v="232.51495691125072"/>
    <n v="4.7500501922625276"/>
    <d v="2003-01-01T00:00:00"/>
    <m/>
    <s v="https://www.doingbusiness.org/en/reports/thematic-reports/road-costs-knowledge-system"/>
    <m/>
  </r>
  <r>
    <s v="CHN"/>
    <x v="5"/>
    <m/>
    <s v="Eastern Asia"/>
    <x v="1"/>
    <x v="3"/>
    <s v="P076714C1S2"/>
    <x v="7"/>
    <x v="1"/>
    <x v="7"/>
    <n v="41.3"/>
    <n v="1479"/>
    <n v="256.70653357459514"/>
    <n v="6.2156545659708273"/>
    <d v="2009-01-01T00:00:00"/>
    <m/>
    <s v="https://www.doingbusiness.org/en/reports/thematic-reports/road-costs-knowledge-system"/>
    <m/>
  </r>
  <r>
    <s v="CHN"/>
    <x v="5"/>
    <m/>
    <s v="Eastern Asia"/>
    <x v="1"/>
    <x v="3"/>
    <s v="P076714C1S3"/>
    <x v="7"/>
    <x v="1"/>
    <x v="7"/>
    <n v="9.73"/>
    <n v="387"/>
    <n v="67.170675113839309"/>
    <n v="6.9034609572291163"/>
    <d v="2009-01-01T00:00:00"/>
    <m/>
    <s v="https://www.doingbusiness.org/en/reports/thematic-reports/road-costs-knowledge-system"/>
    <m/>
  </r>
  <r>
    <s v="CHN"/>
    <x v="5"/>
    <m/>
    <s v="Eastern Asia"/>
    <x v="1"/>
    <x v="3"/>
    <s v="P076714C2"/>
    <x v="13"/>
    <x v="2"/>
    <x v="13"/>
    <n v="233.5"/>
    <n v="360.5"/>
    <n v="62.571132761082865"/>
    <n v="0.26797058998322426"/>
    <d v="2009-01-01T00:00:00"/>
    <m/>
    <s v="https://www.doingbusiness.org/en/reports/thematic-reports/road-costs-knowledge-system"/>
    <m/>
  </r>
  <r>
    <s v="CHN"/>
    <x v="5"/>
    <m/>
    <s v="Eastern Asia"/>
    <x v="1"/>
    <x v="3"/>
    <s v="P076714C2S1"/>
    <x v="13"/>
    <x v="2"/>
    <x v="13"/>
    <n v="74.099999999999994"/>
    <n v="98.3"/>
    <n v="17.061698614187087"/>
    <n v="0.23025234297148567"/>
    <d v="2009-01-01T00:00:00"/>
    <m/>
    <s v="https://www.doingbusiness.org/en/reports/thematic-reports/road-costs-knowledge-system"/>
    <m/>
  </r>
  <r>
    <s v="CHN"/>
    <x v="5"/>
    <m/>
    <s v="Eastern Asia"/>
    <x v="1"/>
    <x v="3"/>
    <s v="P076714C2S2"/>
    <x v="13"/>
    <x v="2"/>
    <x v="13"/>
    <n v="39"/>
    <n v="66.400000000000006"/>
    <n v="11.524891027284056"/>
    <n v="0.29551002634061685"/>
    <d v="2009-01-01T00:00:00"/>
    <m/>
    <s v="https://www.doingbusiness.org/en/reports/thematic-reports/road-costs-knowledge-system"/>
    <m/>
  </r>
  <r>
    <s v="CHN"/>
    <x v="5"/>
    <m/>
    <s v="Eastern Asia"/>
    <x v="1"/>
    <x v="3"/>
    <s v="P076714C2S5"/>
    <x v="13"/>
    <x v="2"/>
    <x v="13"/>
    <n v="51.3"/>
    <n v="56"/>
    <n v="9.7197876133720964"/>
    <n v="0.18946954412031378"/>
    <d v="2009-01-01T00:00:00"/>
    <m/>
    <s v="https://www.doingbusiness.org/en/reports/thematic-reports/road-costs-knowledge-system"/>
    <m/>
  </r>
  <r>
    <s v="CHN"/>
    <x v="5"/>
    <m/>
    <s v="Eastern Asia"/>
    <x v="1"/>
    <x v="3"/>
    <s v="P081749C1"/>
    <x v="7"/>
    <x v="1"/>
    <x v="7"/>
    <n v="105.1"/>
    <n v="2960.5288900749983"/>
    <n v="483.60935648133363"/>
    <n v="4.6014210892610246"/>
    <d v="2004-01-01T00:00:00"/>
    <m/>
    <s v="https://www.doingbusiness.org/en/reports/thematic-reports/road-costs-knowledge-system"/>
    <m/>
  </r>
  <r>
    <s v="CHN"/>
    <x v="5"/>
    <m/>
    <s v="Eastern Asia"/>
    <x v="1"/>
    <x v="3"/>
    <s v="P081749C1"/>
    <x v="7"/>
    <x v="1"/>
    <x v="7"/>
    <n v="106.4"/>
    <n v="4063.1627400149864"/>
    <n v="689.70270673662014"/>
    <n v="6.4821682963968055"/>
    <d v="2010-01-01T00:00:00"/>
    <m/>
    <s v="https://www.doingbusiness.org/en/reports/thematic-reports/road-costs-knowledge-system"/>
    <m/>
  </r>
  <r>
    <s v="CHN"/>
    <x v="5"/>
    <m/>
    <s v="Eastern Asia"/>
    <x v="1"/>
    <x v="3"/>
    <s v="P081749C2S1"/>
    <x v="13"/>
    <x v="2"/>
    <x v="13"/>
    <n v="85.18"/>
    <n v="150"/>
    <n v="25.461792359838245"/>
    <n v="0.29891749659354594"/>
    <d v="2010-01-01T00:00:00"/>
    <m/>
    <s v="https://www.doingbusiness.org/en/reports/thematic-reports/road-costs-knowledge-system"/>
    <m/>
  </r>
  <r>
    <s v="CHN"/>
    <x v="5"/>
    <m/>
    <s v="Eastern Asia"/>
    <x v="1"/>
    <x v="3"/>
    <s v="P091020C1"/>
    <x v="7"/>
    <x v="1"/>
    <x v="7"/>
    <n v="195"/>
    <n v="5851.3874552999978"/>
    <n v="959.06714927304483"/>
    <n v="4.9182930731951018"/>
    <d v="2006-01-01T00:00:00"/>
    <m/>
    <s v="https://www.doingbusiness.org/en/reports/thematic-reports/road-costs-knowledge-system"/>
    <m/>
  </r>
  <r>
    <s v="CHN"/>
    <x v="5"/>
    <m/>
    <s v="Eastern Asia"/>
    <x v="1"/>
    <x v="3"/>
    <s v="P091020C1"/>
    <x v="7"/>
    <x v="1"/>
    <x v="7"/>
    <n v="195"/>
    <n v="7215.8899577647626"/>
    <n v="1164.6500000000001"/>
    <n v="5.9725641025641032"/>
    <d v="2015-01-01T00:00:00"/>
    <m/>
    <s v="https://www.doingbusiness.org/en/reports/thematic-reports/road-costs-knowledge-system"/>
    <m/>
  </r>
  <r>
    <s v="CHN"/>
    <x v="5"/>
    <m/>
    <s v="Eastern Asia"/>
    <x v="1"/>
    <x v="3"/>
    <s v="P091020C2"/>
    <x v="2"/>
    <x v="2"/>
    <x v="2"/>
    <n v="10289.94"/>
    <n v="8888.36"/>
    <n v="1427.2783888886975"/>
    <n v="0.13870619157047537"/>
    <d v="2015-01-01T00:00:00"/>
    <m/>
    <s v="https://www.doingbusiness.org/en/reports/thematic-reports/road-costs-knowledge-system"/>
    <m/>
  </r>
  <r>
    <s v="CHN"/>
    <x v="5"/>
    <m/>
    <s v="Eastern Asia"/>
    <x v="1"/>
    <x v="3"/>
    <s v="P091020C2S1"/>
    <x v="2"/>
    <x v="2"/>
    <x v="2"/>
    <n v="489.44"/>
    <n v="307.18"/>
    <n v="50.348101055391417"/>
    <n v="0.10286879097620018"/>
    <d v="2006-01-01T00:00:00"/>
    <m/>
    <s v="https://www.doingbusiness.org/en/reports/thematic-reports/road-costs-knowledge-system"/>
    <m/>
  </r>
  <r>
    <s v="CHN"/>
    <x v="5"/>
    <m/>
    <s v="Eastern Asia"/>
    <x v="1"/>
    <x v="3"/>
    <s v="P091020C2S1"/>
    <x v="2"/>
    <x v="2"/>
    <x v="2"/>
    <n v="1757.41"/>
    <n v="1622.89"/>
    <n v="260.60103602279588"/>
    <n v="0.14828698825134481"/>
    <d v="2015-01-01T00:00:00"/>
    <m/>
    <s v="https://www.doingbusiness.org/en/reports/thematic-reports/road-costs-knowledge-system"/>
    <m/>
  </r>
  <r>
    <s v="CHN"/>
    <x v="5"/>
    <m/>
    <s v="Eastern Asia"/>
    <x v="1"/>
    <x v="3"/>
    <s v="P091020C2S3"/>
    <x v="2"/>
    <x v="2"/>
    <x v="2"/>
    <n v="2387.44"/>
    <n v="1872.56"/>
    <n v="300.69263845044742"/>
    <n v="0.1259477257859663"/>
    <d v="2015-01-01T00:00:00"/>
    <m/>
    <s v="https://www.doingbusiness.org/en/reports/thematic-reports/road-costs-knowledge-system"/>
    <m/>
  </r>
  <r>
    <s v="CHN"/>
    <x v="5"/>
    <m/>
    <s v="Eastern Asia"/>
    <x v="1"/>
    <x v="3"/>
    <s v="P091020C2S4"/>
    <x v="2"/>
    <x v="2"/>
    <x v="2"/>
    <n v="1623.34"/>
    <n v="1349.35"/>
    <n v="216.67642782773916"/>
    <n v="0.13347569075347074"/>
    <d v="2015-01-01T00:00:00"/>
    <m/>
    <s v="https://www.doingbusiness.org/en/reports/thematic-reports/road-costs-knowledge-system"/>
    <m/>
  </r>
  <r>
    <s v="CHN"/>
    <x v="5"/>
    <m/>
    <s v="Eastern Asia"/>
    <x v="1"/>
    <x v="3"/>
    <s v="P091020C2S5"/>
    <x v="2"/>
    <x v="2"/>
    <x v="2"/>
    <n v="1458.57"/>
    <n v="1086.8599999999999"/>
    <n v="174.52621065613559"/>
    <n v="0.119655697468161"/>
    <d v="2015-01-01T00:00:00"/>
    <m/>
    <s v="https://www.doingbusiness.org/en/reports/thematic-reports/road-costs-knowledge-system"/>
    <m/>
  </r>
  <r>
    <s v="CHN"/>
    <x v="5"/>
    <m/>
    <s v="Eastern Asia"/>
    <x v="1"/>
    <x v="3"/>
    <s v="P091020C2S6"/>
    <x v="2"/>
    <x v="2"/>
    <x v="2"/>
    <n v="1293.6199999999999"/>
    <n v="1125.8"/>
    <n v="180.77913250710989"/>
    <n v="0.1397467049884123"/>
    <d v="2015-01-01T00:00:00"/>
    <m/>
    <s v="https://www.doingbusiness.org/en/reports/thematic-reports/road-costs-knowledge-system"/>
    <m/>
  </r>
  <r>
    <s v="CHN"/>
    <x v="5"/>
    <m/>
    <s v="Eastern Asia"/>
    <x v="1"/>
    <x v="3"/>
    <s v="P091020C2S7"/>
    <x v="2"/>
    <x v="2"/>
    <x v="2"/>
    <n v="319.14999999999998"/>
    <n v="271.62"/>
    <n v="43.616297718583404"/>
    <n v="0.13666394397174811"/>
    <d v="2015-01-01T00:00:00"/>
    <m/>
    <s v="https://www.doingbusiness.org/en/reports/thematic-reports/road-costs-knowledge-system"/>
    <m/>
  </r>
  <r>
    <s v="CHN"/>
    <x v="5"/>
    <m/>
    <s v="Eastern Asia"/>
    <x v="1"/>
    <x v="3"/>
    <s v="P093906C1"/>
    <x v="7"/>
    <x v="1"/>
    <x v="7"/>
    <n v="117.1"/>
    <n v="4999.3458349999974"/>
    <n v="819.41392444635096"/>
    <n v="6.9975569978339109"/>
    <d v="2006-01-01T00:00:00"/>
    <m/>
    <s v="https://www.doingbusiness.org/en/reports/thematic-reports/road-costs-knowledge-system"/>
    <m/>
  </r>
  <r>
    <s v="CHN"/>
    <x v="5"/>
    <m/>
    <s v="Eastern Asia"/>
    <x v="1"/>
    <x v="3"/>
    <s v="P093906C1"/>
    <x v="7"/>
    <x v="1"/>
    <x v="7"/>
    <n v="117.1"/>
    <n v="4620.3325361628931"/>
    <n v="778.52371141292736"/>
    <n v="6.6483664510070657"/>
    <d v="2011-01-01T00:00:00"/>
    <m/>
    <s v="https://www.doingbusiness.org/en/reports/thematic-reports/road-costs-knowledge-system"/>
    <m/>
  </r>
  <r>
    <s v="CHN"/>
    <x v="5"/>
    <m/>
    <s v="Eastern Asia"/>
    <x v="1"/>
    <x v="3"/>
    <s v="P099992C1"/>
    <x v="1"/>
    <x v="1"/>
    <x v="1"/>
    <n v="107"/>
    <n v="1001.6062942276662"/>
    <n v="163.98309269020524"/>
    <n v="1.5325522681327592"/>
    <d v="2014-01-01T00:00:00"/>
    <m/>
    <s v="https://www.doingbusiness.org/en/reports/thematic-reports/road-costs-knowledge-system"/>
    <m/>
  </r>
  <r>
    <s v="CHN"/>
    <x v="5"/>
    <m/>
    <s v="Eastern Asia"/>
    <x v="1"/>
    <x v="3"/>
    <s v="Peiling - Meijiang HSL"/>
    <x v="10"/>
    <x v="0"/>
    <x v="10"/>
    <n v="339"/>
    <n v="19100"/>
    <n v="2704.2"/>
    <n v="7.9769911504424771"/>
    <d v="2015-01-01T00:00:00"/>
    <s v="Construction starting year is considered as year of study"/>
    <s v="https://irjpro.com/#/app/home"/>
    <m/>
  </r>
  <r>
    <s v="CHN"/>
    <x v="5"/>
    <m/>
    <s v="Eastern Asia"/>
    <x v="1"/>
    <x v="3"/>
    <s v="People’s Republic of China: Jilin Yanji Low-Carbon Climate-Resilient Healthy City Project"/>
    <x v="5"/>
    <x v="3"/>
    <x v="5"/>
    <n v="12.2"/>
    <m/>
    <n v="201.84780359970847"/>
    <n v="16.544901934402336"/>
    <m/>
    <m/>
    <s v="AIIB Cost Database"/>
    <m/>
  </r>
  <r>
    <s v="CHN"/>
    <x v="5"/>
    <m/>
    <s v="Eastern Asia"/>
    <x v="1"/>
    <x v="3"/>
    <s v="Project number: 42017-013C1S2"/>
    <x v="13"/>
    <x v="2"/>
    <x v="13"/>
    <n v="127.92"/>
    <n v="41.15"/>
    <n v="6.9850183707156246"/>
    <n v="5.4604583886144656E-2"/>
    <d v="2010-01-01T00:00:00"/>
    <m/>
    <s v="https://www.doingbusiness.org/en/reports/thematic-reports/road-costs-knowledge-system"/>
    <m/>
  </r>
  <r>
    <s v="CHN"/>
    <x v="5"/>
    <m/>
    <s v="Eastern Asia"/>
    <x v="1"/>
    <x v="3"/>
    <s v="Project number: 42017-013C1S2"/>
    <x v="13"/>
    <x v="2"/>
    <x v="13"/>
    <n v="127.92"/>
    <n v="47.25"/>
    <n v="6.9717334865714244"/>
    <n v="5.4500730820602132E-2"/>
    <d v="2016-01-01T00:00:00"/>
    <m/>
    <s v="https://www.doingbusiness.org/en/reports/thematic-reports/road-costs-knowledge-system"/>
    <m/>
  </r>
  <r>
    <s v="CHN"/>
    <x v="5"/>
    <m/>
    <s v="Eastern Asia"/>
    <x v="1"/>
    <x v="3"/>
    <s v="Project number: 42017-013C1S3"/>
    <x v="12"/>
    <x v="1"/>
    <x v="12"/>
    <n v="12.88"/>
    <n v="78.91"/>
    <n v="13.394600234098904"/>
    <n v="1.039953434324449"/>
    <d v="2010-01-01T00:00:00"/>
    <m/>
    <s v="https://www.doingbusiness.org/en/reports/thematic-reports/road-costs-knowledge-system"/>
    <m/>
  </r>
  <r>
    <s v="CHN"/>
    <x v="5"/>
    <m/>
    <s v="Eastern Asia"/>
    <x v="1"/>
    <x v="3"/>
    <s v="Project number: 42017-013C1S3"/>
    <x v="12"/>
    <x v="1"/>
    <x v="12"/>
    <n v="12.88"/>
    <n v="99.11"/>
    <n v="14.623672081568122"/>
    <n v="1.1353782672024939"/>
    <d v="2016-01-01T00:00:00"/>
    <m/>
    <s v="https://www.doingbusiness.org/en/reports/thematic-reports/road-costs-knowledge-system"/>
    <m/>
  </r>
  <r>
    <s v="CHN"/>
    <x v="5"/>
    <m/>
    <s v="Eastern Asia"/>
    <x v="1"/>
    <x v="3"/>
    <s v="Qianjiang - Changde HSL"/>
    <x v="10"/>
    <x v="0"/>
    <x v="10"/>
    <n v="339"/>
    <n v="38400"/>
    <n v="5514.9281104670772"/>
    <n v="16.268224514652147"/>
    <d v="2014-01-01T00:00:00"/>
    <s v="Construction starting year is considered as year of study"/>
    <s v="https://irjpro.com/#/app/home"/>
    <m/>
  </r>
  <r>
    <s v="CHN"/>
    <x v="5"/>
    <m/>
    <s v="Eastern Asia"/>
    <x v="1"/>
    <x v="3"/>
    <s v="Qianjiang - Changde HSL"/>
    <x v="10"/>
    <x v="0"/>
    <x v="10"/>
    <n v="339"/>
    <m/>
    <n v="4877.1470686303583"/>
    <n v="14.386864509234096"/>
    <m/>
    <m/>
    <s v="AIIB Cost Database"/>
    <m/>
  </r>
  <r>
    <s v="CHN"/>
    <x v="5"/>
    <s v="Qingdao"/>
    <s v="Eastern Asia"/>
    <x v="1"/>
    <x v="3"/>
    <s v="Qingdao Line 1 Extension"/>
    <x v="6"/>
    <x v="3"/>
    <x v="6"/>
    <n v="42.7"/>
    <n v="26810"/>
    <n v="3795.9"/>
    <n v="88.896955503512871"/>
    <d v="2015-01-01T00:00:00"/>
    <s v="Construction starting year is considered as year of study"/>
    <s v="https://irjpro.com/#/app/home"/>
    <m/>
  </r>
  <r>
    <s v="CHN"/>
    <x v="5"/>
    <m/>
    <s v="Eastern Asia"/>
    <x v="1"/>
    <x v="3"/>
    <s v="Qingdao Line 1 Extension"/>
    <x v="6"/>
    <x v="3"/>
    <x v="6"/>
    <n v="42.7"/>
    <m/>
    <n v="3372.0773270586101"/>
    <n v="78.971365973269556"/>
    <m/>
    <m/>
    <s v="AIIB Cost Database"/>
    <m/>
  </r>
  <r>
    <s v="CHN"/>
    <x v="5"/>
    <m/>
    <s v="Eastern Asia"/>
    <x v="1"/>
    <x v="3"/>
    <s v="Qingdao Line 13"/>
    <x v="6"/>
    <x v="3"/>
    <x v="6"/>
    <n v="70"/>
    <m/>
    <n v="3587.2369873846337"/>
    <n v="51.246242676923337"/>
    <m/>
    <m/>
    <s v="AIIB Cost Database"/>
    <m/>
  </r>
  <r>
    <s v="CHN"/>
    <x v="5"/>
    <m/>
    <s v="Eastern Asia"/>
    <x v="1"/>
    <x v="3"/>
    <s v="Qingdao line 2"/>
    <x v="6"/>
    <x v="3"/>
    <x v="6"/>
    <n v="25.2"/>
    <m/>
    <n v="2404.7285753947249"/>
    <n v="95.425737118838285"/>
    <m/>
    <m/>
    <s v="AIIB Cost Database"/>
    <m/>
  </r>
  <r>
    <s v="CHN"/>
    <x v="5"/>
    <s v="Qingdao"/>
    <s v="Eastern Asia"/>
    <x v="1"/>
    <x v="3"/>
    <s v="Qingdao Line 4 (Renmin Huitang – Dahedonglu)"/>
    <x v="6"/>
    <x v="3"/>
    <x v="6"/>
    <n v="26.6"/>
    <n v="17350"/>
    <n v="2408.3332903157793"/>
    <n v="90.538845500593197"/>
    <d v="2016-01-01T00:00:00"/>
    <s v="Construction starting year is considered as year of study"/>
    <s v="https://irjpro.com/#/app/home"/>
    <m/>
  </r>
  <r>
    <s v="CHN"/>
    <x v="5"/>
    <s v="Qingdao"/>
    <s v="Eastern Asia"/>
    <x v="1"/>
    <x v="3"/>
    <s v="Qingdao Line 6 - Phase 1 - (Xindunlu – Shengtaiyuan )"/>
    <x v="6"/>
    <x v="3"/>
    <x v="6"/>
    <n v="30.2"/>
    <n v="17900"/>
    <n v="2370.5994845086348"/>
    <n v="78.496671672471351"/>
    <d v="2019-01-01T00:00:00"/>
    <s v="Construction starting year is considered as year of study"/>
    <s v="https://irjpro.com/#/app/home"/>
    <m/>
  </r>
  <r>
    <s v="CHN"/>
    <x v="5"/>
    <s v="Qingdao"/>
    <s v="Eastern Asia"/>
    <x v="1"/>
    <x v="3"/>
    <s v="Qingdao Line 7 - Phase 1 - (Xingguolu – Dongguozhuang)"/>
    <x v="6"/>
    <x v="3"/>
    <x v="6"/>
    <n v="17.3"/>
    <n v="10700"/>
    <n v="1567"/>
    <n v="90.578034682080926"/>
    <d v="2015-01-01T00:00:00"/>
    <s v="Construction starting year is considered as year of study"/>
    <s v="https://irjpro.com/#/app/home"/>
    <m/>
  </r>
  <r>
    <s v="CHN"/>
    <x v="5"/>
    <s v="Qingdao"/>
    <s v="Eastern Asia"/>
    <x v="1"/>
    <x v="3"/>
    <s v="Qingdao Line 8 - (Jiaozhoubei – Wusi Guangchang)"/>
    <x v="6"/>
    <x v="3"/>
    <x v="6"/>
    <n v="60.7"/>
    <n v="38700"/>
    <n v="5287.6236137727501"/>
    <n v="87.110767936948108"/>
    <d v="2017-01-01T00:00:00"/>
    <s v="Construction starting year is considered as year of study"/>
    <s v="https://irjpro.com/#/app/home"/>
    <m/>
  </r>
  <r>
    <s v="CHN"/>
    <x v="5"/>
    <m/>
    <s v="Eastern Asia"/>
    <x v="1"/>
    <x v="3"/>
    <s v="Qingdao Metro Line 4 "/>
    <x v="6"/>
    <x v="3"/>
    <x v="6"/>
    <n v="31"/>
    <m/>
    <n v="2723.8383395286878"/>
    <n v="87.865752888022186"/>
    <m/>
    <m/>
    <s v="AIIB Cost Database"/>
    <m/>
  </r>
  <r>
    <s v="CHN"/>
    <x v="5"/>
    <s v="Quanzhou"/>
    <s v="Eastern Asia"/>
    <x v="1"/>
    <x v="3"/>
    <s v="Quanzhou Line 1"/>
    <x v="6"/>
    <x v="3"/>
    <x v="6"/>
    <n v="40.4"/>
    <n v="23000"/>
    <n v="2991.8689099116036"/>
    <n v="74.056161136425828"/>
    <d v="2019-01-01T00:00:00"/>
    <s v="Construction starting year is considered as year of study"/>
    <s v="https://irjpro.com/#/app/home"/>
    <m/>
  </r>
  <r>
    <s v="CHN"/>
    <x v="5"/>
    <m/>
    <s v="Eastern Asia"/>
    <x v="1"/>
    <x v="3"/>
    <s v="Shanghai Line 10 Phase 2"/>
    <x v="6"/>
    <x v="3"/>
    <x v="6"/>
    <n v="9.8000000000000007"/>
    <m/>
    <n v="922.17980918040178"/>
    <n v="94.09998052861242"/>
    <m/>
    <m/>
    <s v="AIIB Cost Database"/>
    <m/>
  </r>
  <r>
    <s v="CHN"/>
    <x v="5"/>
    <m/>
    <s v="Eastern Asia"/>
    <x v="1"/>
    <x v="3"/>
    <s v="Shanghai Line 11 phase 3 (Disneyland extension)"/>
    <x v="6"/>
    <x v="3"/>
    <x v="6"/>
    <n v="9.4"/>
    <m/>
    <n v="606.7646950443459"/>
    <n v="64.549435643015514"/>
    <m/>
    <m/>
    <s v="AIIB Cost Database"/>
    <m/>
  </r>
  <r>
    <s v="CHN"/>
    <x v="5"/>
    <m/>
    <s v="Eastern Asia"/>
    <x v="1"/>
    <x v="3"/>
    <s v="Shanghai Line 5 Southern Extension"/>
    <x v="6"/>
    <x v="3"/>
    <x v="6"/>
    <n v="19.5"/>
    <m/>
    <n v="1017.2535838145335"/>
    <n v="52.166850452027361"/>
    <m/>
    <m/>
    <s v="AIIB Cost Database"/>
    <m/>
  </r>
  <r>
    <s v="CHN"/>
    <x v="5"/>
    <m/>
    <s v="Eastern Asia"/>
    <x v="1"/>
    <x v="3"/>
    <s v="Shanghai Line 8 Phase 3 (Pujiang Line)"/>
    <x v="6"/>
    <x v="3"/>
    <x v="6"/>
    <n v="6.6"/>
    <m/>
    <n v="425.24225092916095"/>
    <n v="64.430644080175909"/>
    <m/>
    <m/>
    <s v="AIIB Cost Database"/>
    <m/>
  </r>
  <r>
    <s v="CHN"/>
    <x v="5"/>
    <s v="Shanghai"/>
    <s v="Eastern Asia"/>
    <x v="1"/>
    <x v="3"/>
    <s v="Shanghai,Airport Contact Line"/>
    <x v="6"/>
    <x v="3"/>
    <x v="6"/>
    <n v="68.599999999999994"/>
    <n v="48054"/>
    <n v="6866.7907864014451"/>
    <n v="100.09899105541466"/>
    <d v="2018-01-01T00:00:00"/>
    <s v="Costs include all construction and construction-related expenditures, but not rolling stock"/>
    <s v="https://www.ndrc.gov.cn/fggz/zcssfz/zcgh/201812/W020190910670719961874.pdf"/>
    <s v="https://transitcosts.com/data/"/>
  </r>
  <r>
    <s v="CHN"/>
    <x v="5"/>
    <s v="Shanghai"/>
    <s v="Eastern Asia"/>
    <x v="1"/>
    <x v="3"/>
    <s v="Shanghai,Chongming"/>
    <x v="6"/>
    <x v="3"/>
    <x v="6"/>
    <n v="44.6"/>
    <n v="26426"/>
    <n v="3776.2062122080283"/>
    <n v="84.668300722153106"/>
    <d v="2018-01-01T00:00:00"/>
    <s v="Costs include all construction and construction-related expenditures, but not rolling stock"/>
    <s v="https://www.ndrc.gov.cn/fggz/zcssfz/zcgh/201812/W020190910670719961874.pdf"/>
    <s v="https://transitcosts.com/data/"/>
  </r>
  <r>
    <s v="CHN"/>
    <x v="5"/>
    <s v="Shanghai"/>
    <s v="Eastern Asia"/>
    <x v="1"/>
    <x v="3"/>
    <s v="Shanghai,Line 1 (Shanghai Railway Station to Jinjiang Park)"/>
    <x v="6"/>
    <x v="3"/>
    <x v="6"/>
    <n v="16.100000000000001"/>
    <n v="5390"/>
    <n v="1001.2269513404209"/>
    <n v="62.188009400026139"/>
    <d v="1995-01-01T00:00:00"/>
    <s v="Costs include all construction and construction-related expenditures, but not rolling stock"/>
    <s v="https://zh.wikipedia.org/wiki/%E4%B8%8A%E6%B5%B7%E8%BD%A8%E9%81%93%E4%BA%A4%E9%80%9A1%E5%8F%B7%E7%BA%BF"/>
    <s v="https://transitcosts.com/data/"/>
  </r>
  <r>
    <s v="CHN"/>
    <x v="5"/>
    <s v="Shanghai"/>
    <s v="Eastern Asia"/>
    <x v="1"/>
    <x v="3"/>
    <s v="Shanghai,Line 11 (to Disney)"/>
    <x v="6"/>
    <x v="3"/>
    <x v="6"/>
    <n v="9.15"/>
    <n v="4371"/>
    <n v="734.66657192032176"/>
    <n v="80.291428625171775"/>
    <d v="2012-01-01T00:00:00"/>
    <s v="Costs include all construction and construction-related expenditures, but not rolling stock"/>
    <s v="https://zh.wikipedia.org/wiki/%E4%B8%8A%E6%B5%B7%E8%BD%A8%E9%81%93%E4%BA%A4%E9%80%9A11%E5%8F%B7%E7%BA%BF"/>
    <s v="https://transitcosts.com/data/"/>
  </r>
  <r>
    <s v="CHN"/>
    <x v="5"/>
    <s v="Shanghai"/>
    <s v="Eastern Asia"/>
    <x v="1"/>
    <x v="3"/>
    <s v="Shanghai,Line 11 Huaqiao"/>
    <x v="6"/>
    <x v="3"/>
    <x v="6"/>
    <n v="6"/>
    <n v="1849"/>
    <n v="308.53564782456982"/>
    <n v="51.422607970761639"/>
    <d v="2013-01-01T00:00:00"/>
    <s v="Costs include all construction and construction-related expenditures, but not rolling stock"/>
    <s v="https://zh.wikipedia.org/wiki/%E4%B8%8A%E6%B5%B7%E8%BD%A8%E9%81%93%E4%BA%A4%E9%80%9A11%E5%8F%B7%E7%BA%BF"/>
    <s v="https://transitcosts.com/data/"/>
  </r>
  <r>
    <s v="CHN"/>
    <x v="5"/>
    <s v="Shanghai"/>
    <s v="Eastern Asia"/>
    <x v="1"/>
    <x v="3"/>
    <s v="Shanghai,Line 11 Phase 1"/>
    <x v="6"/>
    <x v="3"/>
    <x v="6"/>
    <n v="46.008000000000003"/>
    <n v="18950"/>
    <n v="3210.0662644319395"/>
    <n v="69.771914980697687"/>
    <d v="2008-01-01T00:00:00"/>
    <s v="Costs include all construction and construction-related expenditures, but not rolling stock"/>
    <s v="https://zh.wikipedia.org/wiki/%E4%B8%8A%E6%B5%B7%E8%BD%A8%E9%81%93%E4%BA%A4%E9%80%9A11%E5%8F%B7%E7%BA%BF"/>
    <s v="https://transitcosts.com/data/"/>
  </r>
  <r>
    <s v="CHN"/>
    <x v="5"/>
    <s v="Shanghai"/>
    <s v="Eastern Asia"/>
    <x v="1"/>
    <x v="3"/>
    <s v="Shanghai,Line 11 Phase 2"/>
    <x v="6"/>
    <x v="3"/>
    <x v="6"/>
    <n v="22.885999999999999"/>
    <n v="12965"/>
    <n v="2163.4205916958072"/>
    <n v="94.530306374893257"/>
    <d v="2013-01-01T00:00:00"/>
    <s v="Costs include all construction and construction-related expenditures, but not rolling stock"/>
    <s v="https://zh.wikipedia.org/wiki/%E4%B8%8A%E6%B5%B7%E8%BD%A8%E9%81%93%E4%BA%A4%E9%80%9A11%E5%8F%B7%E7%BA%BF"/>
    <s v="https://transitcosts.com/data/"/>
  </r>
  <r>
    <s v="CHN"/>
    <x v="5"/>
    <s v="Shanghai"/>
    <s v="Eastern Asia"/>
    <x v="1"/>
    <x v="3"/>
    <s v="Shanghai,Line 16"/>
    <x v="6"/>
    <x v="3"/>
    <x v="6"/>
    <n v="58.96"/>
    <n v="18160"/>
    <n v="3082.5743283644165"/>
    <n v="52.282468255841529"/>
    <d v="2010-01-01T00:00:00"/>
    <s v="Costs include all construction and construction-related expenditures, but not rolling stock"/>
    <s v="https://www.sohu.com/a/134664821_249521;  https://zh.wikipedia.org/wiki/%E4%B8%8A%E6%B5%B7%E8%BD%A8%E9%81%93%E4%BA%A4%E9%80%9A16%E5%8F%B7%E7%BA%BF"/>
    <s v="https://transitcosts.com/data/"/>
  </r>
  <r>
    <s v="CHN"/>
    <x v="5"/>
    <s v="Shanghai"/>
    <s v="Eastern Asia"/>
    <x v="1"/>
    <x v="3"/>
    <s v="Shanghai,Line 2 Eastern Extension 1"/>
    <x v="6"/>
    <x v="3"/>
    <x v="6"/>
    <n v="2.72"/>
    <n v="314.77"/>
    <n v="54.155439060014182"/>
    <n v="19.910087889711093"/>
    <d v="1999-01-01T00:00:00"/>
    <s v="Costs include all construction and construction-related expenditures, but not rolling stock"/>
    <s v="https://zh.wikipedia.org/wiki/%E4%B8%8A%E6%B5%B7%E8%BD%A8%E9%81%93%E4%BA%A4%E9%80%9A2%E5%8F%B7%E7%BA%BF"/>
    <s v="https://transitcosts.com/data/"/>
  </r>
  <r>
    <s v="CHN"/>
    <x v="5"/>
    <s v="Shanghai"/>
    <s v="Eastern Asia"/>
    <x v="1"/>
    <x v="3"/>
    <s v="Shanghai,Line 2 Eastern Extension 2"/>
    <x v="6"/>
    <x v="3"/>
    <x v="6"/>
    <n v="30.8"/>
    <n v="11032"/>
    <n v="1868.7836954729901"/>
    <n v="60.674795307564608"/>
    <d v="2008-01-01T00:00:00"/>
    <s v="Costs include all construction and construction-related expenditures, but not rolling stock"/>
    <s v="https://zh.wikipedia.org/wiki/%E4%B8%8A%E6%B5%B7%E8%BD%A8%E9%81%93%E4%BA%A4%E9%80%9A2%E5%8F%B7%E7%BA%BF"/>
    <s v="https://transitcosts.com/data/"/>
  </r>
  <r>
    <s v="CHN"/>
    <x v="5"/>
    <s v="Shanghai"/>
    <s v="Eastern Asia"/>
    <x v="1"/>
    <x v="3"/>
    <s v="Shanghai,Line 2 Western Extension 2"/>
    <x v="6"/>
    <x v="3"/>
    <x v="6"/>
    <n v="8.5299999999999994"/>
    <n v="2500"/>
    <n v="424.36320599730408"/>
    <n v="49.749496599918416"/>
    <d v="2010-01-01T00:00:00"/>
    <s v="Costs include all construction and construction-related expenditures, but not rolling stock"/>
    <s v="https://zh.wikipedia.org/wiki/%E4%B8%8A%E6%B5%B7%E8%BD%A8%E9%81%93%E4%BA%A4%E9%80%9A2%E5%8F%B7%E7%BA%BF"/>
    <s v="https://transitcosts.com/data/"/>
  </r>
  <r>
    <s v="CHN"/>
    <x v="5"/>
    <s v="Shanghai"/>
    <s v="Eastern Asia"/>
    <x v="1"/>
    <x v="3"/>
    <s v="Shanghai,Line 3"/>
    <x v="6"/>
    <x v="3"/>
    <x v="6"/>
    <n v="24.975000000000001"/>
    <n v="9378"/>
    <n v="1590.7145179399474"/>
    <n v="63.692272990588485"/>
    <d v="1998-01-01T00:00:00"/>
    <s v="Costs include all construction and construction-related expenditures, but not rolling stock"/>
    <s v="https://zh.wikipedia.org/wiki/%E4%B8%8A%E6%B5%B7%E8%BD%A8%E9%81%93%E4%BA%A4%E9%80%9A3%E5%8F%B7%E7%BA%BF"/>
    <s v="https://transitcosts.com/data/"/>
  </r>
  <r>
    <s v="CHN"/>
    <x v="5"/>
    <s v="Shanghai"/>
    <s v="Eastern Asia"/>
    <x v="1"/>
    <x v="3"/>
    <s v="Shanghai,Line 3 Northern Extension"/>
    <x v="6"/>
    <x v="3"/>
    <x v="6"/>
    <n v="15.365"/>
    <n v="3500"/>
    <n v="573.66480139940734"/>
    <n v="37.335815255412129"/>
    <d v="2006-01-01T00:00:00"/>
    <s v="Costs include all construction and construction-related expenditures, but not rolling stock"/>
    <s v="https://zh.wikipedia.org/wiki/%E4%B8%8A%E6%B5%B7%E8%BD%A8%E9%81%93%E4%BA%A4%E9%80%9A3%E5%8F%B7%E7%BA%BF"/>
    <s v="https://transitcosts.com/data/"/>
  </r>
  <r>
    <s v="CHN"/>
    <x v="5"/>
    <s v="Shanghai"/>
    <s v="Eastern Asia"/>
    <x v="1"/>
    <x v="3"/>
    <s v="Shanghai,Line 5 Phase 1"/>
    <x v="6"/>
    <x v="3"/>
    <x v="6"/>
    <n v="17.206"/>
    <n v="3437"/>
    <n v="585.15433325353786"/>
    <n v="34.008737257557705"/>
    <d v="2001-01-01T00:00:00"/>
    <s v="Costs include all construction and construction-related expenditures, but not rolling stock"/>
    <s v="https://zh.wikipedia.org/wiki/%E4%B8%8A%E6%B5%B7%E8%BD%A8%E9%81%93%E4%BA%A4%E9%80%9A5%E5%8F%B7%E7%BA%BF"/>
    <s v="https://transitcosts.com/data/"/>
  </r>
  <r>
    <s v="CHN"/>
    <x v="5"/>
    <s v="Shanghai"/>
    <s v="Eastern Asia"/>
    <x v="1"/>
    <x v="3"/>
    <s v="Shanghai,Line 5 Southern Extension"/>
    <x v="6"/>
    <x v="3"/>
    <x v="6"/>
    <n v="19.628"/>
    <n v="10619"/>
    <n v="1566.832548019089"/>
    <n v="79.826398411406615"/>
    <d v="2016-01-01T00:00:00"/>
    <s v="Costs include all construction and construction-related expenditures, but not rolling stock"/>
    <s v="https://zh.wikipedia.org/wiki/%E4%B8%8A%E6%B5%B7%E8%BD%A8%E9%81%93%E4%BA%A4%E9%80%9A5%E5%8F%B7%E7%BA%BF"/>
    <s v="https://transitcosts.com/data/"/>
  </r>
  <r>
    <s v="CHN"/>
    <x v="5"/>
    <s v="Shanghai"/>
    <s v="Eastern Asia"/>
    <x v="1"/>
    <x v="3"/>
    <s v="Shanghai,Line 6"/>
    <x v="6"/>
    <x v="3"/>
    <x v="6"/>
    <n v="33.090000000000003"/>
    <n v="12000"/>
    <n v="2058.1098703572011"/>
    <n v="62.197336668395309"/>
    <d v="2002-01-01T00:00:00"/>
    <s v="Costs include all construction and construction-related expenditures, but not rolling stock"/>
    <s v="https://zh.wikipedia.org/wiki/%E4%B8%8A%E6%B5%B7%E8%BD%A8%E9%81%93%E4%BA%A4%E9%80%9A6%E5%8F%B7%E7%BA%BF"/>
    <s v="https://transitcosts.com/data/"/>
  </r>
  <r>
    <s v="CHN"/>
    <x v="5"/>
    <s v="Shanghai"/>
    <s v="Eastern Asia"/>
    <x v="1"/>
    <x v="3"/>
    <s v="Shanghai,Line 7 Northern Extension"/>
    <x v="6"/>
    <x v="3"/>
    <x v="6"/>
    <n v="9.9779999999999998"/>
    <n v="3157"/>
    <n v="535.88585653339555"/>
    <n v="53.706740482400839"/>
    <d v="2010-01-01T00:00:00"/>
    <s v="Costs include all construction and construction-related expenditures, but not rolling stock"/>
    <s v="https://zh.wikipedia.org/wiki/%E4%B8%8A%E6%B5%B7%E8%BD%A8%E9%81%93%E4%BA%A4%E9%80%9A7%E5%8F%B7%E7%BA%BF"/>
    <s v="https://transitcosts.com/data/"/>
  </r>
  <r>
    <s v="CHN"/>
    <x v="5"/>
    <s v="Shanghai"/>
    <s v="Eastern Asia"/>
    <x v="1"/>
    <x v="3"/>
    <s v="Shanghai,Line 8 Phase 2"/>
    <x v="6"/>
    <x v="3"/>
    <x v="6"/>
    <n v="14.44"/>
    <n v="5332"/>
    <n v="925.46263490178592"/>
    <n v="64.09021017325388"/>
    <d v="2009-01-01T00:00:00"/>
    <s v="Costs include all construction and construction-related expenditures, but not rolling stock"/>
    <s v="https://zh.wikipedia.org/wiki/%E4%B8%8A%E6%B5%B7%E8%BD%A8%E9%81%93%E4%BA%A4%E9%80%9A8%E5%8F%B7%E7%BA%BF"/>
    <s v="https://transitcosts.com/data/"/>
  </r>
  <r>
    <s v="CHN"/>
    <x v="5"/>
    <s v="Shanghai"/>
    <s v="Eastern Asia"/>
    <x v="1"/>
    <x v="3"/>
    <s v="Shanghai,Line 8 Phase 3 (Pujiang Line)"/>
    <x v="6"/>
    <x v="3"/>
    <x v="6"/>
    <n v="6.6890000000000001"/>
    <n v="3177"/>
    <n v="510.15749153942818"/>
    <n v="76.268125510454198"/>
    <d v="2015-01-01T00:00:00"/>
    <s v="Costs include all construction and construction-related expenditures, but not rolling stock"/>
    <s v="https://zh.wikipedia.org/wiki/%E4%B8%8A%E6%B5%B7%E8%BD%A8%E9%81%93%E4%BA%A4%E9%80%9A%E6%B5%A6%E6%B1%9F%E7%BA%BF#cite_note-4"/>
    <s v="https://transitcosts.com/data/"/>
  </r>
  <r>
    <s v="CHN"/>
    <x v="5"/>
    <s v="Shanghai"/>
    <s v="Eastern Asia"/>
    <x v="1"/>
    <x v="3"/>
    <s v="Shanghai,Line 9 Phase 3"/>
    <x v="6"/>
    <x v="3"/>
    <x v="6"/>
    <n v="5.3719999999999999"/>
    <n v="2800"/>
    <n v="475.28679071698053"/>
    <n v="88.474830736593546"/>
    <d v="2010-01-01T00:00:00"/>
    <s v="Costs include all construction and construction-related expenditures, but not rolling stock"/>
    <s v="https://zh.wikipedia.org/wiki/%E4%B8%8A%E6%B5%B7%E8%BD%A8%E9%81%93%E4%BA%A4%E9%80%9A9%E5%8F%B7%E7%BA%BF"/>
    <s v="https://transitcosts.com/data/"/>
  </r>
  <r>
    <s v="CHN"/>
    <x v="5"/>
    <s v="Shangqiu, H…"/>
    <s v="Eastern Asia"/>
    <x v="1"/>
    <x v="3"/>
    <s v="Shanghe Hangzhou Expressway (Shangqiu - Hefei - Hangzhou)"/>
    <x v="10"/>
    <x v="0"/>
    <x v="10"/>
    <n v="794.6"/>
    <n v="96080"/>
    <n v="13583.7"/>
    <n v="17.095016360432922"/>
    <d v="2015-01-01T00:00:00"/>
    <s v="Construction starting year is considered as year of study"/>
    <s v="https://irjpro.com/#/app/home"/>
    <m/>
  </r>
  <r>
    <s v="CHN"/>
    <x v="5"/>
    <m/>
    <s v="Eastern Asia"/>
    <x v="1"/>
    <x v="3"/>
    <s v="Shanghe Hangzhou Expressway (Shangqiu - Hefei - Hangzhou)"/>
    <x v="10"/>
    <x v="0"/>
    <x v="10"/>
    <n v="794.6"/>
    <m/>
    <n v="12185.422056385043"/>
    <n v="15.335290783268364"/>
    <m/>
    <m/>
    <s v="AIIB Cost Database"/>
    <m/>
  </r>
  <r>
    <s v="CHN"/>
    <x v="5"/>
    <s v="Shenyang"/>
    <s v="Eastern Asia"/>
    <x v="1"/>
    <x v="3"/>
    <s v="Shenyang Line 10"/>
    <x v="6"/>
    <x v="3"/>
    <x v="6"/>
    <n v="49.9"/>
    <n v="29710"/>
    <n v="4427.7242086333672"/>
    <n v="88.731948068804954"/>
    <d v="2013-01-01T00:00:00"/>
    <s v="Construction starting year is considered as year of study"/>
    <s v="https://irjpro.com/#/app/home"/>
    <m/>
  </r>
  <r>
    <s v="CHN"/>
    <x v="5"/>
    <m/>
    <s v="Eastern Asia"/>
    <x v="1"/>
    <x v="3"/>
    <s v="Shenyang Line 10"/>
    <x v="6"/>
    <x v="3"/>
    <x v="6"/>
    <n v="49.9"/>
    <m/>
    <n v="3841.8477322732556"/>
    <n v="76.990936518502124"/>
    <m/>
    <m/>
    <s v="AIIB Cost Database"/>
    <m/>
  </r>
  <r>
    <s v="CHN"/>
    <x v="5"/>
    <m/>
    <s v="Eastern Asia"/>
    <x v="1"/>
    <x v="3"/>
    <s v="Shenyang Line 9"/>
    <x v="6"/>
    <x v="3"/>
    <x v="6"/>
    <n v="37.200000000000003"/>
    <m/>
    <n v="2337.7076693216695"/>
    <n v="62.841604014023368"/>
    <m/>
    <m/>
    <s v="AIIB Cost Database"/>
    <m/>
  </r>
  <r>
    <s v="CHN"/>
    <x v="5"/>
    <s v="Shenyang"/>
    <s v="Eastern Asia"/>
    <x v="1"/>
    <x v="3"/>
    <s v="Shenyang,Line 1 Eastern Extension"/>
    <x v="6"/>
    <x v="3"/>
    <x v="6"/>
    <n v="15"/>
    <n v="10350"/>
    <n v="1376.4759615102494"/>
    <n v="91.76506410068329"/>
    <d v="2019-01-01T00:00:00"/>
    <s v="Costs include all construction and construction-related expenditures, but not rolling stock"/>
    <s v="http://www.shenyangbus.com/a/sydt/2018/1227/10268.html; https://3g.163.com/dy/article_cambrian/FBU1V3JE052590Q7.html"/>
    <s v="https://transitcosts.com/data/"/>
  </r>
  <r>
    <s v="CHN"/>
    <x v="5"/>
    <s v="Shenyang"/>
    <s v="Eastern Asia"/>
    <x v="1"/>
    <x v="3"/>
    <s v="Shenyang,Line 2 Southern Extension"/>
    <x v="6"/>
    <x v="3"/>
    <x v="6"/>
    <n v="14.3"/>
    <n v="10170"/>
    <n v="1352.5372491361582"/>
    <n v="94.583024415115943"/>
    <d v="2019-01-01T00:00:00"/>
    <s v="Costs include all construction and construction-related expenditures, but not rolling stock"/>
    <s v="http://www.shenyangbus.com/a/sydt/2018/1227/10268.html"/>
    <s v="https://transitcosts.com/data/"/>
  </r>
  <r>
    <s v="CHN"/>
    <x v="5"/>
    <s v="Shenyang"/>
    <s v="Eastern Asia"/>
    <x v="1"/>
    <x v="3"/>
    <s v="Shenyang,Line 3 Phase 1"/>
    <x v="6"/>
    <x v="3"/>
    <x v="6"/>
    <n v="38.4"/>
    <n v="23130"/>
    <n v="3076.1245400707312"/>
    <n v="80.107409897675296"/>
    <d v="2019-01-01T00:00:00"/>
    <s v="Costs include all construction and construction-related expenditures, but not rolling stock"/>
    <s v="http://www.janeoo.com/news/hangyedongtai-detail-539834.htm"/>
    <s v="https://transitcosts.com/data/"/>
  </r>
  <r>
    <s v="CHN"/>
    <x v="5"/>
    <s v="Shenyang"/>
    <s v="Eastern Asia"/>
    <x v="1"/>
    <x v="3"/>
    <s v="Shenyang,Line 6 Phase 1"/>
    <x v="6"/>
    <x v="3"/>
    <x v="6"/>
    <n v="36"/>
    <n v="26350"/>
    <n v="3504.3615058739197"/>
    <n v="97.343375163164438"/>
    <d v="2019-01-01T00:00:00"/>
    <s v="Costs include all construction and construction-related expenditures, but not rolling stock"/>
    <s v="http://www.shenyangbus.com/a/sydt/2018/1227/10268.html"/>
    <s v="https://transitcosts.com/data/"/>
  </r>
  <r>
    <s v="CHN"/>
    <x v="5"/>
    <m/>
    <s v="Eastern Asia"/>
    <x v="1"/>
    <x v="3"/>
    <s v="Shenzhen Line 11 (Futian - Airport)"/>
    <x v="6"/>
    <x v="3"/>
    <x v="6"/>
    <n v="51.9"/>
    <m/>
    <n v="4608.4312902334032"/>
    <n v="88.794437191395048"/>
    <m/>
    <m/>
    <s v="AIIB Cost Database"/>
    <m/>
  </r>
  <r>
    <s v="CHN"/>
    <x v="5"/>
    <s v="Shenzhen"/>
    <s v="Eastern Asia"/>
    <x v="1"/>
    <x v="3"/>
    <s v="Shenzhen Line 2 (Eastern Extension)"/>
    <x v="6"/>
    <x v="3"/>
    <x v="6"/>
    <n v="24.8"/>
    <n v="7000"/>
    <n v="971.66664931079538"/>
    <n v="39.180106827048199"/>
    <d v="2016-01-01T00:00:00"/>
    <s v="Construction starting year is considered as year of study"/>
    <s v="https://irjpro.com/#/app/home"/>
    <m/>
  </r>
  <r>
    <s v="CHN"/>
    <x v="5"/>
    <s v="Shenzhen"/>
    <s v="Eastern Asia"/>
    <x v="1"/>
    <x v="3"/>
    <s v="Shenzhen Line 3 (Southern Extension)"/>
    <x v="6"/>
    <x v="3"/>
    <x v="6"/>
    <n v="1.7"/>
    <n v="1001"/>
    <n v="141.69999999999999"/>
    <n v="83.35294117647058"/>
    <d v="2015-01-01T00:00:00"/>
    <s v="Construction starting year is considered as year of study"/>
    <s v="https://irjpro.com/#/app/home"/>
    <m/>
  </r>
  <r>
    <s v="CHN"/>
    <x v="5"/>
    <m/>
    <s v="Eastern Asia"/>
    <x v="1"/>
    <x v="3"/>
    <s v="Shenzhen Line 3 (Southern Extension)"/>
    <x v="6"/>
    <x v="3"/>
    <x v="6"/>
    <n v="1.7"/>
    <m/>
    <n v="127.11369548722074"/>
    <n v="74.772762051306316"/>
    <m/>
    <m/>
    <s v="AIIB Cost Database"/>
    <m/>
  </r>
  <r>
    <s v="CHN"/>
    <x v="5"/>
    <s v="Shenzhen"/>
    <s v="Eastern Asia"/>
    <x v="1"/>
    <x v="3"/>
    <s v="Shenzhen Line 6 (Shenzen North - Chung)"/>
    <x v="6"/>
    <x v="3"/>
    <x v="6"/>
    <n v="37.9"/>
    <n v="18780"/>
    <n v="2606.7646593204258"/>
    <n v="68.780070166765853"/>
    <d v="2016-01-01T00:00:00"/>
    <s v="Construction starting year is considered as year of study"/>
    <s v="https://irjpro.com/#/app/home"/>
    <m/>
  </r>
  <r>
    <s v="CHN"/>
    <x v="5"/>
    <m/>
    <s v="Eastern Asia"/>
    <x v="1"/>
    <x v="3"/>
    <s v="Shenzhen Line 6 (Shenzen North - Chung)"/>
    <x v="6"/>
    <x v="3"/>
    <x v="6"/>
    <n v="37.9"/>
    <m/>
    <n v="2385.1983410795433"/>
    <n v="62.933993168325685"/>
    <m/>
    <m/>
    <s v="AIIB Cost Database"/>
    <m/>
  </r>
  <r>
    <s v="CHN"/>
    <x v="5"/>
    <m/>
    <s v="Eastern Asia"/>
    <x v="1"/>
    <x v="3"/>
    <s v="Shenzhen Line 7 (Xili Zoo)"/>
    <x v="6"/>
    <x v="3"/>
    <x v="6"/>
    <n v="29.8"/>
    <m/>
    <n v="2776.1764210002821"/>
    <n v="93.160282583902074"/>
    <m/>
    <m/>
    <s v="AIIB Cost Database"/>
    <m/>
  </r>
  <r>
    <s v="CHN"/>
    <x v="5"/>
    <m/>
    <s v="Eastern Asia"/>
    <x v="1"/>
    <x v="3"/>
    <s v="Shenzhen Metro Line 16 Phase 1 (Universiade - Tianrough)"/>
    <x v="6"/>
    <x v="3"/>
    <x v="6"/>
    <n v="29.2"/>
    <m/>
    <n v="2043.2925529678373"/>
    <n v="69.975772361912234"/>
    <m/>
    <m/>
    <s v="AIIB Cost Database"/>
    <m/>
  </r>
  <r>
    <s v="CHN"/>
    <x v="5"/>
    <s v="Shenzhen"/>
    <s v="Eastern Asia"/>
    <x v="1"/>
    <x v="3"/>
    <s v="Shenzhen,Line 6 (feeder)"/>
    <x v="6"/>
    <x v="3"/>
    <x v="6"/>
    <n v="6.13"/>
    <n v="3795"/>
    <n v="542.29556404031894"/>
    <n v="88.465834264326091"/>
    <d v="2018-01-01T00:00:00"/>
    <s v="Costs include all construction and construction-related expenditures, but not rolling stock"/>
    <s v="http://fgw.sz.gov.cn/zwgk/qt/tzgg/201902/P020190226346098115982.pdf; https://www.sohu.com/a/224155978_729676"/>
    <s v="https://transitcosts.com/data/"/>
  </r>
  <r>
    <s v="CHN"/>
    <x v="5"/>
    <s v="Shenzhen"/>
    <s v="Eastern Asia"/>
    <x v="1"/>
    <x v="3"/>
    <s v="Shenzhen,Line 6 Phase 1"/>
    <x v="6"/>
    <x v="3"/>
    <x v="6"/>
    <n v="37.625999999999998"/>
    <n v="16800"/>
    <n v="2398.7115503025548"/>
    <n v="63.751436514712033"/>
    <d v="2017-01-01T00:00:00"/>
    <s v="Costs include all construction and construction-related expenditures, but not rolling stock"/>
    <s v="https://www.ndrc.gov.cn/xxgk/zcfb/ghwb/201707/W020190905497930956563.pdf"/>
    <s v="https://transitcosts.com/data/"/>
  </r>
  <r>
    <s v="CHN"/>
    <x v="5"/>
    <m/>
    <s v="Eastern Asia"/>
    <x v="1"/>
    <x v="3"/>
    <s v="Shijiazhuang Line 1"/>
    <x v="6"/>
    <x v="3"/>
    <x v="6"/>
    <n v="23.9"/>
    <m/>
    <n v="2366.4173572707346"/>
    <n v="99.013278546892664"/>
    <m/>
    <m/>
    <s v="AIIB Cost Database"/>
    <m/>
  </r>
  <r>
    <s v="CHN"/>
    <x v="5"/>
    <s v="Shijiazhuang"/>
    <s v="Eastern Asia"/>
    <x v="1"/>
    <x v="3"/>
    <s v="Shijiazhuang Line 1 Phase 2"/>
    <x v="6"/>
    <x v="3"/>
    <x v="6"/>
    <n v="12.7"/>
    <n v="7730"/>
    <n v="1056.1157963449525"/>
    <n v="83.158724121649811"/>
    <d v="2017-01-01T00:00:00"/>
    <s v="Construction starting year is considered as year of study"/>
    <s v="https://irjpro.com/#/app/home"/>
    <m/>
  </r>
  <r>
    <s v="CHN"/>
    <x v="5"/>
    <m/>
    <s v="Eastern Asia"/>
    <x v="1"/>
    <x v="3"/>
    <s v="Shijiazhuang Line 1 Phase 2"/>
    <x v="6"/>
    <x v="3"/>
    <x v="6"/>
    <n v="12.7"/>
    <m/>
    <n v="1005.4972776708204"/>
    <n v="79.173013989828377"/>
    <m/>
    <m/>
    <s v="AIIB Cost Database"/>
    <m/>
  </r>
  <r>
    <s v="CHN"/>
    <x v="5"/>
    <m/>
    <s v="Eastern Asia"/>
    <x v="1"/>
    <x v="3"/>
    <s v="Sichuan - Tibet Railway Nyingchi - Lhasa"/>
    <x v="0"/>
    <x v="0"/>
    <x v="0"/>
    <n v="435"/>
    <n v="36600"/>
    <n v="5269.1462017770073"/>
    <n v="12.112979774200017"/>
    <d v="2014-01-01T00:00:00"/>
    <s v="Construction starting year is considered as year of study"/>
    <s v="https://irjpro.com/#/app/home"/>
    <m/>
  </r>
  <r>
    <s v="CHN"/>
    <x v="5"/>
    <m/>
    <s v="Eastern Asia"/>
    <x v="1"/>
    <x v="3"/>
    <s v="Suzhou Line 2 phase 2"/>
    <x v="6"/>
    <x v="3"/>
    <x v="6"/>
    <n v="15.6"/>
    <m/>
    <n v="1374.215661728324"/>
    <n v="88.090747546687439"/>
    <m/>
    <m/>
    <s v="AIIB Cost Database"/>
    <m/>
  </r>
  <r>
    <s v="CHN"/>
    <x v="5"/>
    <m/>
    <s v="Eastern Asia"/>
    <x v="1"/>
    <x v="3"/>
    <s v="Suzhou Line 3"/>
    <x v="6"/>
    <x v="3"/>
    <x v="6"/>
    <n v="45.2"/>
    <m/>
    <n v="4032.5549172377537"/>
    <n v="89.215816753047648"/>
    <m/>
    <m/>
    <s v="AIIB Cost Database"/>
    <m/>
  </r>
  <r>
    <s v="CHN"/>
    <x v="5"/>
    <m/>
    <s v="Eastern Asia"/>
    <x v="1"/>
    <x v="3"/>
    <s v="Suzhou Line 5"/>
    <x v="6"/>
    <x v="3"/>
    <x v="6"/>
    <n v="44.1"/>
    <m/>
    <n v="3560.495778827395"/>
    <n v="80.736865733047509"/>
    <m/>
    <m/>
    <s v="AIIB Cost Database"/>
    <m/>
  </r>
  <r>
    <s v="CHN"/>
    <x v="5"/>
    <m/>
    <s v="Eastern Asia"/>
    <x v="1"/>
    <x v="3"/>
    <s v="Suzhou Metro Line 6"/>
    <x v="6"/>
    <x v="3"/>
    <x v="6"/>
    <n v="36.119999999999997"/>
    <m/>
    <n v="3583.4081054009453"/>
    <n v="99.20841930788886"/>
    <m/>
    <m/>
    <s v="AIIB Cost Database"/>
    <m/>
  </r>
  <r>
    <s v="CHN"/>
    <x v="5"/>
    <m/>
    <s v="Eastern Asia"/>
    <x v="1"/>
    <x v="3"/>
    <s v="Suzhou Metro Line 7"/>
    <x v="6"/>
    <x v="3"/>
    <x v="6"/>
    <n v="29.6"/>
    <m/>
    <n v="2929.1892578176207"/>
    <n v="98.959096547892585"/>
    <m/>
    <m/>
    <s v="AIIB Cost Database"/>
    <m/>
  </r>
  <r>
    <s v="CHN"/>
    <x v="5"/>
    <m/>
    <s v="Eastern Asia"/>
    <x v="1"/>
    <x v="3"/>
    <s v="Suzhou Metro Line 8"/>
    <x v="6"/>
    <x v="3"/>
    <x v="6"/>
    <n v="35.5"/>
    <m/>
    <n v="3548.1162129438853"/>
    <n v="99.946935575884098"/>
    <m/>
    <m/>
    <s v="AIIB Cost Database"/>
    <m/>
  </r>
  <r>
    <s v="CHN"/>
    <x v="5"/>
    <m/>
    <s v="Eastern Asia"/>
    <x v="1"/>
    <x v="3"/>
    <s v="Suzhou Metro Line S1"/>
    <x v="6"/>
    <x v="3"/>
    <x v="6"/>
    <n v="41.27"/>
    <m/>
    <n v="3922.505238711909"/>
    <n v="95.044953688197452"/>
    <m/>
    <m/>
    <s v="AIIB Cost Database"/>
    <m/>
  </r>
  <r>
    <s v="CHN"/>
    <x v="5"/>
    <s v="Suzhou"/>
    <s v="Eastern Asia"/>
    <x v="1"/>
    <x v="3"/>
    <s v="Suzhou,Line 6"/>
    <x v="6"/>
    <x v="3"/>
    <x v="6"/>
    <n v="34.200000000000003"/>
    <n v="23740"/>
    <n v="3392.3838446158557"/>
    <n v="99.192510076486997"/>
    <d v="2018-01-01T00:00:00"/>
    <s v="Costs include all construction and construction-related expenditures, but not rolling stock"/>
    <s v="https://www.ndrc.gov.cn/xxgk/zcfb/ghwb/201809/W020190905497960329280.pdf"/>
    <s v="https://transitcosts.com/data/"/>
  </r>
  <r>
    <s v="CHN"/>
    <x v="5"/>
    <s v="Suzhou"/>
    <s v="Eastern Asia"/>
    <x v="1"/>
    <x v="3"/>
    <s v="Suzhou,Line 7"/>
    <x v="6"/>
    <x v="3"/>
    <x v="6"/>
    <n v="27"/>
    <n v="18560"/>
    <n v="2652.17540674264"/>
    <n v="98.228718768245926"/>
    <d v="2018-01-01T00:00:00"/>
    <s v="Costs include all construction and construction-related expenditures, but not rolling stock"/>
    <s v="https://www.ndrc.gov.cn/xxgk/zcfb/ghwb/201809/W020190905497960329280.pdf"/>
    <s v="https://transitcosts.com/data/"/>
  </r>
  <r>
    <s v="CHN"/>
    <x v="5"/>
    <s v="Suzhou"/>
    <s v="Eastern Asia"/>
    <x v="1"/>
    <x v="3"/>
    <s v="Suzhou,Line 8"/>
    <x v="6"/>
    <x v="3"/>
    <x v="6"/>
    <n v="35.200000000000003"/>
    <n v="23660"/>
    <n v="3380.9520540695503"/>
    <n v="96.049774263339486"/>
    <d v="2018-01-01T00:00:00"/>
    <s v="Costs include all construction and construction-related expenditures, but not rolling stock"/>
    <s v="https://www.ndrc.gov.cn/xxgk/zcfb/ghwb/201809/W020190905497960329280.pdf"/>
    <s v="https://transitcosts.com/data/"/>
  </r>
  <r>
    <s v="CHN"/>
    <x v="5"/>
    <s v="Suzhou"/>
    <s v="Eastern Asia"/>
    <x v="1"/>
    <x v="3"/>
    <s v="Suzhou,Line S1"/>
    <x v="6"/>
    <x v="3"/>
    <x v="6"/>
    <n v="41"/>
    <n v="27370"/>
    <n v="3911.1013406544212"/>
    <n v="95.392715625717585"/>
    <d v="2018-01-01T00:00:00"/>
    <s v="Costs include all construction and construction-related expenditures, but not rolling stock"/>
    <s v="https://www.ndrc.gov.cn/xxgk/zcfb/ghwb/201809/W020190905497960329280.pdf"/>
    <s v="https://transitcosts.com/data/"/>
  </r>
  <r>
    <s v="CHN"/>
    <x v="5"/>
    <m/>
    <s v="Eastern Asia"/>
    <x v="1"/>
    <x v="3"/>
    <s v="Taichung Metro Green Line"/>
    <x v="6"/>
    <x v="3"/>
    <x v="6"/>
    <n v="16.7"/>
    <m/>
    <n v="1547.7908976263282"/>
    <n v="92.68208967822325"/>
    <m/>
    <m/>
    <s v="AIIB Cost Database"/>
    <m/>
  </r>
  <r>
    <s v="CHN"/>
    <x v="5"/>
    <m/>
    <s v="Eastern Asia"/>
    <x v="1"/>
    <x v="3"/>
    <s v="Taipei Airport link"/>
    <x v="0"/>
    <x v="0"/>
    <x v="0"/>
    <n v="51"/>
    <m/>
    <n v="867.16525456466945"/>
    <n v="17.003240285581754"/>
    <m/>
    <m/>
    <s v="AIIB Cost Database"/>
    <m/>
  </r>
  <r>
    <s v="CHN"/>
    <x v="5"/>
    <m/>
    <s v="Eastern Asia"/>
    <x v="1"/>
    <x v="3"/>
    <s v="Taizicheng - Xilinhaote Conventional Line"/>
    <x v="0"/>
    <x v="0"/>
    <x v="0"/>
    <n v="392.2"/>
    <m/>
    <n v="1773.7629544871907"/>
    <n v="4.5225980481570387"/>
    <m/>
    <m/>
    <s v="AIIB Cost Database"/>
    <m/>
  </r>
  <r>
    <s v="CHN"/>
    <x v="5"/>
    <m/>
    <s v="Eastern Asia"/>
    <x v="1"/>
    <x v="3"/>
    <s v="Third Jiangxi Highway Project"/>
    <x v="7"/>
    <x v="1"/>
    <x v="7"/>
    <n v="117.1"/>
    <m/>
    <n v="783.55375021628333"/>
    <n v="6.6913215219153148"/>
    <m/>
    <m/>
    <s v="AIIB Cost Database"/>
    <m/>
  </r>
  <r>
    <s v="CHN"/>
    <x v="5"/>
    <m/>
    <s v="Eastern Asia"/>
    <x v="1"/>
    <x v="3"/>
    <s v="Tianjin City Rail Transit Line Z2 Phase I"/>
    <x v="6"/>
    <x v="3"/>
    <x v="6"/>
    <n v="52"/>
    <m/>
    <n v="4438.6668922018907"/>
    <n v="85.358978696190206"/>
    <m/>
    <m/>
    <s v="AIIB Cost Database"/>
    <m/>
  </r>
  <r>
    <s v="CHN"/>
    <x v="5"/>
    <s v="Tianjin"/>
    <s v="Eastern Asia"/>
    <x v="1"/>
    <x v="3"/>
    <s v="Tianjin Line 5"/>
    <x v="6"/>
    <x v="3"/>
    <x v="6"/>
    <n v="33.799999999999997"/>
    <n v="17970"/>
    <n v="2699.4027158934996"/>
    <n v="79.863985677322475"/>
    <d v="2012-01-01T00:00:00"/>
    <s v="Construction starting year is considered as year of study"/>
    <s v="https://irjpro.com/#/app/home"/>
    <m/>
  </r>
  <r>
    <s v="CHN"/>
    <x v="5"/>
    <m/>
    <s v="Eastern Asia"/>
    <x v="1"/>
    <x v="3"/>
    <s v="Tianjin Line 5"/>
    <x v="6"/>
    <x v="3"/>
    <x v="6"/>
    <n v="33.799999999999997"/>
    <m/>
    <n v="2405.3887484194406"/>
    <n v="71.165347586373983"/>
    <m/>
    <m/>
    <s v="AIIB Cost Database"/>
    <m/>
  </r>
  <r>
    <s v="CHN"/>
    <x v="5"/>
    <s v="Tianjin"/>
    <s v="Eastern Asia"/>
    <x v="1"/>
    <x v="3"/>
    <s v="Tianjin Metro Line 4"/>
    <x v="6"/>
    <x v="3"/>
    <x v="6"/>
    <n v="43.2"/>
    <n v="23678"/>
    <n v="3857.5488750677891"/>
    <n v="89.295112848791405"/>
    <d v="2013-01-01T00:00:00"/>
    <s v="Construction starting year is considered as year of study"/>
    <s v="https://irjpro.com/#/app/home"/>
    <m/>
  </r>
  <r>
    <s v="CHN"/>
    <x v="5"/>
    <s v="Tianjin"/>
    <s v="Eastern Asia"/>
    <x v="1"/>
    <x v="3"/>
    <s v="Tianjin,M3 Phase 2"/>
    <x v="6"/>
    <x v="3"/>
    <x v="6"/>
    <n v="3.9"/>
    <n v="1704"/>
    <n v="273.62554787006155"/>
    <n v="70.160396889759369"/>
    <d v="2015-01-01T00:00:00"/>
    <s v="Costs include all construction and construction-related expenditures, but not rolling stock"/>
    <s v="https://wenku.baidu.com/view/801ab19a8ad63186bceb19e8b8f67c1cfbd6ee6e.html"/>
    <s v="https://transitcosts.com/data/"/>
  </r>
  <r>
    <s v="CHN"/>
    <x v="5"/>
    <s v="Tianjin"/>
    <s v="Eastern Asia"/>
    <x v="1"/>
    <x v="3"/>
    <s v="Tianjin,Z2 Phase 1"/>
    <x v="6"/>
    <x v="3"/>
    <x v="6"/>
    <n v="52.8"/>
    <n v="29975"/>
    <n v="4813.3367355663704"/>
    <n v="91.161680597847933"/>
    <d v="2015-01-01T00:00:00"/>
    <s v="Costs include all construction and construction-related expenditures, but not rolling stock"/>
    <s v="https://wenku.baidu.com/view/801ab19a8ad63186bceb19e8b8f67c1cfbd6ee6e.html"/>
    <s v="https://transitcosts.com/data/"/>
  </r>
  <r>
    <s v="CHN"/>
    <x v="5"/>
    <s v="Tianjin"/>
    <s v="Eastern Asia"/>
    <x v="1"/>
    <x v="3"/>
    <s v="Tianjin,Z4 Phase 1"/>
    <x v="6"/>
    <x v="3"/>
    <x v="6"/>
    <n v="43.7"/>
    <n v="28699"/>
    <n v="4608.4387314101505"/>
    <n v="105.45626387666248"/>
    <d v="2015-01-01T00:00:00"/>
    <s v="Costs include all construction and construction-related expenditures, but not rolling stock"/>
    <s v="http://www.rail-transit.com/file/upload/201907/15/10573644162.pdf"/>
    <s v="https://transitcosts.com/data/"/>
  </r>
  <r>
    <s v="CHN"/>
    <x v="5"/>
    <m/>
    <s v="Eastern Asia"/>
    <x v="1"/>
    <x v="3"/>
    <s v="Urumqi Line 1"/>
    <x v="6"/>
    <x v="3"/>
    <x v="6"/>
    <n v="27.6"/>
    <m/>
    <n v="2397.3528232684894"/>
    <n v="86.860609538713376"/>
    <m/>
    <m/>
    <s v="AIIB Cost Database"/>
    <m/>
  </r>
  <r>
    <s v="CHN"/>
    <x v="5"/>
    <s v="Wenzhou"/>
    <s v="Eastern Asia"/>
    <x v="1"/>
    <x v="3"/>
    <s v="Wenzhou Line S1"/>
    <x v="6"/>
    <x v="3"/>
    <x v="6"/>
    <n v="77"/>
    <n v="15320"/>
    <n v="2301.3302012516565"/>
    <n v="29.887405211060475"/>
    <d v="2012-01-01T00:00:00"/>
    <s v="Construction starting year is considered as year of study"/>
    <s v="https://irjpro.com/#/app/home"/>
    <m/>
  </r>
  <r>
    <s v="CHN"/>
    <x v="5"/>
    <m/>
    <s v="Eastern Asia"/>
    <x v="1"/>
    <x v="3"/>
    <s v="Wenzhou Line S1"/>
    <x v="6"/>
    <x v="3"/>
    <x v="6"/>
    <n v="77"/>
    <m/>
    <n v="1992.8948693309358"/>
    <n v="25.881751549752412"/>
    <m/>
    <m/>
    <s v="AIIB Cost Database"/>
    <m/>
  </r>
  <r>
    <s v="CHN"/>
    <x v="5"/>
    <s v="Wenzhou"/>
    <s v="Eastern Asia"/>
    <x v="1"/>
    <x v="3"/>
    <s v="Wenzhou Line S2"/>
    <x v="6"/>
    <x v="3"/>
    <x v="6"/>
    <n v="68.8"/>
    <n v="21670"/>
    <n v="3123.7"/>
    <n v="45.402616279069768"/>
    <d v="2015-01-01T00:00:00"/>
    <s v="Construction starting year is considered as year of study"/>
    <s v="https://irjpro.com/#/app/home"/>
    <m/>
  </r>
  <r>
    <s v="CHN"/>
    <x v="5"/>
    <s v="Wenzhou"/>
    <s v="Eastern Asia"/>
    <x v="1"/>
    <x v="3"/>
    <s v="Wenzhou Line S3"/>
    <x v="6"/>
    <x v="3"/>
    <x v="6"/>
    <n v="50.6"/>
    <n v="12240"/>
    <n v="1582.6866121955086"/>
    <n v="31.278391545365782"/>
    <d v="2020-01-01T00:00:00"/>
    <s v="Construction starting year is considered as year of study"/>
    <s v="https://irjpro.com/#/app/home"/>
    <m/>
  </r>
  <r>
    <s v="CHN"/>
    <x v="5"/>
    <s v="Wenzhou"/>
    <s v="Eastern Asia"/>
    <x v="1"/>
    <x v="3"/>
    <s v="Wenzhou,S1 Phase 1"/>
    <x v="6"/>
    <x v="3"/>
    <x v="6"/>
    <n v="53.5"/>
    <n v="18606.830000000002"/>
    <n v="3072.2580053717284"/>
    <n v="57.425383277976231"/>
    <d v="2014-01-01T00:00:00"/>
    <s v="Costs include all construction and construction-related expenditures, but not rolling stock"/>
    <s v="http://zjjcmspublic.oss-cn-hangzhou-zwynet-d01-a.internet.cloud.zj.gov.cn/jcms_files/jcms1/web1825/site/attach/0/150120083915404.pdf"/>
    <s v="https://transitcosts.com/data/"/>
  </r>
  <r>
    <s v="CHN"/>
    <x v="5"/>
    <s v="Wenzhou"/>
    <s v="Eastern Asia"/>
    <x v="1"/>
    <x v="3"/>
    <s v="Wenzhou,S2 Phase 1"/>
    <x v="6"/>
    <x v="3"/>
    <x v="6"/>
    <n v="70.299000000000007"/>
    <n v="26200"/>
    <n v="4326.0007073069019"/>
    <n v="61.537158527246497"/>
    <d v="2014-01-01T00:00:00"/>
    <s v="Costs include all construction and construction-related expenditures, but not rolling stock"/>
    <s v="http://zjjcmspublic.oss-cn-hangzhou-zwynet-d01-a.internet.cloud.zj.gov.cn/jcms_files/jcms1/web1825/site/attach/0/150120083915404.pdf"/>
    <s v="https://transitcosts.com/data/"/>
  </r>
  <r>
    <s v="CHN"/>
    <x v="5"/>
    <m/>
    <s v="Eastern Asia"/>
    <x v="1"/>
    <x v="3"/>
    <s v="Wuhan line 1 West extension"/>
    <x v="6"/>
    <x v="3"/>
    <x v="6"/>
    <n v="4"/>
    <m/>
    <n v="204.9698420537901"/>
    <n v="51.242460513447526"/>
    <m/>
    <m/>
    <s v="AIIB Cost Database"/>
    <m/>
  </r>
  <r>
    <s v="CHN"/>
    <x v="5"/>
    <m/>
    <s v="Eastern Asia"/>
    <x v="1"/>
    <x v="3"/>
    <s v="Wuhan Line 11 East Section Phase 1"/>
    <x v="6"/>
    <x v="3"/>
    <x v="6"/>
    <n v="19.8"/>
    <m/>
    <n v="1836.5209323247464"/>
    <n v="92.753582440643754"/>
    <m/>
    <m/>
    <s v="AIIB Cost Database"/>
    <m/>
  </r>
  <r>
    <s v="CHN"/>
    <x v="5"/>
    <m/>
    <s v="Eastern Asia"/>
    <x v="1"/>
    <x v="3"/>
    <s v="Wuhan Line 16 Phase 1"/>
    <x v="6"/>
    <x v="3"/>
    <x v="6"/>
    <n v="33.1"/>
    <m/>
    <n v="2391.519632280746"/>
    <n v="72.251348407273284"/>
    <m/>
    <m/>
    <s v="AIIB Cost Database"/>
    <m/>
  </r>
  <r>
    <s v="CHN"/>
    <x v="5"/>
    <m/>
    <s v="Eastern Asia"/>
    <x v="1"/>
    <x v="3"/>
    <s v="Wuhan Line 2"/>
    <x v="6"/>
    <x v="3"/>
    <x v="6"/>
    <n v="27.7"/>
    <m/>
    <n v="2181.0369604532075"/>
    <n v="78.737796406252983"/>
    <m/>
    <m/>
    <s v="AIIB Cost Database"/>
    <m/>
  </r>
  <r>
    <s v="CHN"/>
    <x v="5"/>
    <m/>
    <s v="Eastern Asia"/>
    <x v="1"/>
    <x v="3"/>
    <s v="Wuhan line 21 (Yangluo)"/>
    <x v="6"/>
    <x v="3"/>
    <x v="6"/>
    <n v="35"/>
    <m/>
    <n v="2225.4282145020966"/>
    <n v="63.583663271488476"/>
    <m/>
    <m/>
    <s v="AIIB Cost Database"/>
    <m/>
  </r>
  <r>
    <s v="CHN"/>
    <x v="5"/>
    <m/>
    <s v="Eastern Asia"/>
    <x v="1"/>
    <x v="3"/>
    <s v="Wuhan Line 3"/>
    <x v="6"/>
    <x v="3"/>
    <x v="6"/>
    <n v="33"/>
    <m/>
    <n v="2370.3739314346735"/>
    <n v="71.829513073777989"/>
    <m/>
    <m/>
    <s v="AIIB Cost Database"/>
    <m/>
  </r>
  <r>
    <s v="CHN"/>
    <x v="5"/>
    <m/>
    <s v="Eastern Asia"/>
    <x v="1"/>
    <x v="3"/>
    <s v="Wuhan Line 4 West (Caidan Line)"/>
    <x v="6"/>
    <x v="3"/>
    <x v="6"/>
    <n v="16"/>
    <m/>
    <n v="541.15304874644835"/>
    <n v="33.822065546653022"/>
    <m/>
    <m/>
    <s v="AIIB Cost Database"/>
    <m/>
  </r>
  <r>
    <s v="CHN"/>
    <x v="5"/>
    <m/>
    <s v="Eastern Asia"/>
    <x v="1"/>
    <x v="3"/>
    <s v="Wuhan Line 5 Phase 1"/>
    <x v="6"/>
    <x v="3"/>
    <x v="6"/>
    <n v="33.5"/>
    <m/>
    <n v="2975.4302798414365"/>
    <n v="88.818814323624963"/>
    <m/>
    <m/>
    <s v="AIIB Cost Database"/>
    <m/>
  </r>
  <r>
    <s v="CHN"/>
    <x v="5"/>
    <m/>
    <s v="Eastern Asia"/>
    <x v="1"/>
    <x v="3"/>
    <s v="Wuhan Metro Line 16"/>
    <x v="6"/>
    <x v="3"/>
    <x v="6"/>
    <n v="32.340000000000003"/>
    <m/>
    <n v="1996.4596805858359"/>
    <n v="61.733447142419166"/>
    <m/>
    <m/>
    <s v="AIIB Cost Database"/>
    <m/>
  </r>
  <r>
    <s v="CHN"/>
    <x v="5"/>
    <m/>
    <s v="Eastern Asia"/>
    <x v="1"/>
    <x v="3"/>
    <s v="Wuhan Metro Xingang Line"/>
    <x v="6"/>
    <x v="3"/>
    <x v="6"/>
    <n v="30.2"/>
    <m/>
    <n v="2289.1968357498317"/>
    <n v="75.801219726815617"/>
    <m/>
    <m/>
    <s v="AIIB Cost Database"/>
    <m/>
  </r>
  <r>
    <s v="CHN"/>
    <x v="5"/>
    <m/>
    <s v="Eastern Asia"/>
    <x v="1"/>
    <x v="3"/>
    <s v="Wuhan Urban Transport Project - P069852"/>
    <x v="1"/>
    <x v="1"/>
    <x v="1"/>
    <n v="600"/>
    <m/>
    <n v="357.87270765948847"/>
    <n v="0.59645451276581407"/>
    <m/>
    <m/>
    <s v="AIIB Cost Database"/>
    <m/>
  </r>
  <r>
    <s v="CHN"/>
    <x v="5"/>
    <s v="Wuhan"/>
    <s v="Eastern Asia"/>
    <x v="1"/>
    <x v="3"/>
    <s v="Wuhan,Line 1 Phase 1"/>
    <x v="6"/>
    <x v="3"/>
    <x v="6"/>
    <n v="10.234"/>
    <n v="2199"/>
    <n v="377.00988594853021"/>
    <n v="36.838957001028945"/>
    <d v="2000-01-01T00:00:00"/>
    <s v="Costs include all construction and construction-related expenditures, but not rolling stock"/>
    <s v="https://zh.wikipedia.org/wiki/%E6%AD%A6%E6%B1%89%E8%BD%A8%E9%81%93%E4%BA%A4%E9%80%9A1%E5%8F%B7%E7%BA%BF#%E4%B8%80%E6%9C%9F%E5%B7%A5%E7%A8%8B; https://baike.baidu.com/item/%E6%AD%A6%E6%B1%89%E5%9C%B0%E9%93%811%E5%8F%B7%E7%BA%BF/"/>
    <s v="https://transitcosts.com/data/"/>
  </r>
  <r>
    <s v="CHN"/>
    <x v="5"/>
    <s v="Wuhan"/>
    <s v="Eastern Asia"/>
    <x v="1"/>
    <x v="3"/>
    <s v="Wuhan,Line 1 Phase 2"/>
    <x v="6"/>
    <x v="3"/>
    <x v="6"/>
    <n v="18.25"/>
    <n v="4649.8"/>
    <n v="753.81067064885247"/>
    <n v="41.304694282128899"/>
    <d v="2005-01-01T00:00:00"/>
    <s v="Costs include all construction and construction-related expenditures, but not rolling stock"/>
    <s v="https://zh.wikipedia.org/wiki/%E6%AD%A6%E6%B1%89%E8%BD%A8%E9%81%93%E4%BA%A4%E9%80%9A1%E5%8F%B7%E7%BA%BF#%E4%B8%80%E6%9C%9F%E5%B7%A5%E7%A8%8B; https://baike.baidu.com/item/%E6%AD%A6%E6%B1%89%E5%9C%B0%E9%93%811%E5%8F%B7%E7%BA%BF/"/>
    <s v="https://transitcosts.com/data/"/>
  </r>
  <r>
    <s v="CHN"/>
    <x v="5"/>
    <s v="Wuhan"/>
    <s v="Eastern Asia"/>
    <x v="1"/>
    <x v="3"/>
    <s v="Wuhan,Line 1 Phase 3 Hankou North"/>
    <x v="6"/>
    <x v="3"/>
    <x v="6"/>
    <n v="5.7"/>
    <n v="2361"/>
    <n v="397.82731399944367"/>
    <n v="69.794265613937483"/>
    <d v="2011-01-01T00:00:00"/>
    <s v="Costs include all construction and construction-related expenditures, but not rolling stock"/>
    <s v="https://zh.wikipedia.org/wiki/%E6%AD%A6%E6%B1%89%E8%BD%A8%E9%81%93%E4%BA%A4%E9%80%9A1%E5%8F%B7%E7%BA%BF#%E4%B8%80%E6%9C%9F%E5%B7%A5%E7%A8%8B； http://www.whtpi.com/Service/22/1645.html"/>
    <s v="https://transitcosts.com/data/"/>
  </r>
  <r>
    <s v="CHN"/>
    <x v="5"/>
    <s v="Wuhan"/>
    <s v="Eastern Asia"/>
    <x v="1"/>
    <x v="3"/>
    <s v="Wuhan,Line 1 Phase 4 (Jinghe)"/>
    <x v="6"/>
    <x v="3"/>
    <x v="6"/>
    <n v="3.97"/>
    <n v="1740"/>
    <n v="279.40636930393606"/>
    <n v="70.37943811182268"/>
    <d v="2015-01-01T00:00:00"/>
    <s v="Costs include all construction and construction-related expenditures, but not rolling stock"/>
    <s v="https://zh.wikipedia.org/wiki/%E6%AD%A6%E6%B1%89%E8%BD%A8%E9%81%93%E4%BA%A4%E9%80%9A1%E5%8F%B7%E7%BA%BF#%E4%B8%80%E6%9C%9F%E5%B7%A5%E7%A8%8B"/>
    <s v="https://transitcosts.com/data/"/>
  </r>
  <r>
    <s v="CHN"/>
    <x v="5"/>
    <s v="Wuhan"/>
    <s v="Eastern Asia"/>
    <x v="1"/>
    <x v="3"/>
    <s v="Wuhan,Line 16"/>
    <x v="6"/>
    <x v="3"/>
    <x v="6"/>
    <n v="32.299999999999997"/>
    <n v="15420"/>
    <n v="2203.4776278001891"/>
    <n v="68.219121603721035"/>
    <d v="2018-01-01T00:00:00"/>
    <s v="Costs include all construction and construction-related expenditures, but not rolling stock"/>
    <s v="http://www.gov.cn/xinwen/2019-01/06/5355294/files/c3d503decf1d4b6b924324b210ee0f1a.pdf"/>
    <s v="https://transitcosts.com/data/"/>
  </r>
  <r>
    <s v="CHN"/>
    <x v="5"/>
    <s v="Wuhan"/>
    <s v="Eastern Asia"/>
    <x v="1"/>
    <x v="3"/>
    <s v="Wuhan,Line 2 Northern Extension"/>
    <x v="6"/>
    <x v="3"/>
    <x v="6"/>
    <n v="15"/>
    <n v="7597"/>
    <n v="1219.913900920691"/>
    <n v="81.327593394712736"/>
    <d v="2015-01-01T00:00:00"/>
    <s v="Costs include all construction and construction-related expenditures, but not rolling stock"/>
    <s v="http://img.thupdi.com/news/2015/08/1440573393290975.pdf"/>
    <s v="https://transitcosts.com/data/"/>
  </r>
  <r>
    <s v="CHN"/>
    <x v="5"/>
    <s v="Wuhan"/>
    <s v="Eastern Asia"/>
    <x v="1"/>
    <x v="3"/>
    <s v="Wuhan,Line 21"/>
    <x v="6"/>
    <x v="3"/>
    <x v="6"/>
    <n v="33.700000000000003"/>
    <n v="16107"/>
    <n v="2586.4358565393668"/>
    <n v="76.748838472978235"/>
    <d v="2015-01-01T00:00:00"/>
    <s v="Costs include all construction and construction-related expenditures, but not rolling stock"/>
    <s v="http://img.thupdi.com/news/2015/08/1440573393290975.pdf"/>
    <s v="https://transitcosts.com/data/"/>
  </r>
  <r>
    <s v="CHN"/>
    <x v="5"/>
    <s v="Wuhan"/>
    <s v="Eastern Asia"/>
    <x v="1"/>
    <x v="3"/>
    <s v="Wuhan,Line 4 Western Extension"/>
    <x v="6"/>
    <x v="3"/>
    <x v="6"/>
    <n v="4"/>
    <n v="2634"/>
    <n v="422.96343491182046"/>
    <n v="105.74085872795511"/>
    <d v="2015-01-01T00:00:00"/>
    <s v="Costs include all construction and construction-related expenditures, but not rolling stock"/>
    <s v="http://img.thupdi.com/news/2015/08/1440573393290975.pdf"/>
    <s v="https://transitcosts.com/data/"/>
  </r>
  <r>
    <s v="CHN"/>
    <x v="5"/>
    <s v="Wuhan"/>
    <s v="Eastern Asia"/>
    <x v="1"/>
    <x v="3"/>
    <s v="Wuhan,Line 6 Phase 2"/>
    <x v="6"/>
    <x v="3"/>
    <x v="6"/>
    <n v="7"/>
    <n v="4558"/>
    <n v="651.32626637569797"/>
    <n v="93.046609482242573"/>
    <d v="2018-01-01T00:00:00"/>
    <s v="Costs include all construction and construction-related expenditures, but not rolling stock"/>
    <s v="http://www.gov.cn/xinwen/2019-01/06/5355294/files/c3d503decf1d4b6b924324b210ee0f1a.pdf"/>
    <s v="https://transitcosts.com/data/"/>
  </r>
  <r>
    <s v="CHN"/>
    <x v="5"/>
    <s v="Wuhan"/>
    <s v="Eastern Asia"/>
    <x v="1"/>
    <x v="3"/>
    <s v="Wuhan,Line 7 Northern Extension"/>
    <x v="6"/>
    <x v="3"/>
    <x v="6"/>
    <n v="33.6"/>
    <n v="17559"/>
    <n v="2509.1351275320053"/>
    <n v="74.676640700357297"/>
    <d v="2018-01-01T00:00:00"/>
    <s v="Costs include all construction and construction-related expenditures, but not rolling stock"/>
    <s v="http://www.gov.cn/xinwen/2019-01/06/5355294/files/c3d503decf1d4b6b924324b210ee0f1a.pdf"/>
    <s v="https://transitcosts.com/data/"/>
  </r>
  <r>
    <s v="CHN"/>
    <x v="5"/>
    <s v="Wuhan"/>
    <s v="Eastern Asia"/>
    <x v="1"/>
    <x v="3"/>
    <s v="Wuhan,Line 8 Phase 3"/>
    <x v="6"/>
    <x v="3"/>
    <x v="6"/>
    <n v="4.9000000000000004"/>
    <n v="2597"/>
    <n v="371.10450060940923"/>
    <n v="75.735612369267187"/>
    <d v="2018-01-01T00:00:00"/>
    <s v="Costs include all construction and construction-related expenditures, but not rolling stock"/>
    <s v="http://www.gov.cn/xinwen/2019-01/06/5355294/files/c3d503decf1d4b6b924324b210ee0f1a.pdf"/>
    <s v="https://transitcosts.com/data/"/>
  </r>
  <r>
    <s v="CHN"/>
    <x v="5"/>
    <s v="Wuhan"/>
    <s v="Eastern Asia"/>
    <x v="1"/>
    <x v="3"/>
    <s v="Wuhan,Xingang"/>
    <x v="6"/>
    <x v="3"/>
    <x v="6"/>
    <n v="30.2"/>
    <n v="17681"/>
    <n v="2526.5686081151193"/>
    <n v="83.661212189242363"/>
    <d v="2018-01-01T00:00:00"/>
    <s v="Costs include all construction and construction-related expenditures, but not rolling stock"/>
    <s v="http://www.gov.cn/xinwen/2019-01/06/5355294/files/c3d503decf1d4b6b924324b210ee0f1a.pdf"/>
    <s v="https://transitcosts.com/data/"/>
  </r>
  <r>
    <s v="CHN"/>
    <x v="5"/>
    <m/>
    <s v="Eastern Asia"/>
    <x v="1"/>
    <x v="3"/>
    <s v="Xiamen line 1"/>
    <x v="6"/>
    <x v="3"/>
    <x v="6"/>
    <n v="30"/>
    <m/>
    <n v="2737.9493214454487"/>
    <n v="91.264977381514953"/>
    <m/>
    <m/>
    <s v="AIIB Cost Database"/>
    <m/>
  </r>
  <r>
    <s v="CHN"/>
    <x v="5"/>
    <m/>
    <s v="Eastern Asia"/>
    <x v="1"/>
    <x v="3"/>
    <s v="Xiamen Line 2"/>
    <x v="6"/>
    <x v="3"/>
    <x v="6"/>
    <n v="41.6"/>
    <m/>
    <n v="2292.045009690602"/>
    <n v="55.097235809870241"/>
    <m/>
    <m/>
    <s v="AIIB Cost Database"/>
    <m/>
  </r>
  <r>
    <s v="CHN"/>
    <x v="5"/>
    <s v="Xiamen"/>
    <s v="Eastern Asia"/>
    <x v="1"/>
    <x v="3"/>
    <s v="Xiamen,Line 3 Phase 2"/>
    <x v="6"/>
    <x v="3"/>
    <x v="6"/>
    <n v="22.6"/>
    <n v="15154"/>
    <n v="2235.9714128148858"/>
    <n v="98.936788177649802"/>
    <d v="2016-01-01T00:00:00"/>
    <s v="Costs include all construction and construction-related expenditures, but not rolling stock"/>
    <s v="http://www.gov.cn/xinwen/2016-10/13/5118393/files/fc4eeffb973d4e0297ef1fb6bcaa4e73.pdf"/>
    <s v="https://transitcosts.com/data/"/>
  </r>
  <r>
    <s v="CHN"/>
    <x v="5"/>
    <s v="Xiamen"/>
    <s v="Eastern Asia"/>
    <x v="1"/>
    <x v="3"/>
    <s v="Xiamen,Line 4"/>
    <x v="6"/>
    <x v="3"/>
    <x v="6"/>
    <n v="69.599999999999994"/>
    <n v="36256"/>
    <n v="5349.569720404942"/>
    <n v="76.861633913864111"/>
    <d v="2016-01-01T00:00:00"/>
    <s v="Costs include all construction and construction-related expenditures, but not rolling stock"/>
    <s v="http://www.gov.cn/xinwen/2016-10/13/5118393/files/fc4eeffb973d4e0297ef1fb6bcaa4e73.pdf"/>
    <s v="https://transitcosts.com/data/"/>
  </r>
  <r>
    <s v="CHN"/>
    <x v="5"/>
    <m/>
    <s v="Eastern Asia"/>
    <x v="1"/>
    <x v="3"/>
    <s v="Xi'an - Chengdu PDL"/>
    <x v="10"/>
    <x v="0"/>
    <x v="10"/>
    <n v="511"/>
    <m/>
    <n v="9290.9046532075099"/>
    <n v="18.181809497470667"/>
    <m/>
    <m/>
    <s v="AIIB Cost Database"/>
    <m/>
  </r>
  <r>
    <s v="CHN"/>
    <x v="5"/>
    <s v="Xi'an"/>
    <s v="Eastern Asia"/>
    <x v="1"/>
    <x v="3"/>
    <s v="Xi'an Line 1 Phase 3 Western Extension"/>
    <x v="6"/>
    <x v="3"/>
    <x v="6"/>
    <n v="10.5"/>
    <n v="3700"/>
    <n v="469.97081909495381"/>
    <n v="44.759125628090842"/>
    <d v="2020-01-01T00:00:00"/>
    <s v="Construction starting year is considered as year of study"/>
    <s v="https://irjpro.com/#/app/home"/>
    <m/>
  </r>
  <r>
    <s v="CHN"/>
    <x v="5"/>
    <m/>
    <s v="Eastern Asia"/>
    <x v="1"/>
    <x v="3"/>
    <s v="Xi'an Line 3 Phase 1"/>
    <x v="6"/>
    <x v="3"/>
    <x v="6"/>
    <n v="39.1"/>
    <m/>
    <n v="2498.5293671360732"/>
    <n v="63.901006832124629"/>
    <m/>
    <m/>
    <s v="AIIB Cost Database"/>
    <m/>
  </r>
  <r>
    <s v="CHN"/>
    <x v="5"/>
    <m/>
    <s v="Eastern Asia"/>
    <x v="1"/>
    <x v="3"/>
    <s v="Xi'an Line 4 Phase 1"/>
    <x v="6"/>
    <x v="3"/>
    <x v="6"/>
    <n v="35.200000000000003"/>
    <m/>
    <n v="2644.5754422950372"/>
    <n v="75.129984156109003"/>
    <m/>
    <m/>
    <s v="AIIB Cost Database"/>
    <m/>
  </r>
  <r>
    <s v="CHN"/>
    <x v="5"/>
    <m/>
    <s v="Eastern Asia"/>
    <x v="1"/>
    <x v="3"/>
    <s v="Xi'an Line 9 (Lintong Line)"/>
    <x v="6"/>
    <x v="3"/>
    <x v="6"/>
    <n v="25.3"/>
    <m/>
    <n v="1802.1079948078884"/>
    <n v="71.229565012169502"/>
    <m/>
    <m/>
    <s v="AIIB Cost Database"/>
    <m/>
  </r>
  <r>
    <s v="CHN"/>
    <x v="5"/>
    <m/>
    <s v="Eastern Asia"/>
    <x v="1"/>
    <x v="3"/>
    <s v="Xi'an Metro Line 10 Phase 1"/>
    <x v="6"/>
    <x v="3"/>
    <x v="6"/>
    <n v="34.6"/>
    <m/>
    <n v="2286.6886051503784"/>
    <n v="66.089266044808625"/>
    <m/>
    <m/>
    <s v="AIIB Cost Database"/>
    <m/>
  </r>
  <r>
    <s v="CHN"/>
    <x v="5"/>
    <m/>
    <s v="Eastern Asia"/>
    <x v="1"/>
    <x v="3"/>
    <s v="Xi'an Metro Line 14"/>
    <x v="6"/>
    <x v="3"/>
    <x v="6"/>
    <n v="13.8"/>
    <m/>
    <n v="1076.6648755585959"/>
    <n v="78.019193881057674"/>
    <m/>
    <m/>
    <s v="AIIB Cost Database"/>
    <m/>
  </r>
  <r>
    <s v="CHN"/>
    <x v="5"/>
    <m/>
    <s v="Eastern Asia"/>
    <x v="1"/>
    <x v="3"/>
    <s v="Xi'an Metro Line 15 Phase 1"/>
    <x v="6"/>
    <x v="3"/>
    <x v="6"/>
    <n v="19"/>
    <m/>
    <n v="1610.265669533065"/>
    <n v="84.750824712266578"/>
    <m/>
    <m/>
    <s v="AIIB Cost Database"/>
    <m/>
  </r>
  <r>
    <s v="CHN"/>
    <x v="5"/>
    <s v="Xi'an"/>
    <s v="Eastern Asia"/>
    <x v="1"/>
    <x v="3"/>
    <s v="Xi'an,Line 1 Phase 3"/>
    <x v="6"/>
    <x v="3"/>
    <x v="6"/>
    <n v="10.5"/>
    <n v="7009"/>
    <n v="932.14686127781033"/>
    <n v="88.775891550267644"/>
    <d v="2019-01-01T00:00:00"/>
    <s v="Costs include all construction and construction-related expenditures, but not rolling stock"/>
    <s v="https://www.ndrc.gov.cn/fggz/zcssfz/zcgh/201907/W020190910670748591840.pdf"/>
    <s v="https://transitcosts.com/data/"/>
  </r>
  <r>
    <s v="CHN"/>
    <x v="5"/>
    <s v="Xi'an"/>
    <s v="Eastern Asia"/>
    <x v="1"/>
    <x v="3"/>
    <s v="Xi'an,Line 10 Phase 1"/>
    <x v="6"/>
    <x v="3"/>
    <x v="6"/>
    <n v="34.6"/>
    <n v="17660"/>
    <n v="2348.653669591401"/>
    <n v="67.880163861023149"/>
    <d v="2019-01-01T00:00:00"/>
    <s v="Costs include all construction and construction-related expenditures, but not rolling stock"/>
    <s v="https://www.ndrc.gov.cn/fggz/zcssfz/zcgh/201907/W020190910670748591840.pdf"/>
    <s v="https://transitcosts.com/data/"/>
  </r>
  <r>
    <s v="CHN"/>
    <x v="5"/>
    <s v="Xi'an"/>
    <s v="Eastern Asia"/>
    <x v="1"/>
    <x v="3"/>
    <s v="Xi'an,Line 14"/>
    <x v="6"/>
    <x v="3"/>
    <x v="6"/>
    <n v="13.8"/>
    <n v="8315"/>
    <n v="1105.8355188364949"/>
    <n v="80.133008611340202"/>
    <d v="2019-01-01T00:00:00"/>
    <s v="Costs include all construction and construction-related expenditures, but not rolling stock"/>
    <s v="https://www.ndrc.gov.cn/fggz/zcssfz/zcgh/201907/W020190910670748591840.pdf"/>
    <s v="https://transitcosts.com/data/"/>
  </r>
  <r>
    <s v="CHN"/>
    <x v="5"/>
    <s v="Xi'an"/>
    <s v="Eastern Asia"/>
    <x v="1"/>
    <x v="3"/>
    <s v="Xi'an,Line 15 Phase 1"/>
    <x v="6"/>
    <x v="3"/>
    <x v="6"/>
    <n v="19"/>
    <n v="12436"/>
    <n v="1653.8990393566628"/>
    <n v="87.047317860876987"/>
    <d v="2019-01-01T00:00:00"/>
    <s v="Costs include all construction and construction-related expenditures, but not rolling stock"/>
    <s v="https://www.ndrc.gov.cn/fggz/zcssfz/zcgh/201907/W020190910670748591840.pdf"/>
    <s v="https://transitcosts.com/data/"/>
  </r>
  <r>
    <s v="CHN"/>
    <x v="5"/>
    <s v="Xi'an"/>
    <s v="Eastern Asia"/>
    <x v="1"/>
    <x v="3"/>
    <s v="Xi'an,Line 16 Phase 1"/>
    <x v="6"/>
    <x v="3"/>
    <x v="6"/>
    <n v="15.1"/>
    <n v="8857"/>
    <n v="1177.9176416518144"/>
    <n v="78.007790837868498"/>
    <d v="2019-01-01T00:00:00"/>
    <s v="Costs include all construction and construction-related expenditures, but not rolling stock"/>
    <s v="https://www.ndrc.gov.cn/fggz/zcssfz/zcgh/201907/W020190910670748591840.pdf"/>
    <s v="https://transitcosts.com/data/"/>
  </r>
  <r>
    <s v="CHN"/>
    <x v="5"/>
    <s v="Xi'an"/>
    <s v="Eastern Asia"/>
    <x v="1"/>
    <x v="3"/>
    <s v="Xi'an,Line 2 Phase 2"/>
    <x v="6"/>
    <x v="3"/>
    <x v="6"/>
    <n v="7"/>
    <n v="4289"/>
    <n v="570.40631873598636"/>
    <n v="81.486616962283762"/>
    <d v="2019-01-01T00:00:00"/>
    <s v="Costs include all construction and construction-related expenditures, but not rolling stock"/>
    <s v="https://www.ndrc.gov.cn/fggz/zcssfz/zcgh/201907/W020190910670748591840.pdf"/>
    <s v="https://transitcosts.com/data/"/>
  </r>
  <r>
    <s v="CHN"/>
    <x v="5"/>
    <m/>
    <s v="Eastern Asia"/>
    <x v="1"/>
    <x v="3"/>
    <s v="Xiangyan - Lincang"/>
    <x v="0"/>
    <x v="0"/>
    <x v="0"/>
    <n v="199"/>
    <n v="15500"/>
    <n v="2074.6867933838234"/>
    <n v="10.425561775798108"/>
    <d v="2018-01-01T00:00:00"/>
    <s v="Construction starting year is considered as year of study"/>
    <s v="https://irjpro.com/#/app/home"/>
    <m/>
  </r>
  <r>
    <s v="CHN"/>
    <x v="5"/>
    <m/>
    <s v="Eastern Asia"/>
    <x v="1"/>
    <x v="3"/>
    <s v="Xinjiang HSL P2"/>
    <x v="10"/>
    <x v="0"/>
    <x v="10"/>
    <n v="1246"/>
    <m/>
    <n v="23837.700595198705"/>
    <n v="19.131380895023039"/>
    <m/>
    <m/>
    <s v="AIIB Cost Database"/>
    <m/>
  </r>
  <r>
    <s v="CHN"/>
    <x v="5"/>
    <m/>
    <s v="Eastern Asia"/>
    <x v="1"/>
    <x v="3"/>
    <s v="Xinmin - Tongliao (Inner Mongolia) HSL"/>
    <x v="10"/>
    <x v="0"/>
    <x v="10"/>
    <n v="197"/>
    <m/>
    <n v="2611.2975128755788"/>
    <n v="13.255317324241517"/>
    <m/>
    <m/>
    <s v="AIIB Cost Database"/>
    <m/>
  </r>
  <r>
    <s v="CHN"/>
    <x v="5"/>
    <m/>
    <s v="Eastern Asia"/>
    <x v="1"/>
    <x v="3"/>
    <s v="Xuyong - Bijie"/>
    <x v="0"/>
    <x v="0"/>
    <x v="0"/>
    <n v="180.6"/>
    <n v="12100"/>
    <n v="1679.6078131361667"/>
    <n v="9.3001540040762283"/>
    <d v="2016-01-01T00:00:00"/>
    <s v="Construction starting year is considered as year of study"/>
    <s v="https://irjpro.com/#/app/home"/>
    <m/>
  </r>
  <r>
    <s v="CHN"/>
    <x v="5"/>
    <m/>
    <s v="Eastern Asia"/>
    <x v="1"/>
    <x v="3"/>
    <s v="Xuzhou Line 1 Phase 1"/>
    <x v="6"/>
    <x v="3"/>
    <x v="6"/>
    <n v="22"/>
    <m/>
    <n v="1971.3038733283186"/>
    <n v="89.604721514923568"/>
    <m/>
    <m/>
    <s v="AIIB Cost Database"/>
    <m/>
  </r>
  <r>
    <s v="CHN"/>
    <x v="5"/>
    <m/>
    <s v="Eastern Asia"/>
    <x v="1"/>
    <x v="3"/>
    <s v="Xuzhou Metro Line 4 Phase I"/>
    <x v="6"/>
    <x v="3"/>
    <x v="6"/>
    <n v="25.4"/>
    <m/>
    <n v="2276.2514258061351"/>
    <n v="89.616197866383274"/>
    <m/>
    <m/>
    <s v="AIIB Cost Database"/>
    <m/>
  </r>
  <r>
    <s v="CHN"/>
    <x v="5"/>
    <m/>
    <s v="Eastern Asia"/>
    <x v="1"/>
    <x v="3"/>
    <s v="Xuzhou Metro Line 5 Phase I"/>
    <x v="6"/>
    <x v="3"/>
    <x v="6"/>
    <n v="24.6"/>
    <m/>
    <n v="2199.093474984867"/>
    <n v="89.394043698571821"/>
    <m/>
    <m/>
    <s v="AIIB Cost Database"/>
    <m/>
  </r>
  <r>
    <s v="CHN"/>
    <x v="5"/>
    <m/>
    <s v="Eastern Asia"/>
    <x v="1"/>
    <x v="3"/>
    <s v="Xuzhou Metro Line 6 Phase I"/>
    <x v="6"/>
    <x v="3"/>
    <x v="6"/>
    <n v="22.8"/>
    <m/>
    <n v="1880.5390011964653"/>
    <n v="82.47978075423093"/>
    <m/>
    <m/>
    <s v="AIIB Cost Database"/>
    <m/>
  </r>
  <r>
    <s v="CHN"/>
    <x v="5"/>
    <s v="Xuzhou"/>
    <s v="Eastern Asia"/>
    <x v="1"/>
    <x v="3"/>
    <s v="Xuzhou,Line 3 Phase 2"/>
    <x v="6"/>
    <x v="3"/>
    <x v="6"/>
    <n v="6.5"/>
    <n v="5015.3999999999996"/>
    <n v="651.97461907611387"/>
    <n v="100.30378755017136"/>
    <d v="2020-01-01T00:00:00"/>
    <s v="Costs include all construction and construction-related expenditures, but not rolling stock"/>
    <s v="https://www.ndrc.gov.cn/xxgk/zcfb/tz/202002/P020200210345113822478.pdf"/>
    <s v="https://transitcosts.com/data/"/>
  </r>
  <r>
    <s v="CHN"/>
    <x v="5"/>
    <s v="Xuzhou"/>
    <s v="Eastern Asia"/>
    <x v="1"/>
    <x v="3"/>
    <s v="Xuzhou,Line 4 Phase 1"/>
    <x v="6"/>
    <x v="3"/>
    <x v="6"/>
    <n v="25.4"/>
    <n v="17354"/>
    <n v="2255.9252580944449"/>
    <n v="88.81595504308838"/>
    <d v="2020-01-01T00:00:00"/>
    <s v="Costs include all construction and construction-related expenditures, but not rolling stock"/>
    <s v="https://www.ndrc.gov.cn/xxgk/zcfb/tz/202002/P020200210345113822478.pdf"/>
    <s v="https://transitcosts.com/data/"/>
  </r>
  <r>
    <s v="CHN"/>
    <x v="5"/>
    <s v="Xuzhou"/>
    <s v="Eastern Asia"/>
    <x v="1"/>
    <x v="3"/>
    <s v="Xuzhou,Line 5 Phase 1"/>
    <x v="6"/>
    <x v="3"/>
    <x v="6"/>
    <n v="24.6"/>
    <n v="16830"/>
    <n v="2187.808118804282"/>
    <n v="88.935289382287877"/>
    <d v="2020-01-01T00:00:00"/>
    <s v="Costs include all construction and construction-related expenditures, but not rolling stock"/>
    <s v="https://www.ndrc.gov.cn/xxgk/zcfb/tz/202002/P020200210345113822478.pdf"/>
    <s v="https://transitcosts.com/data/"/>
  </r>
  <r>
    <s v="CHN"/>
    <x v="5"/>
    <s v="Xuzhou"/>
    <s v="Eastern Asia"/>
    <x v="1"/>
    <x v="3"/>
    <s v="Xuzhou,Line 6 Phase 1"/>
    <x v="6"/>
    <x v="3"/>
    <x v="6"/>
    <n v="22.8"/>
    <n v="14392"/>
    <n v="1870.8814287481418"/>
    <n v="82.056203015269375"/>
    <d v="2020-01-01T00:00:00"/>
    <s v="Costs include all construction and construction-related expenditures, but not rolling stock"/>
    <s v="https://www.ndrc.gov.cn/xxgk/zcfb/tz/202002/P020200210345113822478.pdf"/>
    <s v="https://transitcosts.com/data/"/>
  </r>
  <r>
    <s v="CHN"/>
    <x v="5"/>
    <s v="Yibin City"/>
    <s v="Eastern Asia"/>
    <x v="1"/>
    <x v="3"/>
    <s v="Yibin LRT Line 1"/>
    <x v="11"/>
    <x v="3"/>
    <x v="11"/>
    <n v="14.7"/>
    <n v="7000"/>
    <n v="936.98887260091465"/>
    <n v="63.740739632715282"/>
    <d v="2018-01-01T00:00:00"/>
    <s v="Construction starting year is considered as year of study"/>
    <s v="https://irjpro.com/#/app/home"/>
    <m/>
  </r>
  <r>
    <s v="CHN"/>
    <x v="5"/>
    <m/>
    <s v="Eastern Asia"/>
    <x v="1"/>
    <x v="3"/>
    <s v="Yichang-Wanzhou Railway Project"/>
    <x v="0"/>
    <x v="0"/>
    <x v="0"/>
    <n v="377"/>
    <m/>
    <n v="4172.536950212434"/>
    <n v="11.067737268467996"/>
    <m/>
    <m/>
    <s v="AIIB Cost Database"/>
    <m/>
  </r>
  <r>
    <s v="CHN"/>
    <x v="5"/>
    <m/>
    <s v="Eastern Asia"/>
    <x v="1"/>
    <x v="3"/>
    <s v="Yinchuan - Xi'an HSL"/>
    <x v="10"/>
    <x v="0"/>
    <x v="10"/>
    <n v="618"/>
    <m/>
    <n v="11614.71116669577"/>
    <n v="18.794031014070825"/>
    <m/>
    <m/>
    <s v="AIIB Cost Database"/>
    <m/>
  </r>
  <r>
    <s v="CHN"/>
    <x v="5"/>
    <m/>
    <s v="Eastern Asia"/>
    <x v="1"/>
    <x v="3"/>
    <s v="Yuxi - Mohan (Laos border)"/>
    <x v="0"/>
    <x v="0"/>
    <x v="0"/>
    <n v="508.3"/>
    <n v="44500"/>
    <n v="6176.9606739810979"/>
    <n v="12.152194912416089"/>
    <d v="2016-01-01T00:00:00"/>
    <s v="Construction starting year is considered as year of study"/>
    <s v="https://irjpro.com/#/app/home"/>
    <m/>
  </r>
  <r>
    <s v="CHN"/>
    <x v="5"/>
    <m/>
    <s v="Eastern Asia"/>
    <x v="1"/>
    <x v="3"/>
    <s v="Yuxi - Mohan Line (Laos border)"/>
    <x v="0"/>
    <x v="0"/>
    <x v="0"/>
    <n v="507"/>
    <m/>
    <n v="5751.4266020115283"/>
    <n v="11.344036690358044"/>
    <m/>
    <m/>
    <s v="AIIB Cost Database"/>
    <m/>
  </r>
  <r>
    <s v="CHN"/>
    <x v="5"/>
    <m/>
    <s v="Eastern Asia"/>
    <x v="1"/>
    <x v="3"/>
    <s v="ZhangHu Railway"/>
    <x v="10"/>
    <x v="0"/>
    <x v="10"/>
    <n v="286"/>
    <m/>
    <n v="4967.7370344016554"/>
    <n v="17.369709910495299"/>
    <m/>
    <m/>
    <s v="AIIB Cost Database"/>
    <m/>
  </r>
  <r>
    <s v="CHN"/>
    <x v="5"/>
    <m/>
    <s v="Eastern Asia"/>
    <x v="1"/>
    <x v="3"/>
    <s v="Zhangjiajie - Jishou - Huaihua HSL"/>
    <x v="10"/>
    <x v="0"/>
    <x v="10"/>
    <n v="246.9"/>
    <m/>
    <n v="4465.0109489875886"/>
    <n v="18.084288979293593"/>
    <m/>
    <m/>
    <s v="AIIB Cost Database"/>
    <m/>
  </r>
  <r>
    <s v="CHN"/>
    <x v="5"/>
    <m/>
    <s v="Eastern Asia"/>
    <x v="1"/>
    <x v="3"/>
    <s v="Zhangjiakou - Hohhot PDL"/>
    <x v="10"/>
    <x v="0"/>
    <x v="10"/>
    <n v="286.8"/>
    <m/>
    <n v="4043.9083009717865"/>
    <n v="14.100098678423244"/>
    <m/>
    <m/>
    <s v="AIIB Cost Database"/>
    <m/>
  </r>
  <r>
    <s v="CHN"/>
    <x v="5"/>
    <m/>
    <s v="Eastern Asia"/>
    <x v="1"/>
    <x v="3"/>
    <s v="Zhengzhou - Xuhou PDL"/>
    <x v="10"/>
    <x v="0"/>
    <x v="10"/>
    <n v="362"/>
    <m/>
    <n v="6748.8234088645477"/>
    <n v="18.643158588023613"/>
    <m/>
    <m/>
    <s v="AIIB Cost Database"/>
    <m/>
  </r>
  <r>
    <s v="CHN"/>
    <x v="5"/>
    <s v="Zhengzhou"/>
    <s v="Eastern Asia"/>
    <x v="1"/>
    <x v="3"/>
    <s v="Zhengzhou City Line LRT"/>
    <x v="11"/>
    <x v="3"/>
    <x v="11"/>
    <n v="22.6"/>
    <n v="3100"/>
    <n v="414.93735867676463"/>
    <n v="18.360060118440913"/>
    <d v="2018-01-01T00:00:00"/>
    <s v="Construction starting year is considered as year of study"/>
    <s v="https://irjpro.com/#/app/home"/>
    <m/>
  </r>
  <r>
    <s v="CHN"/>
    <x v="5"/>
    <s v="Zhengzhou"/>
    <s v="Eastern Asia"/>
    <x v="1"/>
    <x v="3"/>
    <s v="Zhengzhou East Line LRT"/>
    <x v="11"/>
    <x v="3"/>
    <x v="11"/>
    <n v="33.1"/>
    <n v="4600"/>
    <n v="615.74094715465208"/>
    <n v="18.602445533373174"/>
    <d v="2018-01-01T00:00:00"/>
    <s v="Construction starting year is considered as year of study"/>
    <s v="https://irjpro.com/#/app/home"/>
    <m/>
  </r>
  <r>
    <s v="CHN"/>
    <x v="5"/>
    <s v="Zhengzhou"/>
    <s v="Eastern Asia"/>
    <x v="1"/>
    <x v="3"/>
    <s v="Zhengzhou Line 12"/>
    <x v="6"/>
    <x v="3"/>
    <x v="6"/>
    <n v="17.100000000000001"/>
    <n v="12600"/>
    <n v="1600.3587349978957"/>
    <n v="93.588230116836002"/>
    <d v="2020-01-01T00:00:00"/>
    <s v="Construction starting year is considered as year of study"/>
    <s v="https://irjpro.com/#/app/home"/>
    <m/>
  </r>
  <r>
    <s v="CHN"/>
    <x v="5"/>
    <s v="Zhengzhou"/>
    <s v="Eastern Asia"/>
    <x v="1"/>
    <x v="3"/>
    <s v="Zhengzhou Line 2 Phase 1"/>
    <x v="6"/>
    <x v="3"/>
    <x v="6"/>
    <n v="20.6"/>
    <n v="10408"/>
    <n v="1693.4924018680783"/>
    <n v="82.208369022722238"/>
    <d v="2010-01-01T00:00:00"/>
    <s v="Construction starting year is considered as year of study"/>
    <s v="https://irjpro.com/#/app/home"/>
    <m/>
  </r>
  <r>
    <s v="CHN"/>
    <x v="5"/>
    <m/>
    <s v="Eastern Asia"/>
    <x v="1"/>
    <x v="3"/>
    <s v="Zhengzhou Line 2 Phase 1"/>
    <x v="6"/>
    <x v="3"/>
    <x v="6"/>
    <n v="20.6"/>
    <m/>
    <n v="1422.0506556048263"/>
    <n v="69.031585223535245"/>
    <m/>
    <m/>
    <s v="AIIB Cost Database"/>
    <m/>
  </r>
  <r>
    <s v="CHN"/>
    <x v="5"/>
    <m/>
    <s v="Eastern Asia"/>
    <x v="1"/>
    <x v="3"/>
    <s v="Zhengzhou Line 5 Phase 1"/>
    <x v="6"/>
    <x v="3"/>
    <x v="6"/>
    <n v="40.4"/>
    <m/>
    <n v="3564.2599954277962"/>
    <n v="88.224257312569222"/>
    <m/>
    <m/>
    <s v="AIIB Cost Database"/>
    <m/>
  </r>
  <r>
    <s v="CHN"/>
    <x v="5"/>
    <s v="Zhengzhou"/>
    <s v="Eastern Asia"/>
    <x v="1"/>
    <x v="3"/>
    <s v="Zhengzhou Line 6"/>
    <x v="6"/>
    <x v="3"/>
    <x v="6"/>
    <n v="39.200000000000003"/>
    <n v="14000"/>
    <n v="1935.5882007207179"/>
    <n v="49.377250018385659"/>
    <d v="2016-01-01T00:00:00"/>
    <s v="Construction starting year is considered as year of study"/>
    <s v="https://irjpro.com/#/app/home"/>
    <m/>
  </r>
  <r>
    <s v="CHN"/>
    <x v="5"/>
    <m/>
    <s v="Eastern Asia"/>
    <x v="1"/>
    <x v="3"/>
    <s v="Zhengzhou Metro Line 12 Phase 1"/>
    <x v="6"/>
    <x v="3"/>
    <x v="6"/>
    <n v="17.2"/>
    <m/>
    <n v="1554.0647663211462"/>
    <n v="90.352602693089892"/>
    <m/>
    <m/>
    <s v="AIIB Cost Database"/>
    <m/>
  </r>
  <r>
    <s v="CHN"/>
    <x v="5"/>
    <m/>
    <s v="Eastern Asia"/>
    <x v="1"/>
    <x v="3"/>
    <s v="Zhengzhou Metro Line 4"/>
    <x v="6"/>
    <x v="3"/>
    <x v="6"/>
    <n v="29.3"/>
    <m/>
    <n v="2220.1368881852627"/>
    <n v="75.772590040452656"/>
    <m/>
    <m/>
    <s v="AIIB Cost Database"/>
    <m/>
  </r>
  <r>
    <s v="CHN"/>
    <x v="5"/>
    <m/>
    <s v="Eastern Asia"/>
    <x v="1"/>
    <x v="3"/>
    <s v="Zhengzhou Metro Line 8 Phase 1"/>
    <x v="6"/>
    <x v="3"/>
    <x v="6"/>
    <n v="43.3"/>
    <m/>
    <n v="3520.5818698973949"/>
    <n v="81.306740644281646"/>
    <m/>
    <m/>
    <s v="AIIB Cost Database"/>
    <m/>
  </r>
  <r>
    <s v="CHN"/>
    <x v="5"/>
    <s v="Zhengzhou"/>
    <s v="Eastern Asia"/>
    <x v="1"/>
    <x v="3"/>
    <s v="Zhengzhou West Plains LRT"/>
    <x v="11"/>
    <x v="3"/>
    <x v="11"/>
    <n v="37.700000000000003"/>
    <n v="4600"/>
    <n v="615.74094715465208"/>
    <n v="16.332651118160531"/>
    <d v="2018-01-01T00:00:00"/>
    <s v="Construction starting year is considered as year of study"/>
    <s v="https://irjpro.com/#/app/home"/>
    <m/>
  </r>
  <r>
    <s v="CHN"/>
    <x v="5"/>
    <m/>
    <s v="Eastern Asia"/>
    <x v="1"/>
    <x v="3"/>
    <s v="Zhengzhou -Xiangyang - Wanzhou PDL"/>
    <x v="10"/>
    <x v="0"/>
    <x v="10"/>
    <n v="818"/>
    <n v="95230"/>
    <n v="13483"/>
    <n v="16.482885085574573"/>
    <d v="2015-01-01T00:00:00"/>
    <s v="Construction starting year is considered as year of study"/>
    <s v="https://irjpro.com/#/app/home"/>
    <m/>
  </r>
  <r>
    <s v="CHN"/>
    <x v="5"/>
    <s v="Zhengzhou"/>
    <s v="Eastern Asia"/>
    <x v="1"/>
    <x v="3"/>
    <s v="Zhengzhou,Line 10 Phase 1"/>
    <x v="6"/>
    <x v="3"/>
    <x v="6"/>
    <n v="21.3"/>
    <n v="13823"/>
    <n v="1838.3601174836886"/>
    <n v="86.3079867363234"/>
    <d v="2019-01-01T00:00:00"/>
    <s v="Costs include all construction and construction-related expenditures, but not rolling stock"/>
    <s v="https://www.ndrc.gov.cn/fggz/zcssfz/zcgh/201904/W020190910670741123314.pdf"/>
    <s v="https://transitcosts.com/data/"/>
  </r>
  <r>
    <s v="CHN"/>
    <x v="5"/>
    <s v="Zhengzhou"/>
    <s v="Eastern Asia"/>
    <x v="1"/>
    <x v="3"/>
    <s v="Zhengzhou,Line 12 Phase 1"/>
    <x v="6"/>
    <x v="3"/>
    <x v="6"/>
    <n v="17.036000000000001"/>
    <n v="12600"/>
    <n v="1675.7098661863906"/>
    <n v="98.362870755247158"/>
    <d v="2019-01-01T00:00:00"/>
    <s v="Costs include all construction and construction-related expenditures, but not rolling stock"/>
    <s v="https://www.ndrc.gov.cn/fggz/zcssfz/zcgh/201904/W020190910670741123314.pdf; https://zhuanlan.zhihu.com/p/84554499"/>
    <s v="https://transitcosts.com/data/"/>
  </r>
  <r>
    <s v="CHN"/>
    <x v="5"/>
    <s v="Zhengzhou"/>
    <s v="Eastern Asia"/>
    <x v="1"/>
    <x v="3"/>
    <s v="Zhengzhou,Line 3 Phase 2"/>
    <x v="6"/>
    <x v="3"/>
    <x v="6"/>
    <n v="6.1"/>
    <n v="3746"/>
    <n v="498.19120307414431"/>
    <n v="81.670689028548253"/>
    <d v="2019-01-01T00:00:00"/>
    <s v="Costs include all construction and construction-related expenditures, but not rolling stock"/>
    <s v="https://www.ndrc.gov.cn/fggz/zcssfz/zcgh/201904/W020190910670741123314.pdf"/>
    <s v="https://transitcosts.com/data/"/>
  </r>
  <r>
    <s v="CHN"/>
    <x v="5"/>
    <s v="Zhengzhou"/>
    <s v="Eastern Asia"/>
    <x v="1"/>
    <x v="3"/>
    <s v="Zhengzhou,Line 8 Phase 1"/>
    <x v="6"/>
    <x v="3"/>
    <x v="6"/>
    <n v="43.3"/>
    <n v="27193"/>
    <n v="3616.474475492581"/>
    <n v="83.521350473269777"/>
    <d v="2019-01-01T00:00:00"/>
    <s v="Costs include all construction and construction-related expenditures, but not rolling stock"/>
    <s v="https://www.ndrc.gov.cn/fggz/zcssfz/zcgh/201904/W020190910670741123314.pdf"/>
    <s v="https://transitcosts.com/data/"/>
  </r>
  <r>
    <s v="CHN"/>
    <x v="5"/>
    <m/>
    <s v="Eastern Asia"/>
    <x v="1"/>
    <x v="3"/>
    <s v="Zhengzhou-Xi'an Railway Project"/>
    <x v="10"/>
    <x v="0"/>
    <x v="10"/>
    <n v="459"/>
    <m/>
    <n v="6719.48"/>
    <n v="14.639389978213506"/>
    <m/>
    <m/>
    <s v="AIIB Cost Database"/>
    <m/>
  </r>
  <r>
    <s v="GEO"/>
    <x v="6"/>
    <m/>
    <s v="Western Asia"/>
    <x v="1"/>
    <x v="0"/>
    <s v="Baku (Azerbaijan) - Tblisi (Georgia) - Kars (Turkey) (BTK) Freight Corridor"/>
    <x v="0"/>
    <x v="0"/>
    <x v="0"/>
    <n v="838.6"/>
    <m/>
    <n v="1886.9040581804695"/>
    <n v="2.2500644624141062"/>
    <m/>
    <m/>
    <s v="AIIB Cost Database"/>
    <m/>
  </r>
  <r>
    <s v="GEO"/>
    <x v="6"/>
    <m/>
    <s v="Western Asia"/>
    <x v="1"/>
    <x v="0"/>
    <s v="Batumi Bypass Road Project"/>
    <x v="12"/>
    <x v="1"/>
    <x v="12"/>
    <n v="14.3"/>
    <n v="259.03349550000001"/>
    <n v="143.7962167753582"/>
    <n v="10.055679494780293"/>
    <d v="2017-01-01T00:00:00"/>
    <m/>
    <s v="https://www.adb.org/sites/default/files/linked-documents/50064-001-efa.pdf"/>
    <m/>
  </r>
  <r>
    <s v="GEO"/>
    <x v="6"/>
    <m/>
    <s v="Western Asia"/>
    <x v="1"/>
    <x v="0"/>
    <s v="Georgia: Road Corridor Investment Program (MFF and Tranche 3)"/>
    <x v="12"/>
    <x v="1"/>
    <x v="12"/>
    <n v="46.2"/>
    <m/>
    <n v="67.886692207496012"/>
    <n v="1.4694089222401734"/>
    <m/>
    <m/>
    <s v="AIIB Cost Database"/>
    <m/>
  </r>
  <r>
    <s v="GEO"/>
    <x v="6"/>
    <m/>
    <s v="Western Asia"/>
    <x v="1"/>
    <x v="0"/>
    <s v="P086277C1"/>
    <x v="2"/>
    <x v="2"/>
    <x v="2"/>
    <n v="500"/>
    <n v="39.367990999999996"/>
    <n v="36.439706809453071"/>
    <n v="7.2879413618906139E-2"/>
    <d v="2004-01-01T00:00:00"/>
    <m/>
    <s v="https://www.doingbusiness.org/en/reports/thematic-reports/road-costs-knowledge-system"/>
    <m/>
  </r>
  <r>
    <s v="GEO"/>
    <x v="6"/>
    <m/>
    <s v="Western Asia"/>
    <x v="1"/>
    <x v="0"/>
    <s v="P094044C1S1"/>
    <x v="8"/>
    <x v="1"/>
    <x v="8"/>
    <n v="24"/>
    <n v="70.077125416666817"/>
    <n v="57.652964059275575"/>
    <n v="2.402206835803149"/>
    <d v="2007-01-01T00:00:00"/>
    <m/>
    <s v="https://www.doingbusiness.org/en/reports/thematic-reports/road-costs-knowledge-system"/>
    <m/>
  </r>
  <r>
    <s v="GEO"/>
    <x v="6"/>
    <m/>
    <s v="Western Asia"/>
    <x v="1"/>
    <x v="0"/>
    <s v="P094044C1S1"/>
    <x v="8"/>
    <x v="1"/>
    <x v="8"/>
    <n v="24"/>
    <n v="114.26707666666644"/>
    <n v="73.799274405008546"/>
    <n v="3.0749697668753559"/>
    <d v="2012-01-01T00:00:00"/>
    <m/>
    <s v="https://www.doingbusiness.org/en/reports/thematic-reports/road-costs-knowledge-system"/>
    <m/>
  </r>
  <r>
    <s v="GEO"/>
    <x v="6"/>
    <m/>
    <s v="Western Asia"/>
    <x v="1"/>
    <x v="0"/>
    <s v="Secondary Road Improvement Project"/>
    <x v="3"/>
    <x v="2"/>
    <x v="3"/>
    <n v="50"/>
    <n v="85.945294500000003"/>
    <n v="47.710463756390915"/>
    <n v="0.95420927512781828"/>
    <d v="2017-01-01T00:00:00"/>
    <m/>
    <s v="https://www.adb.org/sites/default/files/linked-documents/46375-002-efa.pdf"/>
    <m/>
  </r>
  <r>
    <s v="HKG"/>
    <x v="7"/>
    <s v="Hong Kong"/>
    <s v="Eastern Asia"/>
    <x v="2"/>
    <x v="3"/>
    <s v="East Kowloon Line"/>
    <x v="6"/>
    <x v="3"/>
    <x v="6"/>
    <n v="7.8"/>
    <n v="27500"/>
    <n v="3332.1092348739176"/>
    <n v="427.19349165050227"/>
    <d v="2018-01-01T00:00:00"/>
    <s v="Construction starting year is considered as year of study"/>
    <s v="https://irjpro.com/#/app/home"/>
    <m/>
  </r>
  <r>
    <s v="HKG"/>
    <x v="7"/>
    <s v="Hong Kong"/>
    <s v="Eastern Asia"/>
    <x v="2"/>
    <x v="3"/>
    <s v="Hong Kong,Kwun Tong Line extension"/>
    <x v="6"/>
    <x v="3"/>
    <x v="6"/>
    <n v="2.6"/>
    <n v="7200"/>
    <n v="998.37151342548191"/>
    <n v="383.98904362518533"/>
    <d v="2013-01-01T00:00:00"/>
    <s v="Costs include all construction and construction-related expenditures, but not rolling stock"/>
    <s v="https://www.legco.gov.hk/yr15-16/english/panels/tp/tp_rdp/papers/tp_rdp20160627cb4-1136-2-e.pdf"/>
    <s v="https://transitcosts.com/data/"/>
  </r>
  <r>
    <s v="HKG"/>
    <x v="7"/>
    <s v="Hong Kong"/>
    <s v="Eastern Asia"/>
    <x v="2"/>
    <x v="3"/>
    <s v="Hong Kong,Sha Tin-Central Link"/>
    <x v="6"/>
    <x v="3"/>
    <x v="6"/>
    <n v="17"/>
    <n v="87300"/>
    <n v="10777.459096548633"/>
    <n v="633.96818214991958"/>
    <d v="2017-01-01T00:00:00"/>
    <s v="Costs include all construction and construction-related expenditures, but not rolling stock"/>
    <s v="https://www.railwaygazette.com/infrastructure/shatin-central-project-faces-23-cost-increase/45602.article"/>
    <s v="https://transitcosts.com/data/"/>
  </r>
  <r>
    <s v="HKG"/>
    <x v="7"/>
    <s v="Hong Kong"/>
    <s v="Eastern Asia"/>
    <x v="2"/>
    <x v="3"/>
    <s v="Hong Kong,South Island Line (East)"/>
    <x v="6"/>
    <x v="3"/>
    <x v="6"/>
    <n v="7"/>
    <n v="16900"/>
    <n v="2343.399802345923"/>
    <n v="334.77140033513189"/>
    <d v="2013-01-01T00:00:00"/>
    <s v="Costs include all construction and construction-related expenditures, but not rolling stock"/>
    <s v="https://www.legco.gov.hk/yr15-16/english/panels/tp/tp_rdp/papers/tp_rdp20160627cb4-1136-2-e.pdf"/>
    <s v="https://transitcosts.com/data/"/>
  </r>
  <r>
    <s v="HKG"/>
    <x v="7"/>
    <s v="Hong Kong"/>
    <s v="Eastern Asia"/>
    <x v="2"/>
    <x v="3"/>
    <s v="Hong Kong,Tuen Mun South Extension"/>
    <x v="6"/>
    <x v="3"/>
    <x v="6"/>
    <n v="2.4"/>
    <n v="11400"/>
    <n v="1470.6356629148256"/>
    <n v="612.76485954784403"/>
    <d v="2015-01-01T00:00:00"/>
    <s v="Costs include all construction and construction-related expenditures, but not rolling stock"/>
    <s v="https://www.legco.gov.hk/yr19-20/english/panels/tp/tp_rdp/papers/tp_rdp20200605cb4-646-1-e.pdf"/>
    <s v="https://transitcosts.com/data/"/>
  </r>
  <r>
    <s v="HKG"/>
    <x v="7"/>
    <s v="Hong Kong"/>
    <s v="Eastern Asia"/>
    <x v="2"/>
    <x v="3"/>
    <s v="North Island Line"/>
    <x v="6"/>
    <x v="3"/>
    <x v="6"/>
    <n v="5"/>
    <n v="20000"/>
    <n v="2313.2377916529699"/>
    <n v="462.64755833059399"/>
    <d v="2021-01-01T00:00:00"/>
    <s v="Construction starting year is considered as year of study"/>
    <s v="https://irjpro.com/#/app/home"/>
    <m/>
  </r>
  <r>
    <s v="HKG"/>
    <x v="7"/>
    <s v="Hong Kong"/>
    <s v="Eastern Asia"/>
    <x v="2"/>
    <x v="3"/>
    <s v="Northern Link Line"/>
    <x v="6"/>
    <x v="3"/>
    <x v="6"/>
    <n v="10.7"/>
    <n v="62000"/>
    <n v="6874.55382671196"/>
    <n v="642.48166604784683"/>
    <d v="2023-01-01T00:00:00"/>
    <s v="Construction starting year is considered as year of study"/>
    <s v="https://irjpro.com/#/app/home"/>
    <m/>
  </r>
  <r>
    <s v="HKG"/>
    <x v="7"/>
    <s v="Hong Kong"/>
    <s v="Eastern Asia"/>
    <x v="2"/>
    <x v="3"/>
    <s v="South Island Line (West)"/>
    <x v="6"/>
    <x v="3"/>
    <x v="6"/>
    <n v="7.4"/>
    <n v="27500"/>
    <n v="3180.7243838317395"/>
    <n v="429.82761943672153"/>
    <d v="2021-01-01T00:00:00"/>
    <s v="Construction starting year is considered as year of study"/>
    <s v="https://irjpro.com/#/app/home"/>
    <m/>
  </r>
  <r>
    <s v="HKG"/>
    <x v="7"/>
    <s v="Hong Kong"/>
    <s v="Eastern Asia"/>
    <x v="2"/>
    <x v="3"/>
    <s v="Tuen Mun Line Tuen Mun South Extension"/>
    <x v="6"/>
    <x v="3"/>
    <x v="6"/>
    <n v="2.4"/>
    <n v="5500"/>
    <n v="611.5408577521531"/>
    <n v="254.8086907300638"/>
    <d v="2023-01-01T00:00:00"/>
    <s v="Construction starting year is considered as year of study"/>
    <s v="https://irjpro.com/#/app/home"/>
    <m/>
  </r>
  <r>
    <s v="HKG"/>
    <x v="7"/>
    <s v="Hong Kong"/>
    <s v="Eastern Asia"/>
    <x v="2"/>
    <x v="3"/>
    <s v="Tung Chung Line West Extension"/>
    <x v="6"/>
    <x v="3"/>
    <x v="6"/>
    <n v="1.5"/>
    <n v="6000"/>
    <n v="667.49602717005064"/>
    <n v="444.99735144670041"/>
    <d v="2023-01-01T00:00:00"/>
    <s v="Construction starting year is considered as year of study"/>
    <s v="https://irjpro.com/#/app/home"/>
    <m/>
  </r>
  <r>
    <s v="IDN"/>
    <x v="8"/>
    <m/>
    <s v="South-eastern Asia"/>
    <x v="0"/>
    <x v="4"/>
    <s v="Indonesia Mass Transit Project: BBMA"/>
    <x v="5"/>
    <x v="3"/>
    <x v="5"/>
    <n v="20.399999999999999"/>
    <m/>
    <n v="104.41837145925278"/>
    <n v="5.1185476205516069"/>
    <m/>
    <m/>
    <s v="AIIB Cost Database"/>
    <m/>
  </r>
  <r>
    <s v="IDN"/>
    <x v="8"/>
    <m/>
    <s v="South-eastern Asia"/>
    <x v="0"/>
    <x v="4"/>
    <s v="Indonesia Mass Transit Project: Mebidang"/>
    <x v="5"/>
    <x v="3"/>
    <x v="5"/>
    <n v="21"/>
    <m/>
    <n v="110.84448727401042"/>
    <n v="5.27830891781002"/>
    <m/>
    <m/>
    <s v="AIIB Cost Database"/>
    <m/>
  </r>
  <r>
    <s v="IDN"/>
    <x v="8"/>
    <m/>
    <s v="South-eastern Asia"/>
    <x v="0"/>
    <x v="4"/>
    <s v="Indonesia: Road Rehabilitation-2 Project "/>
    <x v="1"/>
    <x v="1"/>
    <x v="1"/>
    <n v="436"/>
    <m/>
    <n v="320.75654838843911"/>
    <n v="0.73568015685421817"/>
    <m/>
    <m/>
    <s v="AIIB Cost Database"/>
    <m/>
  </r>
  <r>
    <s v="IDN"/>
    <x v="8"/>
    <m/>
    <s v="South-eastern Asia"/>
    <x v="0"/>
    <x v="4"/>
    <s v="Jakarta MRT East-West Corridor"/>
    <x v="6"/>
    <x v="3"/>
    <x v="6"/>
    <n v="87"/>
    <m/>
    <n v="4000"/>
    <n v="45.977011494252871"/>
    <m/>
    <m/>
    <s v="AIIB Cost Database"/>
    <m/>
  </r>
  <r>
    <s v="IDN"/>
    <x v="8"/>
    <m/>
    <s v="South-eastern Asia"/>
    <x v="0"/>
    <x v="4"/>
    <s v="Makassar - Parepare (South Sulawesi)"/>
    <x v="0"/>
    <x v="0"/>
    <x v="0"/>
    <n v="143"/>
    <n v="9278863.1649999749"/>
    <n v="693"/>
    <n v="4.8461538461538458"/>
    <d v="2015-01-01T00:00:00"/>
    <s v="Construction starting year is considered as year of study"/>
    <s v="https://irjpro.com/#/app/home"/>
    <m/>
  </r>
  <r>
    <s v="IDN"/>
    <x v="8"/>
    <m/>
    <s v="South-eastern Asia"/>
    <x v="0"/>
    <x v="4"/>
    <s v="P040578C1S1"/>
    <x v="4"/>
    <x v="2"/>
    <x v="4"/>
    <n v="1111"/>
    <n v="460988.40783333348"/>
    <n v="85.710321762639325"/>
    <n v="7.7147004286804072E-2"/>
    <d v="2006-01-01T00:00:00"/>
    <m/>
    <s v="https://www.doingbusiness.org/en/reports/thematic-reports/road-costs-knowledge-system"/>
    <m/>
  </r>
  <r>
    <s v="IDN"/>
    <x v="8"/>
    <m/>
    <s v="South-eastern Asia"/>
    <x v="0"/>
    <x v="4"/>
    <s v="P040578C1S2"/>
    <x v="3"/>
    <x v="2"/>
    <x v="3"/>
    <n v="1250"/>
    <n v="1067436.2254999999"/>
    <n v="280.43707896781143"/>
    <n v="0.22434966317424915"/>
    <d v="2001-01-01T00:00:00"/>
    <m/>
    <s v="https://www.doingbusiness.org/en/reports/thematic-reports/road-costs-knowledge-system"/>
    <m/>
  </r>
  <r>
    <s v="IDN"/>
    <x v="8"/>
    <m/>
    <s v="South-eastern Asia"/>
    <x v="0"/>
    <x v="4"/>
    <s v="P040578C1S2"/>
    <x v="3"/>
    <x v="2"/>
    <x v="3"/>
    <n v="1705"/>
    <n v="1336893.8606666671"/>
    <n v="248.56504201221611"/>
    <n v="0.14578594839426165"/>
    <d v="2006-01-01T00:00:00"/>
    <m/>
    <s v="https://www.doingbusiness.org/en/reports/thematic-reports/road-costs-knowledge-system"/>
    <m/>
  </r>
  <r>
    <s v="IDN"/>
    <x v="8"/>
    <m/>
    <s v="South-eastern Asia"/>
    <x v="0"/>
    <x v="4"/>
    <s v="P074290C1"/>
    <x v="3"/>
    <x v="2"/>
    <x v="3"/>
    <n v="3119.2"/>
    <n v="1419042.4375"/>
    <n v="337.74904458799466"/>
    <n v="0.10828066317901855"/>
    <d v="2004-01-01T00:00:00"/>
    <m/>
    <s v="https://www.doingbusiness.org/en/reports/thematic-reports/road-costs-knowledge-system"/>
    <m/>
  </r>
  <r>
    <s v="IDN"/>
    <x v="8"/>
    <m/>
    <s v="South-eastern Asia"/>
    <x v="0"/>
    <x v="4"/>
    <s v="P074290C1"/>
    <x v="3"/>
    <x v="2"/>
    <x v="3"/>
    <n v="1543"/>
    <n v="1731551.4823750004"/>
    <n v="222.14187626773474"/>
    <n v="0.14396751540358702"/>
    <d v="2012-01-01T00:00:00"/>
    <m/>
    <s v="https://www.doingbusiness.org/en/reports/thematic-reports/road-costs-knowledge-system"/>
    <m/>
  </r>
  <r>
    <s v="IDN"/>
    <x v="8"/>
    <m/>
    <s v="South-eastern Asia"/>
    <x v="0"/>
    <x v="4"/>
    <s v="P074290C1S2"/>
    <x v="3"/>
    <x v="2"/>
    <x v="3"/>
    <n v="90.2"/>
    <n v="71957.742500000008"/>
    <n v="17.126801946036895"/>
    <n v="0.18987585306027599"/>
    <d v="2004-01-01T00:00:00"/>
    <m/>
    <s v="https://www.doingbusiness.org/en/reports/thematic-reports/road-costs-knowledge-system"/>
    <m/>
  </r>
  <r>
    <s v="IDN"/>
    <x v="8"/>
    <m/>
    <s v="South-eastern Asia"/>
    <x v="0"/>
    <x v="4"/>
    <s v="P074290C1S2"/>
    <x v="3"/>
    <x v="2"/>
    <x v="3"/>
    <n v="392.2"/>
    <n v="644767.55745833344"/>
    <n v="82.717653173040063"/>
    <n v="0.21090681584150961"/>
    <d v="2012-01-01T00:00:00"/>
    <m/>
    <s v="https://www.doingbusiness.org/en/reports/thematic-reports/road-costs-knowledge-system"/>
    <m/>
  </r>
  <r>
    <s v="IDN"/>
    <x v="8"/>
    <m/>
    <s v="South-eastern Asia"/>
    <x v="0"/>
    <x v="4"/>
    <s v="P074290C1S4"/>
    <x v="3"/>
    <x v="2"/>
    <x v="3"/>
    <n v="51"/>
    <n v="64538.497000000003"/>
    <n v="15.360932925513836"/>
    <n v="0.30119476324536931"/>
    <d v="2004-01-01T00:00:00"/>
    <m/>
    <s v="https://www.doingbusiness.org/en/reports/thematic-reports/road-costs-knowledge-system"/>
    <m/>
  </r>
  <r>
    <s v="IDN"/>
    <x v="8"/>
    <m/>
    <s v="South-eastern Asia"/>
    <x v="0"/>
    <x v="4"/>
    <s v="P074290C1S4"/>
    <x v="3"/>
    <x v="2"/>
    <x v="3"/>
    <n v="19.5"/>
    <n v="58666.432291666686"/>
    <n v="7.526355107461062"/>
    <n v="0.38596692858774678"/>
    <d v="2012-01-01T00:00:00"/>
    <m/>
    <s v="https://www.doingbusiness.org/en/reports/thematic-reports/road-costs-knowledge-system"/>
    <m/>
  </r>
  <r>
    <s v="IDN"/>
    <x v="8"/>
    <m/>
    <s v="South-eastern Asia"/>
    <x v="0"/>
    <x v="4"/>
    <s v="P074290C1S5"/>
    <x v="4"/>
    <x v="2"/>
    <x v="4"/>
    <n v="120.7"/>
    <n v="85230.592833333358"/>
    <n v="10.934288700119431"/>
    <n v="9.0590627175803073E-2"/>
    <d v="2012-01-01T00:00:00"/>
    <m/>
    <s v="https://www.doingbusiness.org/en/reports/thematic-reports/road-costs-knowledge-system"/>
    <m/>
  </r>
  <r>
    <s v="IDN"/>
    <x v="8"/>
    <m/>
    <s v="South-eastern Asia"/>
    <x v="0"/>
    <x v="4"/>
    <s v="P074290C1S6"/>
    <x v="3"/>
    <x v="2"/>
    <x v="3"/>
    <n v="438.1"/>
    <n v="370872.88650000002"/>
    <n v="88.272175495785191"/>
    <n v="0.20148864527684363"/>
    <d v="2004-01-01T00:00:00"/>
    <m/>
    <s v="https://www.doingbusiness.org/en/reports/thematic-reports/road-costs-knowledge-system"/>
    <m/>
  </r>
  <r>
    <s v="IDN"/>
    <x v="8"/>
    <m/>
    <s v="South-eastern Asia"/>
    <x v="0"/>
    <x v="4"/>
    <s v="P074290C1S6"/>
    <x v="3"/>
    <x v="2"/>
    <x v="3"/>
    <n v="179.2"/>
    <n v="299808.93558333343"/>
    <n v="38.462685141169011"/>
    <n v="0.2146355197609878"/>
    <d v="2012-01-01T00:00:00"/>
    <m/>
    <s v="https://www.doingbusiness.org/en/reports/thematic-reports/road-costs-knowledge-system"/>
    <m/>
  </r>
  <r>
    <s v="IDN"/>
    <x v="8"/>
    <m/>
    <s v="South-eastern Asia"/>
    <x v="0"/>
    <x v="4"/>
    <s v="P074290C1S7"/>
    <x v="4"/>
    <x v="2"/>
    <x v="4"/>
    <n v="1049.7"/>
    <n v="225795.35100000002"/>
    <n v="53.741989708930674"/>
    <n v="5.1197475191893563E-2"/>
    <d v="2004-01-01T00:00:00"/>
    <m/>
    <s v="https://www.doingbusiness.org/en/reports/thematic-reports/road-costs-knowledge-system"/>
    <m/>
  </r>
  <r>
    <s v="IDN"/>
    <x v="8"/>
    <m/>
    <s v="South-eastern Asia"/>
    <x v="0"/>
    <x v="4"/>
    <s v="P074290C1S7"/>
    <x v="4"/>
    <x v="2"/>
    <x v="4"/>
    <n v="273.5"/>
    <n v="134134.9307916667"/>
    <n v="17.208258317698974"/>
    <n v="6.2918677578424037E-2"/>
    <d v="2012-01-01T00:00:00"/>
    <m/>
    <s v="https://www.doingbusiness.org/en/reports/thematic-reports/road-costs-knowledge-system"/>
    <m/>
  </r>
  <r>
    <s v="IDN"/>
    <x v="8"/>
    <m/>
    <s v="South-eastern Asia"/>
    <x v="0"/>
    <x v="4"/>
    <s v="P074290C1S8"/>
    <x v="3"/>
    <x v="2"/>
    <x v="3"/>
    <n v="934.8"/>
    <n v="392326.12650000001"/>
    <n v="93.378302784044635"/>
    <n v="9.9891209653449553E-2"/>
    <d v="2004-01-01T00:00:00"/>
    <m/>
    <s v="https://www.doingbusiness.org/en/reports/thematic-reports/road-costs-knowledge-system"/>
    <m/>
  </r>
  <r>
    <s v="IDN"/>
    <x v="8"/>
    <m/>
    <s v="South-eastern Asia"/>
    <x v="0"/>
    <x v="4"/>
    <s v="P074290C1S8"/>
    <x v="3"/>
    <x v="2"/>
    <x v="3"/>
    <n v="458.9"/>
    <n v="387480.05200000014"/>
    <n v="49.710070213758826"/>
    <n v="0.10832440665451913"/>
    <d v="2012-01-01T00:00:00"/>
    <m/>
    <s v="https://www.doingbusiness.org/en/reports/thematic-reports/road-costs-knowledge-system"/>
    <m/>
  </r>
  <r>
    <s v="IDN"/>
    <x v="8"/>
    <m/>
    <s v="South-eastern Asia"/>
    <x v="0"/>
    <x v="4"/>
    <s v="P079906C1S1"/>
    <x v="2"/>
    <x v="2"/>
    <x v="2"/>
    <n v="106.4"/>
    <n v="661150.36800000002"/>
    <n v="67.221492554890787"/>
    <n v="0.63178094506476301"/>
    <d v="2014-01-01T00:00:00"/>
    <m/>
    <s v="https://www.doingbusiness.org/en/reports/thematic-reports/road-costs-knowledge-system"/>
    <m/>
  </r>
  <r>
    <s v="IDN"/>
    <x v="8"/>
    <m/>
    <s v="South-eastern Asia"/>
    <x v="0"/>
    <x v="4"/>
    <s v="P079906C1S2"/>
    <x v="8"/>
    <x v="1"/>
    <x v="8"/>
    <n v="102.5"/>
    <n v="913183.87166666694"/>
    <n v="169.78579534542303"/>
    <n v="1.6564467838577857"/>
    <d v="2006-01-01T00:00:00"/>
    <m/>
    <s v="https://www.doingbusiness.org/en/reports/thematic-reports/road-costs-knowledge-system"/>
    <m/>
  </r>
  <r>
    <s v="IDN"/>
    <x v="8"/>
    <m/>
    <s v="South-eastern Asia"/>
    <x v="0"/>
    <x v="4"/>
    <s v="P079906C1S2"/>
    <x v="8"/>
    <x v="1"/>
    <x v="8"/>
    <n v="84.8"/>
    <n v="990679.42799999996"/>
    <n v="100.72587571120502"/>
    <n v="1.1878051381038328"/>
    <d v="2014-01-01T00:00:00"/>
    <m/>
    <s v="https://www.doingbusiness.org/en/reports/thematic-reports/road-costs-knowledge-system"/>
    <m/>
  </r>
  <r>
    <s v="IDN"/>
    <x v="8"/>
    <m/>
    <s v="South-eastern Asia"/>
    <x v="0"/>
    <x v="4"/>
    <s v="P079906C1S3"/>
    <x v="12"/>
    <x v="1"/>
    <x v="12"/>
    <n v="46.8"/>
    <n v="478391.10950000014"/>
    <n v="88.945958785270264"/>
    <n v="1.9005546748989375"/>
    <d v="2006-01-01T00:00:00"/>
    <m/>
    <s v="https://www.doingbusiness.org/en/reports/thematic-reports/road-costs-knowledge-system"/>
    <m/>
  </r>
  <r>
    <s v="IDN"/>
    <x v="8"/>
    <m/>
    <s v="South-eastern Asia"/>
    <x v="0"/>
    <x v="4"/>
    <s v="P079906C1S3"/>
    <x v="12"/>
    <x v="1"/>
    <x v="12"/>
    <n v="37.1"/>
    <n v="445648.82400000002"/>
    <n v="45.310689601872582"/>
    <n v="1.2213123881906356"/>
    <d v="2014-01-01T00:00:00"/>
    <m/>
    <s v="https://www.doingbusiness.org/en/reports/thematic-reports/road-costs-knowledge-system"/>
    <m/>
  </r>
  <r>
    <s v="IDN"/>
    <x v="8"/>
    <m/>
    <s v="South-eastern Asia"/>
    <x v="0"/>
    <x v="4"/>
    <s v="Second Eastern Indonesia Region Transport Project_x000a_ (P074290)"/>
    <x v="1"/>
    <x v="1"/>
    <x v="1"/>
    <n v="1049.8"/>
    <m/>
    <n v="216.38497480877888"/>
    <n v="0.20612018937776613"/>
    <m/>
    <m/>
    <s v="AIIB Cost Database"/>
    <m/>
  </r>
  <r>
    <s v="IDN"/>
    <x v="8"/>
    <m/>
    <s v="South-eastern Asia"/>
    <x v="0"/>
    <x v="4"/>
    <s v="Surakarta - Adisumarmo International Airport (SOC)"/>
    <x v="0"/>
    <x v="0"/>
    <x v="0"/>
    <n v="9.65"/>
    <m/>
    <n v="45.68238949147019"/>
    <n v="4.7339263721730767"/>
    <m/>
    <m/>
    <s v="AIIB Cost Database"/>
    <m/>
  </r>
  <r>
    <s v="IDN"/>
    <x v="8"/>
    <m/>
    <s v="South-eastern Asia"/>
    <x v="0"/>
    <x v="4"/>
    <s v="Western Indonesia National Roads Improvement Project"/>
    <x v="1"/>
    <x v="1"/>
    <x v="1"/>
    <n v="715.6"/>
    <m/>
    <n v="409.03586308016395"/>
    <n v="0.57159846713270535"/>
    <m/>
    <m/>
    <s v="AIIB Cost Database"/>
    <m/>
  </r>
  <r>
    <s v="IND"/>
    <x v="9"/>
    <m/>
    <s v="Southern Asia"/>
    <x v="0"/>
    <x v="2"/>
    <s v="Agra Metro Project (Corridors 1 and 2)"/>
    <x v="6"/>
    <x v="3"/>
    <x v="6"/>
    <n v="30.45"/>
    <m/>
    <n v="894.82174903796886"/>
    <n v="29.386592743447252"/>
    <m/>
    <m/>
    <s v="AIIB Cost Database"/>
    <m/>
  </r>
  <r>
    <s v="IND"/>
    <x v="9"/>
    <s v="Ahmadabad"/>
    <s v="Southern Asia"/>
    <x v="0"/>
    <x v="2"/>
    <s v="Ahmadabad,Phase 1"/>
    <x v="6"/>
    <x v="3"/>
    <x v="6"/>
    <n v="40"/>
    <n v="127000"/>
    <n v="1542.5230717897316"/>
    <n v="38.563076794743289"/>
    <d v="2019-01-01T00:00:00"/>
    <s v="Costs include all construction and construction-related expenditures, but not rolling stock"/>
    <s v="https://indianexpress.com/article/cities/ahmedabad/ahmedabad-metro-phase-1-delay-makes-cost-jump-by-rs-2000-cr-6486037/"/>
    <s v="https://transitcosts.com/data/"/>
  </r>
  <r>
    <s v="IND"/>
    <x v="9"/>
    <m/>
    <s v="Southern Asia"/>
    <x v="0"/>
    <x v="2"/>
    <s v="Ahmedabad JanMarg"/>
    <x v="5"/>
    <x v="3"/>
    <x v="5"/>
    <n v="45"/>
    <m/>
    <n v="221.92621260695358"/>
    <n v="4.9316936134878571"/>
    <m/>
    <m/>
    <s v="AIIB Cost Database"/>
    <m/>
  </r>
  <r>
    <s v="IND"/>
    <x v="9"/>
    <s v="Ahmedabad"/>
    <s v="Southern Asia"/>
    <x v="0"/>
    <x v="2"/>
    <s v="Ahmedabad Metro Phase 1"/>
    <x v="6"/>
    <x v="3"/>
    <x v="6"/>
    <n v="40"/>
    <n v="107730"/>
    <n v="1475.9"/>
    <n v="36.897500000000001"/>
    <d v="2015-01-01T00:00:00"/>
    <s v="Construction starting year is considered as year of study"/>
    <s v="https://irjpro.com/#/app/home"/>
    <m/>
  </r>
  <r>
    <s v="IND"/>
    <x v="9"/>
    <s v="Ahmedabad"/>
    <s v="Southern Asia"/>
    <x v="0"/>
    <x v="2"/>
    <s v="Ahmedabad,BRTS"/>
    <x v="5"/>
    <x v="3"/>
    <x v="5"/>
    <n v="82"/>
    <n v="23064.111956000012"/>
    <n v="440.43726708074831"/>
    <n v="5.3711861839115649"/>
    <d v="2013-01-01T00:00:00"/>
    <s v="Total System Cost (System's total planning and capital costs)"/>
    <s v="https://brtdata.org/"/>
    <m/>
  </r>
  <r>
    <s v="IND"/>
    <x v="9"/>
    <m/>
    <s v="Southern Asia"/>
    <x v="0"/>
    <x v="2"/>
    <s v="Ahmedabad–Gandhinagar Metro Phase I North-South Corridor "/>
    <x v="6"/>
    <x v="3"/>
    <x v="6"/>
    <n v="18.87"/>
    <m/>
    <n v="482.96920730337285"/>
    <n v="25.594552586294267"/>
    <m/>
    <m/>
    <s v="AIIB Cost Database"/>
    <m/>
  </r>
  <r>
    <s v="IND"/>
    <x v="9"/>
    <m/>
    <s v="Southern Asia"/>
    <x v="0"/>
    <x v="2"/>
    <s v="Akkannapet - Medak"/>
    <x v="0"/>
    <x v="0"/>
    <x v="0"/>
    <n v="17.2"/>
    <m/>
    <n v="23.521161417322929"/>
    <n v="1.3675093847280773"/>
    <m/>
    <m/>
    <s v="AIIB Cost Database"/>
    <m/>
  </r>
  <r>
    <s v="IND"/>
    <x v="9"/>
    <s v="Amritsar"/>
    <s v="Southern Asia"/>
    <x v="0"/>
    <x v="2"/>
    <s v="Amritsar,BRTS"/>
    <x v="5"/>
    <x v="3"/>
    <x v="5"/>
    <n v="31"/>
    <n v="4394.1938299504191"/>
    <n v="64.139213582677428"/>
    <n v="2.0690068897637879"/>
    <d v="2019-01-01T00:00:00"/>
    <s v="Total System Cost (System's total planning and capital costs)"/>
    <s v="https://brtdata.org/"/>
    <m/>
  </r>
  <r>
    <s v="IND"/>
    <x v="9"/>
    <s v="Bangalore"/>
    <s v="Southern Asia"/>
    <x v="0"/>
    <x v="2"/>
    <s v="Bangalore Metro Green Line Phase 2 (Hesaraghatta cross – BIEC)"/>
    <x v="6"/>
    <x v="3"/>
    <x v="6"/>
    <n v="3"/>
    <n v="2474.1"/>
    <n v="30.707921348314734"/>
    <n v="10.235973782771579"/>
    <d v="2017-01-01T00:00:00"/>
    <s v="Construction starting year is considered as year of study"/>
    <s v="https://irjpro.com/#/app/home"/>
    <m/>
  </r>
  <r>
    <s v="IND"/>
    <x v="9"/>
    <s v="Bangalore"/>
    <s v="Southern Asia"/>
    <x v="0"/>
    <x v="2"/>
    <s v="Bangalore Metro Green Line Phase 2 (Yelachenahalli – Silk Institute)"/>
    <x v="6"/>
    <x v="3"/>
    <x v="6"/>
    <n v="5.8"/>
    <n v="17658.8"/>
    <n v="222.01425438596507"/>
    <n v="38.27831972171812"/>
    <d v="2016-01-01T00:00:00"/>
    <s v="Construction starting year is considered as year of study"/>
    <s v="https://irjpro.com/#/app/home"/>
    <m/>
  </r>
  <r>
    <s v="IND"/>
    <x v="9"/>
    <m/>
    <s v="Southern Asia"/>
    <x v="0"/>
    <x v="2"/>
    <s v="Bangalore Metro Phase 2A"/>
    <x v="6"/>
    <x v="3"/>
    <x v="6"/>
    <n v="18"/>
    <m/>
    <n v="442.22336962424185"/>
    <n v="24.567964979124547"/>
    <m/>
    <m/>
    <s v="AIIB Cost Database"/>
    <m/>
  </r>
  <r>
    <s v="IND"/>
    <x v="9"/>
    <m/>
    <s v="Southern Asia"/>
    <x v="0"/>
    <x v="2"/>
    <s v="Bangalore Metro Phase 2B (Bengaluru Airport Corridor)"/>
    <x v="6"/>
    <x v="3"/>
    <x v="6"/>
    <n v="38"/>
    <m/>
    <n v="1113.3576471546533"/>
    <n v="29.298885451438242"/>
    <m/>
    <m/>
    <s v="AIIB Cost Database"/>
    <m/>
  </r>
  <r>
    <s v="IND"/>
    <x v="9"/>
    <s v="Bangalore"/>
    <s v="Southern Asia"/>
    <x v="0"/>
    <x v="2"/>
    <s v="Bangalore Metro Purple Line Phase 2 (Baiyyappanahalli – Whitefield)"/>
    <x v="6"/>
    <x v="3"/>
    <x v="6"/>
    <n v="15.2"/>
    <n v="13368.4"/>
    <n v="165.80433208489458"/>
    <n v="10.908179742427276"/>
    <d v="2017-01-01T00:00:00"/>
    <s v="Construction starting year is considered as year of study"/>
    <s v="https://irjpro.com/#/app/home"/>
    <m/>
  </r>
  <r>
    <s v="IND"/>
    <x v="9"/>
    <s v="Bangalore"/>
    <s v="Southern Asia"/>
    <x v="0"/>
    <x v="2"/>
    <s v="Bangalore Metro Yellow Line (R V Road – Bommasandra)"/>
    <x v="6"/>
    <x v="3"/>
    <x v="6"/>
    <n v="18.8"/>
    <n v="57440"/>
    <n v="620.16758796698809"/>
    <n v="32.987637657818517"/>
    <d v="2020-01-01T00:00:00"/>
    <s v="Construction starting year is considered as year of study"/>
    <s v="https://irjpro.com/#/app/home"/>
    <m/>
  </r>
  <r>
    <s v="IND"/>
    <x v="9"/>
    <m/>
    <s v="Southern Asia"/>
    <x v="0"/>
    <x v="2"/>
    <s v="Bengaluru Metro Rail Project"/>
    <x v="6"/>
    <x v="3"/>
    <x v="6"/>
    <n v="56"/>
    <n v="167326.14758729175"/>
    <n v="2290.6332265421479"/>
    <n v="40.904164759681215"/>
    <d v="2020-01-01T00:00:00"/>
    <m/>
    <s v="https://www.adb.org/sites/default/files/linked-documents/ind-53326-001-ea.pdf"/>
    <m/>
  </r>
  <r>
    <s v="IND"/>
    <x v="9"/>
    <m/>
    <s v="Southern Asia"/>
    <x v="0"/>
    <x v="2"/>
    <s v="Bhadrachalam Road - Sattupalli Line"/>
    <x v="0"/>
    <x v="0"/>
    <x v="0"/>
    <n v="54.1"/>
    <m/>
    <n v="85.171086261980932"/>
    <n v="1.5743269179663757"/>
    <m/>
    <m/>
    <s v="AIIB Cost Database"/>
    <m/>
  </r>
  <r>
    <s v="IND"/>
    <x v="9"/>
    <m/>
    <s v="Southern Asia"/>
    <x v="0"/>
    <x v="2"/>
    <s v="Chennai Metro Phase 1 Blue Line Extension (Washermenpet - Wimco Nagar)"/>
    <x v="6"/>
    <x v="3"/>
    <x v="6"/>
    <n v="9"/>
    <m/>
    <n v="355.63040468583642"/>
    <n v="39.514489409537383"/>
    <m/>
    <m/>
    <s v="AIIB Cost Database"/>
    <m/>
  </r>
  <r>
    <s v="IND"/>
    <x v="9"/>
    <m/>
    <s v="Southern Asia"/>
    <x v="0"/>
    <x v="2"/>
    <s v="Delhi Metro Phase 3 Blue Line Extension (Noida City Centre - Sector 62)"/>
    <x v="6"/>
    <x v="3"/>
    <x v="6"/>
    <n v="6.8"/>
    <m/>
    <n v="249.12968590475114"/>
    <n v="36.636718515404581"/>
    <m/>
    <m/>
    <s v="AIIB Cost Database"/>
    <m/>
  </r>
  <r>
    <s v="IND"/>
    <x v="9"/>
    <s v="Delhi"/>
    <s v="Southern Asia"/>
    <x v="0"/>
    <x v="2"/>
    <s v="Delhi Metro Phase 3 Green Line Extension (Mundka - Bahadurgarh)"/>
    <x v="6"/>
    <x v="3"/>
    <x v="6"/>
    <n v="11.2"/>
    <n v="19910"/>
    <n v="312.75969550068385"/>
    <n v="27.924972812561059"/>
    <d v="2013-01-01T00:00:00"/>
    <s v="Construction starting year is considered as year of study"/>
    <s v="https://irjpro.com/#/app/home"/>
    <m/>
  </r>
  <r>
    <s v="IND"/>
    <x v="9"/>
    <m/>
    <s v="Southern Asia"/>
    <x v="0"/>
    <x v="2"/>
    <s v="Delhi Metro Phase 3 Green Line Extension (Mundka - Bahadurgarh)"/>
    <x v="6"/>
    <x v="3"/>
    <x v="6"/>
    <n v="11.2"/>
    <m/>
    <n v="247.97630772926618"/>
    <n v="22.140741761541626"/>
    <m/>
    <m/>
    <s v="AIIB Cost Database"/>
    <m/>
  </r>
  <r>
    <s v="IND"/>
    <x v="9"/>
    <s v="Delhi"/>
    <s v="Southern Asia"/>
    <x v="0"/>
    <x v="2"/>
    <s v="Delhi Metro Phase 3 Red Line Extension (Dilshad Garden – Ghaziabad Bus Ad…"/>
    <x v="6"/>
    <x v="3"/>
    <x v="6"/>
    <n v="9.4"/>
    <n v="22100"/>
    <n v="286.05397003745441"/>
    <n v="30.431273408239829"/>
    <d v="2017-01-01T00:00:00"/>
    <s v="Construction starting year is considered as year of study"/>
    <s v="https://irjpro.com/#/app/home"/>
    <m/>
  </r>
  <r>
    <s v="IND"/>
    <x v="9"/>
    <m/>
    <s v="Southern Asia"/>
    <x v="0"/>
    <x v="2"/>
    <s v="Delhi Metro Phase 3 Red Line Extension (Dilshad Garden â€“ Ghaziabad Bus Adda)"/>
    <x v="6"/>
    <x v="3"/>
    <x v="6"/>
    <n v="9.4"/>
    <m/>
    <n v="275.21377695033408"/>
    <n v="29.278061377695114"/>
    <m/>
    <m/>
    <s v="AIIB Cost Database"/>
    <m/>
  </r>
  <r>
    <s v="IND"/>
    <x v="9"/>
    <s v="Delhi"/>
    <s v="Southern Asia"/>
    <x v="0"/>
    <x v="2"/>
    <s v="Delhi Metro Phase 4 Red Line Extension (Rithala – Narela)"/>
    <x v="6"/>
    <x v="3"/>
    <x v="6"/>
    <n v="21.73"/>
    <n v="27140"/>
    <n v="324.72031709807305"/>
    <n v="14.943410819055364"/>
    <d v="2018-01-01T00:00:00"/>
    <s v="Construction starting year is considered as year of study"/>
    <s v="https://irjpro.com/#/app/home"/>
    <m/>
  </r>
  <r>
    <s v="IND"/>
    <x v="9"/>
    <s v="Delhi"/>
    <s v="Southern Asia"/>
    <x v="0"/>
    <x v="2"/>
    <s v="Delhi,Noida Metro"/>
    <x v="6"/>
    <x v="3"/>
    <x v="6"/>
    <n v="29.7"/>
    <n v="42610"/>
    <n v="603.38271798703761"/>
    <n v="20.315916430539989"/>
    <d v="2017-01-01T00:00:00"/>
    <s v="Costs include all construction and construction-related expenditures, but not rolling stock"/>
    <s v="https://timesofindia.indiatimes.com/city/noida/noida-greater-noida-metro-link-to-cost-less-than-estimate/articleshow/58370627.cms"/>
    <s v="https://transitcosts.com/data/"/>
  </r>
  <r>
    <s v="IND"/>
    <x v="9"/>
    <s v="Delhi"/>
    <s v="Southern Asia"/>
    <x v="0"/>
    <x v="2"/>
    <s v="Delhi,Phase 3"/>
    <x v="6"/>
    <x v="3"/>
    <x v="6"/>
    <n v="160.6"/>
    <n v="410790"/>
    <n v="5825.1326690611259"/>
    <n v="36.27106269652009"/>
    <d v="2016-01-01T00:00:00"/>
    <s v="Costs include all construction and construction-related expenditures, but not rolling stock"/>
    <s v="http://www.delhimetrorail.com/funding.aspx"/>
    <s v="https://transitcosts.com/data/"/>
  </r>
  <r>
    <s v="IND"/>
    <x v="9"/>
    <s v="Delhi"/>
    <s v="Southern Asia"/>
    <x v="0"/>
    <x v="2"/>
    <s v="Delhi,Phase 4 first half"/>
    <x v="6"/>
    <x v="3"/>
    <x v="6"/>
    <n v="61.7"/>
    <n v="249486.5"/>
    <n v="2407.7522959063972"/>
    <n v="39.023538021173373"/>
    <d v="2022-01-01T00:00:00"/>
    <s v="Costs include all construction and construction-related expenditures, but not rolling stock"/>
    <s v="https://housing.com/news/delhi-metro-phase-iv-finally-approved-government/"/>
    <s v="https://transitcosts.com/data/"/>
  </r>
  <r>
    <s v="IND"/>
    <x v="9"/>
    <m/>
    <s v="Southern Asia"/>
    <x v="0"/>
    <x v="2"/>
    <s v="Digaru - Hojai Track Doubling"/>
    <x v="0"/>
    <x v="0"/>
    <x v="0"/>
    <n v="102"/>
    <m/>
    <n v="191.22374866879682"/>
    <n v="1.8747426340078119"/>
    <m/>
    <m/>
    <s v="AIIB Cost Database"/>
    <m/>
  </r>
  <r>
    <s v="IND"/>
    <x v="9"/>
    <m/>
    <s v="Southern Asia"/>
    <x v="0"/>
    <x v="2"/>
    <s v="Eastern Dedicated Freight Corridor"/>
    <x v="0"/>
    <x v="0"/>
    <x v="0"/>
    <n v="1839"/>
    <n v="303580"/>
    <n v="4930.419948495186"/>
    <n v="2.6810331421942282"/>
    <d v="2012-01-01T00:00:00"/>
    <s v="Construction starting year is considered as year of study"/>
    <s v="https://irjpro.com/#/app/home"/>
    <m/>
  </r>
  <r>
    <s v="IND"/>
    <x v="9"/>
    <m/>
    <s v="Southern Asia"/>
    <x v="0"/>
    <x v="2"/>
    <s v="Eastern Dedicated Freight Corridor 2 Project"/>
    <x v="0"/>
    <x v="0"/>
    <x v="0"/>
    <n v="393"/>
    <m/>
    <n v="1269.1121112057986"/>
    <n v="3.2292929038315483"/>
    <m/>
    <m/>
    <s v="AIIB Cost Database"/>
    <m/>
  </r>
  <r>
    <s v="IND"/>
    <x v="9"/>
    <m/>
    <s v="Southern Asia"/>
    <x v="0"/>
    <x v="2"/>
    <s v="Eastern Dedicated Freight Corridor 3 Project"/>
    <x v="0"/>
    <x v="0"/>
    <x v="0"/>
    <n v="401"/>
    <m/>
    <n v="1015.4"/>
    <n v="2.5321695760598502"/>
    <m/>
    <m/>
    <s v="AIIB Cost Database"/>
    <m/>
  </r>
  <r>
    <s v="IND"/>
    <x v="9"/>
    <m/>
    <s v="Southern Asia"/>
    <x v="0"/>
    <x v="2"/>
    <s v="Electrification and Track Doubling of Secunderabad - Mahbubnagar Line"/>
    <x v="0"/>
    <x v="0"/>
    <x v="0"/>
    <n v="85"/>
    <m/>
    <n v="67.936634717784969"/>
    <n v="0.79925452609158787"/>
    <m/>
    <m/>
    <s v="AIIB Cost Database"/>
    <m/>
  </r>
  <r>
    <s v="IND"/>
    <x v="9"/>
    <m/>
    <s v="Southern Asia"/>
    <x v="0"/>
    <x v="2"/>
    <s v="Gulbarga-Bidar"/>
    <x v="0"/>
    <x v="0"/>
    <x v="0"/>
    <n v="140"/>
    <m/>
    <n v="12.910237203495686"/>
    <n v="9.2215980024969182E-2"/>
    <m/>
    <m/>
    <s v="AIIB Cost Database"/>
    <m/>
  </r>
  <r>
    <s v="IND"/>
    <x v="9"/>
    <m/>
    <s v="Southern Asia"/>
    <x v="0"/>
    <x v="2"/>
    <s v="Guntakal - Kalluru Track Doubling"/>
    <x v="0"/>
    <x v="0"/>
    <x v="0"/>
    <n v="41"/>
    <m/>
    <n v="6.2437992125984501"/>
    <n v="0.15228778567313292"/>
    <m/>
    <m/>
    <s v="AIIB Cost Database"/>
    <m/>
  </r>
  <r>
    <s v="IND"/>
    <x v="9"/>
    <m/>
    <s v="Southern Asia"/>
    <x v="0"/>
    <x v="2"/>
    <s v="Guntur - Guntakal track doubling"/>
    <x v="0"/>
    <x v="0"/>
    <x v="0"/>
    <n v="443"/>
    <m/>
    <n v="15.437523271875603"/>
    <n v="3.4847682329290301E-2"/>
    <m/>
    <m/>
    <s v="AIIB Cost Database"/>
    <m/>
  </r>
  <r>
    <s v="IND"/>
    <x v="9"/>
    <m/>
    <s v="Southern Asia"/>
    <x v="0"/>
    <x v="2"/>
    <s v="Guntur-Tenali Track Doubling"/>
    <x v="0"/>
    <x v="0"/>
    <x v="0"/>
    <n v="24.4"/>
    <m/>
    <n v="4.3621062992126154"/>
    <n v="0.17877484832838589"/>
    <m/>
    <m/>
    <s v="AIIB Cost Database"/>
    <m/>
  </r>
  <r>
    <s v="IND"/>
    <x v="9"/>
    <m/>
    <s v="Southern Asia"/>
    <x v="0"/>
    <x v="2"/>
    <s v="Gurgaon Metro Phase 2 South extension"/>
    <x v="6"/>
    <x v="3"/>
    <x v="6"/>
    <n v="6.7"/>
    <m/>
    <n v="286.61754385964934"/>
    <n v="42.778737889499901"/>
    <m/>
    <m/>
    <s v="AIIB Cost Database"/>
    <m/>
  </r>
  <r>
    <s v="IND"/>
    <x v="9"/>
    <m/>
    <s v="Southern Asia"/>
    <x v="0"/>
    <x v="2"/>
    <s v="Hojai - Lumding Double Track"/>
    <x v="0"/>
    <x v="0"/>
    <x v="0"/>
    <n v="44.9"/>
    <m/>
    <n v="43.706594488189147"/>
    <n v="0.97342081265454672"/>
    <m/>
    <m/>
    <s v="AIIB Cost Database"/>
    <m/>
  </r>
  <r>
    <s v="IND"/>
    <x v="9"/>
    <s v="Hubballi-Dharwad"/>
    <s v="Southern Asia"/>
    <x v="0"/>
    <x v="2"/>
    <s v="Hubballi-Dharwad,BRTS"/>
    <x v="5"/>
    <x v="3"/>
    <x v="5"/>
    <n v="22.25"/>
    <n v="8254.3708451574021"/>
    <n v="112.99929147209002"/>
    <n v="5.0786198414422481"/>
    <d v="2020-01-01T00:00:00"/>
    <s v="Total System Cost (System's total planning and capital costs)"/>
    <s v="https://brtdata.org/"/>
    <m/>
  </r>
  <r>
    <s v="IND"/>
    <x v="9"/>
    <s v="Hyderabad"/>
    <s v="Southern Asia"/>
    <x v="0"/>
    <x v="2"/>
    <s v="Hyderabad,Airport express"/>
    <x v="6"/>
    <x v="3"/>
    <x v="6"/>
    <n v="31"/>
    <n v="46500"/>
    <n v="503.39706013989519"/>
    <n v="16.238614843222425"/>
    <d v="2020-01-01T00:00:00"/>
    <s v="Costs include all construction and construction-related expenditures, but not rolling stock"/>
    <s v="https://www.thehindu.com/news/cities/Hyderabad/airport-metro-to-have-underground-section-connecting-to-passenger-terminal/article29317205.ece"/>
    <s v="https://transitcosts.com/data/"/>
  </r>
  <r>
    <s v="IND"/>
    <x v="9"/>
    <s v="Hyderabad"/>
    <s v="Southern Asia"/>
    <x v="0"/>
    <x v="2"/>
    <s v="Hyderabad,Phase 1"/>
    <x v="6"/>
    <x v="3"/>
    <x v="6"/>
    <n v="72"/>
    <n v="188000"/>
    <n v="2665.8997097872198"/>
    <n v="37.026384858155829"/>
    <d v="2016-01-01T00:00:00"/>
    <s v="Costs include all construction and construction-related expenditures, but not rolling stock"/>
    <s v="https://www.indiatoday.in/india/story/hyderabad-metro-project-delay-by-l-and-t-pushes-up-cost-by-over-30-per-cent-1094750-2017-11-26"/>
    <s v="https://transitcosts.com/data/"/>
  </r>
  <r>
    <s v="IND"/>
    <x v="9"/>
    <m/>
    <s v="Southern Asia"/>
    <x v="0"/>
    <x v="2"/>
    <s v="India: Andhra Pradesh Rural Roads"/>
    <x v="15"/>
    <x v="1"/>
    <x v="15"/>
    <n v="4800"/>
    <m/>
    <n v="491.23263707885542"/>
    <n v="0.10234013272476154"/>
    <m/>
    <m/>
    <s v="AIIB Cost Database"/>
    <m/>
  </r>
  <r>
    <s v="IND"/>
    <x v="9"/>
    <m/>
    <s v="Southern Asia"/>
    <x v="0"/>
    <x v="2"/>
    <s v="India: Bengaluru Metro Rail Project"/>
    <x v="6"/>
    <x v="3"/>
    <x v="6"/>
    <n v="56"/>
    <m/>
    <n v="686.19526118592842"/>
    <n v="12.253486806891578"/>
    <m/>
    <m/>
    <s v="AIIB Cost Database"/>
    <m/>
  </r>
  <r>
    <s v="IND"/>
    <x v="9"/>
    <m/>
    <s v="Southern Asia"/>
    <x v="0"/>
    <x v="2"/>
    <s v="India: Chhattisgarh State Road Sector Project"/>
    <x v="1"/>
    <x v="1"/>
    <x v="1"/>
    <n v="916"/>
    <m/>
    <n v="447.54065366836994"/>
    <n v="0.48858149963795844"/>
    <m/>
    <m/>
    <s v="AIIB Cost Database"/>
    <m/>
  </r>
  <r>
    <s v="IND"/>
    <x v="9"/>
    <m/>
    <s v="Southern Asia"/>
    <x v="0"/>
    <x v="2"/>
    <s v="India: Eastern Dedicated Freight Corridor - I"/>
    <x v="0"/>
    <x v="0"/>
    <x v="0"/>
    <n v="343"/>
    <m/>
    <n v="1346.444737438329"/>
    <n v="3.9254948613362362"/>
    <m/>
    <m/>
    <s v="AIIB Cost Database"/>
    <m/>
  </r>
  <r>
    <s v="IND"/>
    <x v="9"/>
    <m/>
    <s v="Southern Asia"/>
    <x v="0"/>
    <x v="2"/>
    <s v="India: Gujarat Rural Roads (MMGSY)"/>
    <x v="15"/>
    <x v="1"/>
    <x v="15"/>
    <n v="14392.2"/>
    <m/>
    <n v="606.02497752809245"/>
    <n v="4.2107876316900293E-2"/>
    <m/>
    <m/>
    <s v="AIIB Cost Database"/>
    <m/>
  </r>
  <r>
    <s v="IND"/>
    <x v="9"/>
    <m/>
    <s v="Southern Asia"/>
    <x v="0"/>
    <x v="2"/>
    <s v="India: Karnataka State Highways Improvement Project"/>
    <x v="12"/>
    <x v="1"/>
    <x v="12"/>
    <n v="50"/>
    <m/>
    <n v="3.8278645429395479"/>
    <n v="7.6557290858790955E-2"/>
    <m/>
    <m/>
    <s v="AIIB Cost Database"/>
    <m/>
  </r>
  <r>
    <s v="IND"/>
    <x v="9"/>
    <m/>
    <s v="Southern Asia"/>
    <x v="0"/>
    <x v="2"/>
    <s v="India: Karnataka State Highways Improvement Project"/>
    <x v="1"/>
    <x v="1"/>
    <x v="1"/>
    <n v="874"/>
    <m/>
    <n v="685.47940000849826"/>
    <n v="0.78430137300743508"/>
    <m/>
    <m/>
    <s v="AIIB Cost Database"/>
    <m/>
  </r>
  <r>
    <s v="IND"/>
    <x v="9"/>
    <m/>
    <s v="Southern Asia"/>
    <x v="0"/>
    <x v="2"/>
    <s v="India: Karnataka State Highways Improvement Project"/>
    <x v="1"/>
    <x v="1"/>
    <x v="1"/>
    <n v="1300"/>
    <m/>
    <n v="313.48896662458645"/>
    <n v="0.24114535894198957"/>
    <m/>
    <m/>
    <s v="AIIB Cost Database"/>
    <m/>
  </r>
  <r>
    <s v="IND"/>
    <x v="9"/>
    <m/>
    <s v="Southern Asia"/>
    <x v="0"/>
    <x v="2"/>
    <s v="India: MFF - Railway Sector Investment Program (Facility)"/>
    <x v="0"/>
    <x v="0"/>
    <x v="0"/>
    <n v="840"/>
    <m/>
    <n v="1253.4470528705165"/>
    <n v="1.4921988724649005"/>
    <m/>
    <m/>
    <s v="AIIB Cost Database"/>
    <m/>
  </r>
  <r>
    <s v="IND"/>
    <x v="9"/>
    <m/>
    <s v="Southern Asia"/>
    <x v="0"/>
    <x v="2"/>
    <s v="India: Mumbai Metro Rail Systems Project"/>
    <x v="6"/>
    <x v="3"/>
    <x v="6"/>
    <n v="58"/>
    <m/>
    <n v="1144.8964098252388"/>
    <n v="19.739593272848946"/>
    <m/>
    <m/>
    <s v="AIIB Cost Database"/>
    <m/>
  </r>
  <r>
    <s v="IND"/>
    <x v="9"/>
    <m/>
    <s v="Southern Asia"/>
    <x v="0"/>
    <x v="2"/>
    <s v="India: Mumbai Urban Transport Project - Phase III (MUTP 3)"/>
    <x v="6"/>
    <x v="3"/>
    <x v="6"/>
    <n v="92"/>
    <m/>
    <n v="847.83095472441278"/>
    <n v="9.2155538557001382"/>
    <m/>
    <m/>
    <s v="AIIB Cost Database"/>
    <m/>
  </r>
  <r>
    <s v="IND"/>
    <x v="9"/>
    <m/>
    <s v="Southern Asia"/>
    <x v="0"/>
    <x v="2"/>
    <s v="India: Uttarakhand State-Road Investment Program - Tranche 3"/>
    <x v="1"/>
    <x v="1"/>
    <x v="1"/>
    <n v="976.4"/>
    <m/>
    <n v="143.95836641697937"/>
    <n v="0.14743790087769293"/>
    <m/>
    <m/>
    <s v="AIIB Cost Database"/>
    <m/>
  </r>
  <r>
    <s v="IND"/>
    <x v="9"/>
    <m/>
    <s v="Southern Asia"/>
    <x v="0"/>
    <x v="2"/>
    <s v="Jaipur Line 1A (Pink Line)"/>
    <x v="6"/>
    <x v="3"/>
    <x v="6"/>
    <n v="9.6"/>
    <m/>
    <n v="316"/>
    <n v="32.916666666666671"/>
    <m/>
    <m/>
    <s v="AIIB Cost Database"/>
    <m/>
  </r>
  <r>
    <s v="IND"/>
    <x v="9"/>
    <m/>
    <s v="Southern Asia"/>
    <x v="0"/>
    <x v="2"/>
    <s v="Kanpur Metro Project (Corridors 1 and 2)"/>
    <x v="6"/>
    <x v="3"/>
    <x v="6"/>
    <n v="32.384999999999998"/>
    <m/>
    <n v="1175.9712892703546"/>
    <n v="36.312221376265391"/>
    <m/>
    <m/>
    <s v="AIIB Cost Database"/>
    <m/>
  </r>
  <r>
    <s v="IND"/>
    <x v="9"/>
    <m/>
    <s v="Southern Asia"/>
    <x v="0"/>
    <x v="2"/>
    <s v="Kerala State Transport Project"/>
    <x v="1"/>
    <x v="1"/>
    <x v="1"/>
    <n v="254.7"/>
    <m/>
    <n v="243.96392584956146"/>
    <n v="0.95784815802733203"/>
    <m/>
    <m/>
    <s v="AIIB Cost Database"/>
    <m/>
  </r>
  <r>
    <s v="IND"/>
    <x v="9"/>
    <m/>
    <s v="Southern Asia"/>
    <x v="0"/>
    <x v="2"/>
    <s v="Kochi Metro Phase 1A (Aluva - Pettah)"/>
    <x v="6"/>
    <x v="3"/>
    <x v="6"/>
    <n v="27"/>
    <m/>
    <n v="670.59460674157594"/>
    <n v="24.836837286725036"/>
    <m/>
    <m/>
    <s v="AIIB Cost Database"/>
    <m/>
  </r>
  <r>
    <s v="IND"/>
    <x v="9"/>
    <s v="Kolkata"/>
    <s v="Southern Asia"/>
    <x v="0"/>
    <x v="2"/>
    <s v="Kolkata Metro Line 1B (Noapara - Dakshineswar)"/>
    <x v="6"/>
    <x v="3"/>
    <x v="6"/>
    <n v="4.0999999999999996"/>
    <n v="4600"/>
    <n v="92.771596962266784"/>
    <n v="22.627218771284582"/>
    <d v="2010-01-01T00:00:00"/>
    <s v="Construction starting year is considered as year of study"/>
    <s v="https://irjpro.com/#/app/home"/>
    <m/>
  </r>
  <r>
    <s v="IND"/>
    <x v="9"/>
    <m/>
    <s v="Southern Asia"/>
    <x v="0"/>
    <x v="2"/>
    <s v="Kolkata Metro Line 3"/>
    <x v="6"/>
    <x v="3"/>
    <x v="6"/>
    <n v="15.1"/>
    <m/>
    <n v="280.76400955690832"/>
    <n v="18.593643017013797"/>
    <m/>
    <m/>
    <s v="AIIB Cost Database"/>
    <m/>
  </r>
  <r>
    <s v="IND"/>
    <x v="9"/>
    <m/>
    <s v="Southern Asia"/>
    <x v="0"/>
    <x v="2"/>
    <s v="Kolkata Metro Line 4 "/>
    <x v="6"/>
    <x v="3"/>
    <x v="6"/>
    <n v="17.02"/>
    <m/>
    <n v="513.39704604691815"/>
    <n v="30.164338780664991"/>
    <m/>
    <m/>
    <s v="AIIB Cost Database"/>
    <m/>
  </r>
  <r>
    <s v="IND"/>
    <x v="9"/>
    <s v="Kolkata"/>
    <s v="Southern Asia"/>
    <x v="0"/>
    <x v="2"/>
    <s v="Kolkata Metro Line 5 (Baranagar to Barrackpore)"/>
    <x v="6"/>
    <x v="3"/>
    <x v="6"/>
    <n v="12.5"/>
    <n v="20696"/>
    <n v="242.20941685184138"/>
    <n v="19.376753348147311"/>
    <d v="2018-01-01T00:00:00"/>
    <s v="Construction starting year is considered as year of study"/>
    <s v="https://irjpro.com/#/app/home"/>
    <m/>
  </r>
  <r>
    <s v="IND"/>
    <x v="9"/>
    <m/>
    <s v="Southern Asia"/>
    <x v="0"/>
    <x v="2"/>
    <s v="Kolkata Metro Line 6 "/>
    <x v="6"/>
    <x v="3"/>
    <x v="6"/>
    <n v="29.1"/>
    <m/>
    <n v="336.91681146829001"/>
    <n v="11.577897301315808"/>
    <m/>
    <m/>
    <s v="AIIB Cost Database"/>
    <m/>
  </r>
  <r>
    <s v="IND"/>
    <x v="9"/>
    <m/>
    <s v="Southern Asia"/>
    <x v="0"/>
    <x v="2"/>
    <s v="Lucknow Metro Project: North-South Corridor (Chaudhary Charan Singh Airport - Munshi Pulia)"/>
    <x v="6"/>
    <x v="3"/>
    <x v="6"/>
    <n v="22.878"/>
    <m/>
    <n v="987.5407234205037"/>
    <n v="43.165518114367678"/>
    <m/>
    <m/>
    <s v="AIIB Cost Database"/>
    <m/>
  </r>
  <r>
    <s v="IND"/>
    <x v="9"/>
    <s v="Lucknow"/>
    <s v="Southern Asia"/>
    <x v="0"/>
    <x v="2"/>
    <s v="Lucknow,Line 1"/>
    <x v="6"/>
    <x v="3"/>
    <x v="6"/>
    <n v="22.9"/>
    <n v="69280"/>
    <n v="982.41240369180093"/>
    <n v="42.900104964707467"/>
    <d v="2016-01-01T00:00:00"/>
    <s v="Costs include all construction and construction-related expenditures, but not rolling stock"/>
    <s v="https://pib.gov.in/newsite/PrintRelease.aspx?relid=133816"/>
    <s v="https://transitcosts.com/data/"/>
  </r>
  <r>
    <s v="IND"/>
    <x v="9"/>
    <m/>
    <s v="Southern Asia"/>
    <x v="0"/>
    <x v="2"/>
    <s v="Mizoram State Roads Project"/>
    <x v="1"/>
    <x v="1"/>
    <x v="1"/>
    <n v="174"/>
    <m/>
    <n v="143.13556668263314"/>
    <n v="0.82261819932547786"/>
    <m/>
    <m/>
    <s v="AIIB Cost Database"/>
    <m/>
  </r>
  <r>
    <s v="IND"/>
    <x v="9"/>
    <m/>
    <s v="Southern Asia"/>
    <x v="0"/>
    <x v="2"/>
    <s v="Mizoram State Roads Project"/>
    <x v="1"/>
    <x v="1"/>
    <x v="1"/>
    <n v="520"/>
    <m/>
    <n v="15.364834841638588"/>
    <n v="2.9547759310843438E-2"/>
    <m/>
    <m/>
    <s v="AIIB Cost Database"/>
    <m/>
  </r>
  <r>
    <s v="IND"/>
    <x v="9"/>
    <m/>
    <s v="Southern Asia"/>
    <x v="0"/>
    <x v="2"/>
    <s v="Mumbai - Ahmedabad HSL"/>
    <x v="10"/>
    <x v="0"/>
    <x v="10"/>
    <n v="508"/>
    <n v="1100000"/>
    <n v="13776.698551810296"/>
    <n v="27.119485338209245"/>
    <d v="2017-01-01T00:00:00"/>
    <s v="Construction starting year is considered as year of study"/>
    <s v="https://irjpro.com/#/app/home"/>
    <m/>
  </r>
  <r>
    <s v="IND"/>
    <x v="9"/>
    <m/>
    <s v="Southern Asia"/>
    <x v="0"/>
    <x v="2"/>
    <s v="Mumbai Metro Line 14"/>
    <x v="6"/>
    <x v="3"/>
    <x v="6"/>
    <n v="45"/>
    <m/>
    <n v="1522.460629921266"/>
    <n v="33.832458442694801"/>
    <m/>
    <m/>
    <s v="AIIB Cost Database"/>
    <m/>
  </r>
  <r>
    <s v="IND"/>
    <x v="9"/>
    <m/>
    <s v="Southern Asia"/>
    <x v="0"/>
    <x v="2"/>
    <s v="Mumbai Metro Line 2A"/>
    <x v="6"/>
    <x v="3"/>
    <x v="6"/>
    <n v="18.59"/>
    <m/>
    <n v="809.92324561403564"/>
    <n v="43.567684002906702"/>
    <m/>
    <m/>
    <s v="AIIB Cost Database"/>
    <m/>
  </r>
  <r>
    <s v="IND"/>
    <x v="9"/>
    <m/>
    <s v="Southern Asia"/>
    <x v="0"/>
    <x v="2"/>
    <s v="Mumbai Metro Line 5"/>
    <x v="6"/>
    <x v="3"/>
    <x v="6"/>
    <n v="24.9"/>
    <m/>
    <n v="1023.597378277158"/>
    <n v="41.108328444865784"/>
    <m/>
    <m/>
    <s v="AIIB Cost Database"/>
    <m/>
  </r>
  <r>
    <s v="IND"/>
    <x v="9"/>
    <s v="Mumbai"/>
    <s v="Southern Asia"/>
    <x v="0"/>
    <x v="2"/>
    <s v="Mumbai,Line 12"/>
    <x v="6"/>
    <x v="3"/>
    <x v="6"/>
    <n v="20.8"/>
    <n v="47380"/>
    <n v="614.65895572814679"/>
    <n v="29.550911333083981"/>
    <d v="2018-01-01T00:00:00"/>
    <s v="Costs include all construction and construction-related expenditures, but not rolling stock"/>
    <s v="https://mmrda.maharashtra.gov.in/documents/10180/9283015/Metro+Line+12/20c81fcb-0b2c-40c2-9e06-a7b4e7d46bdb"/>
    <s v="https://transitcosts.com/data/"/>
  </r>
  <r>
    <s v="IND"/>
    <x v="9"/>
    <s v="Mumbai"/>
    <s v="Southern Asia"/>
    <x v="0"/>
    <x v="2"/>
    <s v="Mumbai,Line 2A"/>
    <x v="6"/>
    <x v="3"/>
    <x v="6"/>
    <n v="18.600000000000001"/>
    <n v="64100"/>
    <n v="831.56688607374861"/>
    <n v="44.707897100739167"/>
    <d v="2018-01-01T00:00:00"/>
    <s v="Costs include all construction and construction-related expenditures, but not rolling stock"/>
    <s v="https://www.freepressjournal.in/mumbai/metro-line-2a-revised-deadline-is-may-2021"/>
    <s v="https://transitcosts.com/data/"/>
  </r>
  <r>
    <s v="IND"/>
    <x v="9"/>
    <s v="Mumbai"/>
    <s v="Southern Asia"/>
    <x v="0"/>
    <x v="2"/>
    <s v="Mumbai,Line 4A"/>
    <x v="6"/>
    <x v="3"/>
    <x v="6"/>
    <n v="2.7"/>
    <n v="7860"/>
    <n v="111.30223335785297"/>
    <n v="41.223049391797396"/>
    <d v="2017-01-01T00:00:00"/>
    <s v="Costs include all construction and construction-related expenditures, but not rolling stock"/>
    <s v="https://mmrda.maharashtra.gov.in/documents/10180/9283015/Metro+Line+4A/da25997a-6844-4c74-b4bd-9538285c9471"/>
    <s v="https://transitcosts.com/data/"/>
  </r>
  <r>
    <s v="IND"/>
    <x v="9"/>
    <s v="Mumbai"/>
    <s v="Southern Asia"/>
    <x v="0"/>
    <x v="2"/>
    <s v="Mumbai,Line 5"/>
    <x v="6"/>
    <x v="3"/>
    <x v="6"/>
    <n v="24.9"/>
    <n v="84165"/>
    <n v="911.14867885321019"/>
    <n v="36.592316419807638"/>
    <d v="2020-01-01T00:00:00"/>
    <s v="Costs include all construction and construction-related expenditures, but not rolling stock"/>
    <s v="https://mmrda.maharashtra.gov.in/metro-line-5#"/>
    <s v="https://transitcosts.com/data/"/>
  </r>
  <r>
    <s v="IND"/>
    <x v="9"/>
    <m/>
    <s v="Southern Asia"/>
    <x v="0"/>
    <x v="2"/>
    <s v="Nagpur Metro Rail Project - Phase II"/>
    <x v="6"/>
    <x v="3"/>
    <x v="6"/>
    <n v="43.8"/>
    <m/>
    <n v="1240.2066929133907"/>
    <n v="28.315221299392483"/>
    <m/>
    <m/>
    <s v="AIIB Cost Database"/>
    <m/>
  </r>
  <r>
    <s v="IND"/>
    <x v="9"/>
    <s v="Nagpur"/>
    <s v="Southern Asia"/>
    <x v="0"/>
    <x v="2"/>
    <s v="Nagpur,Phase 1"/>
    <x v="6"/>
    <x v="3"/>
    <x v="6"/>
    <n v="38.200000000000003"/>
    <n v="86800"/>
    <n v="1492.0527182882429"/>
    <n v="39.058971682938292"/>
    <d v="2014-01-01T00:00:00"/>
    <s v="Costs include all construction and construction-related expenditures, but not rolling stock"/>
    <s v="http://www.metrorailnagpur.com/projectprofile.aspx"/>
    <s v="https://transitcosts.com/data/"/>
  </r>
  <r>
    <s v="IND"/>
    <x v="9"/>
    <s v="Nagpur"/>
    <s v="Southern Asia"/>
    <x v="0"/>
    <x v="2"/>
    <s v="Nagpur,Phase 2"/>
    <x v="6"/>
    <x v="3"/>
    <x v="6"/>
    <n v="43.8"/>
    <n v="112160"/>
    <n v="1455.0474561939413"/>
    <n v="33.220261556939299"/>
    <d v="2018-01-01T00:00:00"/>
    <s v="Costs include all construction and construction-related expenditures, but not rolling stock"/>
    <s v="https://timesofindia.indiatimes.com/city/nagpur/mahametro-saves-rs1850cr-in-nagpur-metro-phase-ii/articleshow/67371648.cms"/>
    <s v="https://transitcosts.com/data/"/>
  </r>
  <r>
    <s v="IND"/>
    <x v="9"/>
    <m/>
    <s v="Southern Asia"/>
    <x v="0"/>
    <x v="2"/>
    <s v="Navi Mumbai Metro Line 1 Phase II"/>
    <x v="6"/>
    <x v="3"/>
    <x v="6"/>
    <n v="10.3"/>
    <m/>
    <n v="200.50293307086693"/>
    <n v="19.466304181637565"/>
    <m/>
    <m/>
    <s v="AIIB Cost Database"/>
    <m/>
  </r>
  <r>
    <s v="IND"/>
    <x v="9"/>
    <m/>
    <s v="Southern Asia"/>
    <x v="0"/>
    <x v="2"/>
    <s v="Navi Mumbai Metro Line 1 Phase III"/>
    <x v="6"/>
    <x v="3"/>
    <x v="6"/>
    <n v="2"/>
    <m/>
    <n v="76.294094488189273"/>
    <n v="38.147047244094637"/>
    <m/>
    <m/>
    <s v="AIIB Cost Database"/>
    <m/>
  </r>
  <r>
    <s v="IND"/>
    <x v="9"/>
    <s v="Noida"/>
    <s v="Southern Asia"/>
    <x v="0"/>
    <x v="2"/>
    <s v="Noida Metro Line 1 (Sector 71 - Gr. Noida Depot)"/>
    <x v="6"/>
    <x v="3"/>
    <x v="6"/>
    <n v="30"/>
    <n v="50640"/>
    <n v="710.9"/>
    <n v="23.696666666666665"/>
    <d v="2015-01-01T00:00:00"/>
    <s v="Construction starting year is considered as year of study"/>
    <s v="https://irjpro.com/#/app/home"/>
    <m/>
  </r>
  <r>
    <s v="IND"/>
    <x v="9"/>
    <m/>
    <s v="Southern Asia"/>
    <x v="0"/>
    <x v="2"/>
    <s v="Noida Metro Line 1 (Sector 71 - Gr. Noida Depot)"/>
    <x v="6"/>
    <x v="3"/>
    <x v="6"/>
    <n v="30"/>
    <m/>
    <n v="608.04340551181349"/>
    <n v="20.268113517060449"/>
    <m/>
    <m/>
    <s v="AIIB Cost Database"/>
    <m/>
  </r>
  <r>
    <s v="IND"/>
    <x v="9"/>
    <m/>
    <s v="Southern Asia"/>
    <x v="0"/>
    <x v="2"/>
    <s v="P050649C1"/>
    <x v="1"/>
    <x v="1"/>
    <x v="1"/>
    <n v="724"/>
    <n v="20617.687736999989"/>
    <n v="474.99411439184433"/>
    <n v="0.65606921877326563"/>
    <d v="2012-01-01T00:00:00"/>
    <m/>
    <s v="https://www.doingbusiness.org/en/reports/thematic-reports/road-costs-knowledge-system"/>
    <m/>
  </r>
  <r>
    <s v="IND"/>
    <x v="9"/>
    <m/>
    <s v="Southern Asia"/>
    <x v="0"/>
    <x v="2"/>
    <s v="P050649C1S1"/>
    <x v="1"/>
    <x v="1"/>
    <x v="1"/>
    <n v="378.6"/>
    <n v="6796"/>
    <n v="156.56750856760615"/>
    <n v="0.41354334011517735"/>
    <d v="2012-01-01T00:00:00"/>
    <m/>
    <s v="https://www.doingbusiness.org/en/reports/thematic-reports/road-costs-knowledge-system"/>
    <m/>
  </r>
  <r>
    <s v="IND"/>
    <x v="9"/>
    <m/>
    <s v="Southern Asia"/>
    <x v="0"/>
    <x v="2"/>
    <s v="P050649C1S2"/>
    <x v="1"/>
    <x v="1"/>
    <x v="1"/>
    <n v="118.6"/>
    <n v="3494.8"/>
    <n v="80.513850638915557"/>
    <n v="0.6788688924023234"/>
    <d v="2012-01-01T00:00:00"/>
    <m/>
    <s v="https://www.doingbusiness.org/en/reports/thematic-reports/road-costs-knowledge-system"/>
    <m/>
  </r>
  <r>
    <s v="IND"/>
    <x v="9"/>
    <m/>
    <s v="Southern Asia"/>
    <x v="0"/>
    <x v="2"/>
    <s v="P050649C1S3"/>
    <x v="1"/>
    <x v="1"/>
    <x v="1"/>
    <n v="100"/>
    <n v="1203.2462300250008"/>
    <n v="62.102790609353448"/>
    <n v="0.62102790609353453"/>
    <d v="2003-01-01T00:00:00"/>
    <m/>
    <s v="https://www.doingbusiness.org/en/reports/thematic-reports/road-costs-knowledge-system"/>
    <m/>
  </r>
  <r>
    <s v="IND"/>
    <x v="9"/>
    <m/>
    <s v="Southern Asia"/>
    <x v="0"/>
    <x v="2"/>
    <s v="P050649C1S3"/>
    <x v="1"/>
    <x v="1"/>
    <x v="1"/>
    <n v="100"/>
    <n v="2642.2"/>
    <n v="60.871493692955994"/>
    <n v="0.60871493692955991"/>
    <d v="2012-01-01T00:00:00"/>
    <m/>
    <s v="https://www.doingbusiness.org/en/reports/thematic-reports/road-costs-knowledge-system"/>
    <m/>
  </r>
  <r>
    <s v="IND"/>
    <x v="9"/>
    <m/>
    <s v="Southern Asia"/>
    <x v="0"/>
    <x v="2"/>
    <s v="P050649C1S4"/>
    <x v="1"/>
    <x v="1"/>
    <x v="1"/>
    <n v="118"/>
    <n v="1116.1354886333343"/>
    <n v="57.606769763844703"/>
    <n v="0.48819296410037882"/>
    <d v="2003-01-01T00:00:00"/>
    <m/>
    <s v="https://www.doingbusiness.org/en/reports/thematic-reports/road-costs-knowledge-system"/>
    <m/>
  </r>
  <r>
    <s v="IND"/>
    <x v="9"/>
    <m/>
    <s v="Southern Asia"/>
    <x v="0"/>
    <x v="2"/>
    <s v="P050649C1S4"/>
    <x v="1"/>
    <x v="1"/>
    <x v="1"/>
    <n v="114.6"/>
    <n v="2162.6"/>
    <n v="49.822379933535181"/>
    <n v="0.43475026120013249"/>
    <d v="2012-01-01T00:00:00"/>
    <m/>
    <s v="https://www.doingbusiness.org/en/reports/thematic-reports/road-costs-knowledge-system"/>
    <m/>
  </r>
  <r>
    <s v="IND"/>
    <x v="9"/>
    <m/>
    <s v="Southern Asia"/>
    <x v="0"/>
    <x v="2"/>
    <s v="P050649C2"/>
    <x v="3"/>
    <x v="2"/>
    <x v="3"/>
    <n v="2000"/>
    <n v="5157.7012229333368"/>
    <n v="266.20290268167298"/>
    <n v="0.13310145134083648"/>
    <d v="2003-01-01T00:00:00"/>
    <m/>
    <s v="https://www.doingbusiness.org/en/reports/thematic-reports/road-costs-knowledge-system"/>
    <m/>
  </r>
  <r>
    <s v="IND"/>
    <x v="9"/>
    <m/>
    <s v="Southern Asia"/>
    <x v="0"/>
    <x v="2"/>
    <s v="P050649C2"/>
    <x v="3"/>
    <x v="2"/>
    <x v="3"/>
    <n v="1330"/>
    <n v="5673.9654353333308"/>
    <n v="130.71786814432789"/>
    <n v="9.8284111386712697E-2"/>
    <d v="2012-01-01T00:00:00"/>
    <m/>
    <s v="https://www.doingbusiness.org/en/reports/thematic-reports/road-costs-knowledge-system"/>
    <m/>
  </r>
  <r>
    <s v="IND"/>
    <x v="9"/>
    <m/>
    <s v="Southern Asia"/>
    <x v="0"/>
    <x v="2"/>
    <s v="P069889C1"/>
    <x v="1"/>
    <x v="1"/>
    <x v="1"/>
    <n v="184"/>
    <n v="1519.972085333332"/>
    <n v="72.600355403010141"/>
    <n v="0.39456714892940292"/>
    <d v="2007-01-01T00:00:00"/>
    <m/>
    <s v="https://www.doingbusiness.org/en/reports/thematic-reports/road-costs-knowledge-system"/>
    <m/>
  </r>
  <r>
    <s v="IND"/>
    <x v="9"/>
    <m/>
    <s v="Southern Asia"/>
    <x v="0"/>
    <x v="2"/>
    <s v="P069889C1"/>
    <x v="1"/>
    <x v="1"/>
    <x v="1"/>
    <n v="174"/>
    <n v="4088.3328800000027"/>
    <n v="118.06662562522284"/>
    <n v="0.67854382543231517"/>
    <d v="2011-01-01T00:00:00"/>
    <m/>
    <s v="https://www.doingbusiness.org/en/reports/thematic-reports/road-costs-knowledge-system"/>
    <m/>
  </r>
  <r>
    <s v="IND"/>
    <x v="9"/>
    <m/>
    <s v="Southern Asia"/>
    <x v="0"/>
    <x v="2"/>
    <s v="P070421C1"/>
    <x v="1"/>
    <x v="1"/>
    <x v="1"/>
    <n v="874"/>
    <n v="15496.54630333332"/>
    <n v="649.27873818812714"/>
    <n v="0.74288185147382968"/>
    <d v="2008-01-01T00:00:00"/>
    <m/>
    <s v="https://www.doingbusiness.org/en/reports/thematic-reports/road-costs-knowledge-system"/>
    <m/>
  </r>
  <r>
    <s v="IND"/>
    <x v="9"/>
    <m/>
    <s v="Southern Asia"/>
    <x v="0"/>
    <x v="2"/>
    <s v="P070421C1S1"/>
    <x v="1"/>
    <x v="1"/>
    <x v="1"/>
    <n v="76"/>
    <n v="779.04769789166733"/>
    <n v="42.976208611513563"/>
    <n v="0.56547642909886264"/>
    <d v="2001-01-01T00:00:00"/>
    <m/>
    <s v="https://www.doingbusiness.org/en/reports/thematic-reports/road-costs-knowledge-system"/>
    <m/>
  </r>
  <r>
    <s v="IND"/>
    <x v="9"/>
    <m/>
    <s v="Southern Asia"/>
    <x v="0"/>
    <x v="2"/>
    <s v="P070421C1S1"/>
    <x v="1"/>
    <x v="1"/>
    <x v="1"/>
    <n v="76"/>
    <n v="1022.3718083333325"/>
    <n v="42.835627028133032"/>
    <n v="0.56362667142280309"/>
    <d v="2008-01-01T00:00:00"/>
    <m/>
    <s v="https://www.doingbusiness.org/en/reports/thematic-reports/road-costs-knowledge-system"/>
    <m/>
  </r>
  <r>
    <s v="IND"/>
    <x v="9"/>
    <m/>
    <s v="Southern Asia"/>
    <x v="0"/>
    <x v="2"/>
    <s v="P070421C1S10"/>
    <x v="1"/>
    <x v="1"/>
    <x v="1"/>
    <n v="143.49"/>
    <n v="1633.1217943083345"/>
    <n v="90.091252576891833"/>
    <n v="0.62785735993373637"/>
    <d v="2001-01-01T00:00:00"/>
    <m/>
    <s v="https://www.doingbusiness.org/en/reports/thematic-reports/road-costs-knowledge-system"/>
    <m/>
  </r>
  <r>
    <s v="IND"/>
    <x v="9"/>
    <m/>
    <s v="Southern Asia"/>
    <x v="0"/>
    <x v="2"/>
    <s v="P070421C1S10"/>
    <x v="1"/>
    <x v="1"/>
    <x v="1"/>
    <n v="143.49"/>
    <n v="2980.1050583333308"/>
    <n v="124.86129580540906"/>
    <n v="0.87017419893657433"/>
    <d v="2008-01-01T00:00:00"/>
    <m/>
    <s v="https://www.doingbusiness.org/en/reports/thematic-reports/road-costs-knowledge-system"/>
    <m/>
  </r>
  <r>
    <s v="IND"/>
    <x v="9"/>
    <m/>
    <s v="Southern Asia"/>
    <x v="0"/>
    <x v="2"/>
    <s v="P070421C1S11"/>
    <x v="12"/>
    <x v="1"/>
    <x v="12"/>
    <n v="50"/>
    <n v="575.20238869166701"/>
    <n v="31.731071046296201"/>
    <n v="0.634621420925924"/>
    <d v="2001-01-01T00:00:00"/>
    <m/>
    <s v="https://www.doingbusiness.org/en/reports/thematic-reports/road-costs-knowledge-system"/>
    <m/>
  </r>
  <r>
    <s v="IND"/>
    <x v="9"/>
    <m/>
    <s v="Southern Asia"/>
    <x v="0"/>
    <x v="2"/>
    <s v="P070421C1S2"/>
    <x v="1"/>
    <x v="1"/>
    <x v="1"/>
    <n v="78"/>
    <n v="891.35136360833405"/>
    <n v="49.171446436795343"/>
    <n v="0.63040315944609415"/>
    <d v="2001-01-01T00:00:00"/>
    <m/>
    <s v="https://www.doingbusiness.org/en/reports/thematic-reports/road-costs-knowledge-system"/>
    <m/>
  </r>
  <r>
    <s v="IND"/>
    <x v="9"/>
    <m/>
    <s v="Southern Asia"/>
    <x v="0"/>
    <x v="2"/>
    <s v="P070421C1S2"/>
    <x v="1"/>
    <x v="1"/>
    <x v="1"/>
    <n v="78"/>
    <n v="944.06247833333259"/>
    <n v="39.554600277041992"/>
    <n v="0.50711025996207681"/>
    <d v="2008-01-01T00:00:00"/>
    <m/>
    <s v="https://www.doingbusiness.org/en/reports/thematic-reports/road-costs-knowledge-system"/>
    <m/>
  </r>
  <r>
    <s v="IND"/>
    <x v="9"/>
    <m/>
    <s v="Southern Asia"/>
    <x v="0"/>
    <x v="2"/>
    <s v="P070421C1S3"/>
    <x v="1"/>
    <x v="1"/>
    <x v="1"/>
    <n v="189"/>
    <n v="1887.9284308083347"/>
    <n v="104.14767453341354"/>
    <n v="0.55104589700218798"/>
    <d v="2001-01-01T00:00:00"/>
    <m/>
    <s v="https://www.doingbusiness.org/en/reports/thematic-reports/road-costs-knowledge-system"/>
    <m/>
  </r>
  <r>
    <s v="IND"/>
    <x v="9"/>
    <m/>
    <s v="Southern Asia"/>
    <x v="0"/>
    <x v="2"/>
    <s v="P070421C1S3"/>
    <x v="1"/>
    <x v="1"/>
    <x v="1"/>
    <n v="189"/>
    <n v="1896.825993333332"/>
    <n v="79.47375908198299"/>
    <n v="0.42049607979885179"/>
    <d v="2008-01-01T00:00:00"/>
    <m/>
    <s v="https://www.doingbusiness.org/en/reports/thematic-reports/road-costs-knowledge-system"/>
    <m/>
  </r>
  <r>
    <s v="IND"/>
    <x v="9"/>
    <m/>
    <s v="Southern Asia"/>
    <x v="0"/>
    <x v="2"/>
    <s v="P070421C1S4"/>
    <x v="1"/>
    <x v="1"/>
    <x v="1"/>
    <n v="20"/>
    <n v="204.78903748333349"/>
    <n v="11.297198387278549"/>
    <n v="0.56485991936392743"/>
    <d v="2001-01-01T00:00:00"/>
    <m/>
    <s v="https://www.doingbusiness.org/en/reports/thematic-reports/road-costs-knowledge-system"/>
    <m/>
  </r>
  <r>
    <s v="IND"/>
    <x v="9"/>
    <m/>
    <s v="Southern Asia"/>
    <x v="0"/>
    <x v="2"/>
    <s v="P070421C1S4"/>
    <x v="1"/>
    <x v="1"/>
    <x v="1"/>
    <n v="20"/>
    <n v="152.26814166666654"/>
    <n v="6.3797742382325797"/>
    <n v="0.31898871191162897"/>
    <d v="2008-01-01T00:00:00"/>
    <m/>
    <s v="https://www.doingbusiness.org/en/reports/thematic-reports/road-costs-knowledge-system"/>
    <m/>
  </r>
  <r>
    <s v="IND"/>
    <x v="9"/>
    <m/>
    <s v="Southern Asia"/>
    <x v="0"/>
    <x v="2"/>
    <s v="P070421C1S5"/>
    <x v="1"/>
    <x v="1"/>
    <x v="1"/>
    <n v="31"/>
    <n v="366.16657393333361"/>
    <n v="20.199598959742289"/>
    <n v="0.65159996644329965"/>
    <d v="2001-01-01T00:00:00"/>
    <m/>
    <s v="https://www.doingbusiness.org/en/reports/thematic-reports/road-costs-knowledge-system"/>
    <m/>
  </r>
  <r>
    <s v="IND"/>
    <x v="9"/>
    <m/>
    <s v="Southern Asia"/>
    <x v="0"/>
    <x v="2"/>
    <s v="P070421C1S5"/>
    <x v="1"/>
    <x v="1"/>
    <x v="1"/>
    <n v="31"/>
    <n v="391.54664999999972"/>
    <n v="16.405133755455203"/>
    <n v="0.52919786307920014"/>
    <d v="2008-01-01T00:00:00"/>
    <m/>
    <s v="https://www.doingbusiness.org/en/reports/thematic-reports/road-costs-knowledge-system"/>
    <m/>
  </r>
  <r>
    <s v="IND"/>
    <x v="9"/>
    <m/>
    <s v="Southern Asia"/>
    <x v="0"/>
    <x v="2"/>
    <s v="P070421C1S6"/>
    <x v="1"/>
    <x v="1"/>
    <x v="1"/>
    <n v="94.13"/>
    <n v="1082.4563409833343"/>
    <n v="59.713762904186616"/>
    <n v="0.63437546907666653"/>
    <d v="2001-01-01T00:00:00"/>
    <m/>
    <s v="https://www.doingbusiness.org/en/reports/thematic-reports/road-costs-knowledge-system"/>
    <m/>
  </r>
  <r>
    <s v="IND"/>
    <x v="9"/>
    <m/>
    <s v="Southern Asia"/>
    <x v="0"/>
    <x v="2"/>
    <s v="P070421C1S6"/>
    <x v="1"/>
    <x v="1"/>
    <x v="1"/>
    <n v="94.13"/>
    <n v="935.36144166666588"/>
    <n v="39.190041749142992"/>
    <n v="0.41633954901883558"/>
    <d v="2008-01-01T00:00:00"/>
    <m/>
    <s v="https://www.doingbusiness.org/en/reports/thematic-reports/road-costs-knowledge-system"/>
    <m/>
  </r>
  <r>
    <s v="IND"/>
    <x v="9"/>
    <m/>
    <s v="Southern Asia"/>
    <x v="0"/>
    <x v="2"/>
    <s v="P070421C1S7"/>
    <x v="1"/>
    <x v="1"/>
    <x v="1"/>
    <n v="103.94"/>
    <n v="1196.1755991250009"/>
    <n v="65.987091962560186"/>
    <n v="0.63485753283202029"/>
    <d v="2001-01-01T00:00:00"/>
    <m/>
    <s v="https://www.doingbusiness.org/en/reports/thematic-reports/road-costs-knowledge-system"/>
    <m/>
  </r>
  <r>
    <s v="IND"/>
    <x v="9"/>
    <m/>
    <s v="Southern Asia"/>
    <x v="0"/>
    <x v="2"/>
    <s v="P070421C1S7"/>
    <x v="1"/>
    <x v="1"/>
    <x v="1"/>
    <n v="103.94"/>
    <n v="630.82515833333287"/>
    <n v="26.430493272677829"/>
    <n v="0.25428606188837627"/>
    <d v="2008-01-01T00:00:00"/>
    <m/>
    <s v="https://www.doingbusiness.org/en/reports/thematic-reports/road-costs-knowledge-system"/>
    <m/>
  </r>
  <r>
    <s v="IND"/>
    <x v="9"/>
    <m/>
    <s v="Southern Asia"/>
    <x v="0"/>
    <x v="2"/>
    <s v="P070421C1S8"/>
    <x v="1"/>
    <x v="1"/>
    <x v="1"/>
    <n v="170.62"/>
    <n v="770.04174499999942"/>
    <n v="32.263429719061904"/>
    <n v="0.18909523923960792"/>
    <d v="2008-01-01T00:00:00"/>
    <m/>
    <s v="https://www.doingbusiness.org/en/reports/thematic-reports/road-costs-knowledge-system"/>
    <m/>
  </r>
  <r>
    <s v="IND"/>
    <x v="9"/>
    <m/>
    <s v="Southern Asia"/>
    <x v="0"/>
    <x v="2"/>
    <s v="P070421C1S9"/>
    <x v="1"/>
    <x v="1"/>
    <x v="1"/>
    <n v="35.200000000000003"/>
    <n v="404.85943355000029"/>
    <n v="22.334092664251141"/>
    <n v="0.63449126887077101"/>
    <d v="2001-01-01T00:00:00"/>
    <m/>
    <s v="https://www.doingbusiness.org/en/reports/thematic-reports/road-costs-knowledge-system"/>
    <m/>
  </r>
  <r>
    <s v="IND"/>
    <x v="9"/>
    <m/>
    <s v="Southern Asia"/>
    <x v="0"/>
    <x v="2"/>
    <s v="P072539C1"/>
    <x v="1"/>
    <x v="1"/>
    <x v="1"/>
    <n v="254"/>
    <n v="7626.4209580000052"/>
    <n v="220.24277732211945"/>
    <n v="0.86709754851228127"/>
    <d v="2011-01-01T00:00:00"/>
    <m/>
    <s v="https://www.doingbusiness.org/en/reports/thematic-reports/road-costs-knowledge-system"/>
    <m/>
  </r>
  <r>
    <s v="IND"/>
    <x v="9"/>
    <m/>
    <s v="Southern Asia"/>
    <x v="0"/>
    <x v="2"/>
    <s v="P077977C1S1"/>
    <x v="13"/>
    <x v="2"/>
    <x v="13"/>
    <n v="672"/>
    <n v="1135.68"/>
    <n v="58.066591283686371"/>
    <n v="8.640861798167615E-2"/>
    <d v="2004-01-01T00:00:00"/>
    <m/>
    <s v="https://www.doingbusiness.org/en/reports/thematic-reports/road-costs-knowledge-system"/>
    <m/>
  </r>
  <r>
    <s v="IND"/>
    <x v="9"/>
    <m/>
    <s v="Southern Asia"/>
    <x v="0"/>
    <x v="2"/>
    <s v="P077977C1S1"/>
    <x v="13"/>
    <x v="2"/>
    <x v="13"/>
    <n v="984"/>
    <n v="2192.3000000000002"/>
    <n v="50.506614042490142"/>
    <n v="5.1327859799278598E-2"/>
    <d v="2012-01-01T00:00:00"/>
    <m/>
    <s v="https://www.doingbusiness.org/en/reports/thematic-reports/road-costs-knowledge-system"/>
    <m/>
  </r>
  <r>
    <s v="IND"/>
    <x v="9"/>
    <m/>
    <s v="Southern Asia"/>
    <x v="0"/>
    <x v="2"/>
    <s v="P077977C1S2"/>
    <x v="13"/>
    <x v="2"/>
    <x v="13"/>
    <n v="130"/>
    <n v="291.20000000000005"/>
    <n v="14.888869559919582"/>
    <n v="0.11452976584553524"/>
    <d v="2004-01-01T00:00:00"/>
    <m/>
    <s v="https://www.doingbusiness.org/en/reports/thematic-reports/road-costs-knowledge-system"/>
    <m/>
  </r>
  <r>
    <s v="IND"/>
    <x v="9"/>
    <m/>
    <s v="Southern Asia"/>
    <x v="0"/>
    <x v="2"/>
    <s v="P077977C1S2"/>
    <x v="13"/>
    <x v="2"/>
    <x v="13"/>
    <n v="126"/>
    <n v="308.5"/>
    <n v="7.1072802226466321"/>
    <n v="5.6406985894020892E-2"/>
    <d v="2012-01-01T00:00:00"/>
    <m/>
    <s v="https://www.doingbusiness.org/en/reports/thematic-reports/road-costs-knowledge-system"/>
    <m/>
  </r>
  <r>
    <s v="IND"/>
    <x v="9"/>
    <m/>
    <s v="Southern Asia"/>
    <x v="0"/>
    <x v="2"/>
    <s v="P077977C1S3"/>
    <x v="13"/>
    <x v="2"/>
    <x v="13"/>
    <n v="2282"/>
    <n v="3605.56"/>
    <n v="184.34997434911963"/>
    <n v="8.0784388408904312E-2"/>
    <d v="2004-01-01T00:00:00"/>
    <m/>
    <s v="https://www.doingbusiness.org/en/reports/thematic-reports/road-costs-knowledge-system"/>
    <m/>
  </r>
  <r>
    <s v="IND"/>
    <x v="9"/>
    <m/>
    <s v="Southern Asia"/>
    <x v="0"/>
    <x v="2"/>
    <s v="P077977C1S3"/>
    <x v="13"/>
    <x v="2"/>
    <x v="13"/>
    <n v="6287"/>
    <n v="10619.3"/>
    <n v="244.6494031389023"/>
    <n v="3.8913536366932129E-2"/>
    <d v="2012-01-01T00:00:00"/>
    <m/>
    <s v="https://www.doingbusiness.org/en/reports/thematic-reports/road-costs-knowledge-system"/>
    <m/>
  </r>
  <r>
    <s v="IND"/>
    <x v="9"/>
    <m/>
    <s v="Southern Asia"/>
    <x v="0"/>
    <x v="2"/>
    <s v="P077977C1S4"/>
    <x v="13"/>
    <x v="2"/>
    <x v="13"/>
    <n v="1466"/>
    <n v="3342.4799999999996"/>
    <n v="170.89886238543954"/>
    <n v="0.11657494023563407"/>
    <d v="2004-01-01T00:00:00"/>
    <m/>
    <s v="https://www.doingbusiness.org/en/reports/thematic-reports/road-costs-knowledge-system"/>
    <m/>
  </r>
  <r>
    <s v="IND"/>
    <x v="9"/>
    <m/>
    <s v="Southern Asia"/>
    <x v="0"/>
    <x v="2"/>
    <s v="P077977C1S4"/>
    <x v="13"/>
    <x v="2"/>
    <x v="13"/>
    <n v="2227.9"/>
    <n v="6874.3"/>
    <n v="158.37139849121468"/>
    <n v="7.1085505853590678E-2"/>
    <d v="2012-01-01T00:00:00"/>
    <m/>
    <s v="https://www.doingbusiness.org/en/reports/thematic-reports/road-costs-knowledge-system"/>
    <m/>
  </r>
  <r>
    <s v="IND"/>
    <x v="9"/>
    <m/>
    <s v="Southern Asia"/>
    <x v="0"/>
    <x v="2"/>
    <s v="P096023C1S1"/>
    <x v="16"/>
    <x v="2"/>
    <x v="16"/>
    <n v="68"/>
    <n v="1830"/>
    <n v="25.913878758889435"/>
    <n v="0.38108645233660932"/>
    <d v="2017-01-01T00:00:00"/>
    <m/>
    <s v="https://www.doingbusiness.org/en/reports/thematic-reports/road-costs-knowledge-system"/>
    <m/>
  </r>
  <r>
    <s v="IND"/>
    <x v="9"/>
    <m/>
    <s v="Southern Asia"/>
    <x v="0"/>
    <x v="2"/>
    <s v="Peddapalli-Karimnagar-Nizamabad"/>
    <x v="0"/>
    <x v="0"/>
    <x v="0"/>
    <n v="178"/>
    <m/>
    <n v="3.7808551810237359"/>
    <n v="2.1240759443953573E-2"/>
    <m/>
    <m/>
    <s v="AIIB Cost Database"/>
    <m/>
  </r>
  <r>
    <s v="IND"/>
    <x v="9"/>
    <s v="Pune"/>
    <s v="Southern Asia"/>
    <x v="0"/>
    <x v="2"/>
    <s v="Pune Metro Line 3"/>
    <x v="6"/>
    <x v="3"/>
    <x v="6"/>
    <n v="23.3"/>
    <n v="83130"/>
    <n v="933.17934947871845"/>
    <n v="40.050615857455725"/>
    <d v="2020-01-01T00:00:00"/>
    <s v="Construction starting year is considered as year of study"/>
    <s v="https://irjpro.com/#/app/home"/>
    <m/>
  </r>
  <r>
    <s v="IND"/>
    <x v="9"/>
    <m/>
    <s v="Southern Asia"/>
    <x v="0"/>
    <x v="2"/>
    <s v="Pune Metro Phase I Corridor 3"/>
    <x v="6"/>
    <x v="3"/>
    <x v="6"/>
    <n v="23.3"/>
    <m/>
    <n v="1048.1359649122815"/>
    <n v="44.984376176492766"/>
    <m/>
    <m/>
    <s v="AIIB Cost Database"/>
    <m/>
  </r>
  <r>
    <s v="IND"/>
    <x v="9"/>
    <m/>
    <s v="Southern Asia"/>
    <x v="0"/>
    <x v="2"/>
    <s v="Pune Metro Rail Project (Corridors 1 and 2)"/>
    <x v="6"/>
    <x v="3"/>
    <x v="6"/>
    <n v="31.254000000000001"/>
    <m/>
    <n v="1193.1416790000001"/>
    <n v="38.175647245152618"/>
    <m/>
    <m/>
    <s v="AIIB Cost Database"/>
    <m/>
  </r>
  <r>
    <s v="IND"/>
    <x v="9"/>
    <m/>
    <s v="Southern Asia"/>
    <x v="0"/>
    <x v="2"/>
    <s v="Railways Track Electrification Project"/>
    <x v="17"/>
    <x v="0"/>
    <x v="17"/>
    <n v="3378"/>
    <n v="43948.384062500023"/>
    <n v="665.41048585670717"/>
    <n v="0.19698356597297428"/>
    <d v="2018-01-01T00:00:00"/>
    <m/>
    <s v="https://www.adb.org/sites/default/files/project-documents/51228/51228-001-rrp-en.pdf"/>
    <m/>
  </r>
  <r>
    <s v="IND"/>
    <x v="9"/>
    <m/>
    <s v="Southern Asia"/>
    <x v="0"/>
    <x v="2"/>
    <s v="Rural Roads Project"/>
    <x v="1"/>
    <x v="1"/>
    <x v="1"/>
    <n v="9625"/>
    <m/>
    <n v="420.13388744171766"/>
    <n v="4.3650274019918715E-2"/>
    <m/>
    <m/>
    <s v="AIIB Cost Database"/>
    <m/>
  </r>
  <r>
    <s v="IND"/>
    <x v="9"/>
    <m/>
    <s v="Southern Asia"/>
    <x v="0"/>
    <x v="2"/>
    <s v="Surat Metro Rail Project (Phase-I) - Corridor 1 (Sarthana-Dream City)"/>
    <x v="6"/>
    <x v="3"/>
    <x v="6"/>
    <n v="21.61"/>
    <m/>
    <n v="709.40129786376394"/>
    <n v="32.827454783145022"/>
    <m/>
    <m/>
    <s v="AIIB Cost Database"/>
    <m/>
  </r>
  <r>
    <s v="IND"/>
    <x v="9"/>
    <m/>
    <s v="Southern Asia"/>
    <x v="0"/>
    <x v="2"/>
    <s v="Surat Metro Rail Project (Phase-I) - Corridor 2 (Bhesan-Saroli)"/>
    <x v="6"/>
    <x v="3"/>
    <x v="6"/>
    <n v="18.739999999999998"/>
    <m/>
    <n v="430.98860391976575"/>
    <n v="22.998324648866905"/>
    <m/>
    <m/>
    <s v="AIIB Cost Database"/>
    <m/>
  </r>
  <r>
    <s v="IND"/>
    <x v="9"/>
    <m/>
    <s v="Southern Asia"/>
    <x v="0"/>
    <x v="2"/>
    <s v="Tamil Nadu Road Sector Project"/>
    <x v="1"/>
    <x v="1"/>
    <x v="1"/>
    <n v="378.6"/>
    <m/>
    <n v="156.73094550248996"/>
    <n v="0.41397502774033268"/>
    <m/>
    <m/>
    <s v="AIIB Cost Database"/>
    <m/>
  </r>
  <r>
    <s v="IND"/>
    <x v="9"/>
    <m/>
    <s v="Southern Asia"/>
    <x v="0"/>
    <x v="2"/>
    <s v="Tamil Nadu Road Sector Project"/>
    <x v="1"/>
    <x v="1"/>
    <x v="1"/>
    <n v="118.6"/>
    <m/>
    <n v="80.59991361281925"/>
    <n v="0.67959454985513701"/>
    <m/>
    <m/>
    <s v="AIIB Cost Database"/>
    <m/>
  </r>
  <r>
    <s v="IND"/>
    <x v="9"/>
    <m/>
    <s v="Southern Asia"/>
    <x v="0"/>
    <x v="2"/>
    <s v="Tamil Nadu Road Sector Project"/>
    <x v="1"/>
    <x v="1"/>
    <x v="1"/>
    <n v="100"/>
    <m/>
    <n v="60.936834030965741"/>
    <n v="0.60936834030965736"/>
    <m/>
    <m/>
    <s v="AIIB Cost Database"/>
    <m/>
  </r>
  <r>
    <s v="IND"/>
    <x v="9"/>
    <m/>
    <s v="Southern Asia"/>
    <x v="0"/>
    <x v="2"/>
    <s v="Tamil Nadu Road Sector Project"/>
    <x v="1"/>
    <x v="1"/>
    <x v="1"/>
    <n v="114.6"/>
    <m/>
    <n v="49.871735152822787"/>
    <n v="0.43518093501590566"/>
    <m/>
    <m/>
    <s v="AIIB Cost Database"/>
    <m/>
  </r>
  <r>
    <s v="IND"/>
    <x v="9"/>
    <m/>
    <s v="Southern Asia"/>
    <x v="0"/>
    <x v="2"/>
    <s v="Tamil Nadu Road Sector Project"/>
    <x v="1"/>
    <x v="1"/>
    <x v="1"/>
    <n v="724"/>
    <m/>
    <n v="617.29660430334229"/>
    <n v="0.85261961920351148"/>
    <m/>
    <m/>
    <s v="AIIB Cost Database"/>
    <m/>
  </r>
  <r>
    <s v="IND"/>
    <x v="9"/>
    <m/>
    <s v="Southern Asia"/>
    <x v="0"/>
    <x v="2"/>
    <s v="Track Doubling and Electrification of Vijayawada - Bhimavaram - Narsapur - Nidadavolu Line"/>
    <x v="0"/>
    <x v="0"/>
    <x v="0"/>
    <n v="221"/>
    <m/>
    <n v="360.35021299254572"/>
    <n v="1.6305439501925145"/>
    <m/>
    <m/>
    <s v="AIIB Cost Database"/>
    <m/>
  </r>
  <r>
    <s v="IND"/>
    <x v="9"/>
    <m/>
    <s v="Southern Asia"/>
    <x v="0"/>
    <x v="2"/>
    <s v="Uttar Pradesh State Roads Project"/>
    <x v="1"/>
    <x v="1"/>
    <x v="1"/>
    <n v="3500"/>
    <m/>
    <n v="695.25877658414606"/>
    <n v="0.19864536473832745"/>
    <m/>
    <m/>
    <s v="AIIB Cost Database"/>
    <m/>
  </r>
  <r>
    <s v="IND"/>
    <x v="9"/>
    <s v="Vijayawada"/>
    <s v="Southern Asia"/>
    <x v="0"/>
    <x v="2"/>
    <s v="Vijayawada Metro Line 1 (Pandit Nehru Bus Station (PNBS) - Penamaluru)"/>
    <x v="6"/>
    <x v="3"/>
    <x v="6"/>
    <n v="12.8"/>
    <n v="8310"/>
    <n v="96.262716953936959"/>
    <n v="7.5205247620263247"/>
    <d v="2018-01-01T00:00:00"/>
    <s v="Construction starting year is considered as year of study"/>
    <s v="https://irjpro.com/#/app/home"/>
    <m/>
  </r>
  <r>
    <s v="IND"/>
    <x v="9"/>
    <m/>
    <s v="Southern Asia"/>
    <x v="0"/>
    <x v="2"/>
    <s v="Western Dedicated Freight Corridor"/>
    <x v="0"/>
    <x v="0"/>
    <x v="0"/>
    <n v="1534"/>
    <n v="268781.25122955762"/>
    <n v="3811.4035087719326"/>
    <n v="2.4846176719504123"/>
    <d v="2016-01-01T00:00:00"/>
    <s v="Construction starting year is considered as year of study"/>
    <s v="https://irjpro.com/#/app/home"/>
    <m/>
  </r>
  <r>
    <s v="IRN"/>
    <x v="10"/>
    <m/>
    <s v="Southern Asia"/>
    <x v="0"/>
    <x v="5"/>
    <s v="Ahvaz Metro Line 1"/>
    <x v="6"/>
    <x v="3"/>
    <x v="6"/>
    <n v="24"/>
    <m/>
    <n v="235.20951382101893"/>
    <n v="9.8003964092091227"/>
    <m/>
    <m/>
    <s v="AIIB Cost Database"/>
    <m/>
  </r>
  <r>
    <s v="IRN"/>
    <x v="10"/>
    <m/>
    <s v="Southern Asia"/>
    <x v="0"/>
    <x v="5"/>
    <s v="Arak - Kermanshah - Khosravi (Iraq border)"/>
    <x v="0"/>
    <x v="0"/>
    <x v="0"/>
    <n v="640"/>
    <m/>
    <n v="362.03354985148155"/>
    <n v="0.56567742164293988"/>
    <m/>
    <m/>
    <s v="AIIB Cost Database"/>
    <m/>
  </r>
  <r>
    <s v="IRN"/>
    <x v="10"/>
    <m/>
    <s v="Southern Asia"/>
    <x v="0"/>
    <x v="5"/>
    <s v="Qazvin - Rasht - Anzali port (Caspian Sea)"/>
    <x v="0"/>
    <x v="0"/>
    <x v="0"/>
    <n v="200"/>
    <m/>
    <n v="292.73368321721705"/>
    <n v="1.4636684160860853"/>
    <m/>
    <m/>
    <s v="AIIB Cost Database"/>
    <m/>
  </r>
  <r>
    <s v="IRN"/>
    <x v="10"/>
    <m/>
    <s v="Southern Asia"/>
    <x v="0"/>
    <x v="5"/>
    <s v="Shiraz Metro Line 1"/>
    <x v="6"/>
    <x v="3"/>
    <x v="6"/>
    <n v="22.5"/>
    <m/>
    <n v="0.11248468156115339"/>
    <n v="4.9993191804957064E-3"/>
    <m/>
    <m/>
    <s v="AIIB Cost Database"/>
    <m/>
  </r>
  <r>
    <s v="IRN"/>
    <x v="10"/>
    <m/>
    <s v="Southern Asia"/>
    <x v="0"/>
    <x v="5"/>
    <s v="Shiraz Metro Line 2"/>
    <x v="6"/>
    <x v="3"/>
    <x v="6"/>
    <n v="15.5"/>
    <n v="11933165.506514713"/>
    <n v="517.4295351813056"/>
    <n v="33.382550656858427"/>
    <d v="2014-01-01T00:00:00"/>
    <s v="Construction starting year is considered as year of study"/>
    <s v="https://irjpro.com/#/app/home"/>
    <m/>
  </r>
  <r>
    <s v="IRN"/>
    <x v="10"/>
    <m/>
    <s v="Southern Asia"/>
    <x v="0"/>
    <x v="5"/>
    <s v="Tabriz - Mianeh Direct Link"/>
    <x v="0"/>
    <x v="0"/>
    <x v="0"/>
    <n v="203"/>
    <m/>
    <n v="330.79413184819612"/>
    <n v="1.6295277430945621"/>
    <m/>
    <m/>
    <s v="AIIB Cost Database"/>
    <m/>
  </r>
  <r>
    <s v="IRN"/>
    <x v="10"/>
    <s v="Tabriz"/>
    <s v="Southern Asia"/>
    <x v="0"/>
    <x v="5"/>
    <s v="Tabriz Metro Line 2"/>
    <x v="6"/>
    <x v="3"/>
    <x v="6"/>
    <n v="26"/>
    <n v="16174101.422069738"/>
    <n v="289.4400851091255"/>
    <n v="11.132310965735597"/>
    <d v="2018-01-01T00:00:00"/>
    <s v="Construction starting year is considered as year of study"/>
    <s v="https://irjpro.com/#/app/home"/>
    <m/>
  </r>
  <r>
    <s v="IRN"/>
    <x v="10"/>
    <s v="Tabriz"/>
    <s v="Southern Asia"/>
    <x v="0"/>
    <x v="5"/>
    <s v="Tabriz Metro Line 3"/>
    <x v="6"/>
    <x v="3"/>
    <x v="6"/>
    <n v="14.7"/>
    <n v="26598000"/>
    <n v="462.82625029197965"/>
    <n v="31.48477893142719"/>
    <d v="2018-01-01T00:00:00"/>
    <s v="Construction starting year is considered as year of study"/>
    <s v="https://irjpro.com/#/app/home"/>
    <m/>
  </r>
  <r>
    <s v="IRN"/>
    <x v="10"/>
    <m/>
    <s v="Southern Asia"/>
    <x v="0"/>
    <x v="5"/>
    <s v="Tehran Metro Line 3 extension"/>
    <x v="6"/>
    <x v="3"/>
    <x v="6"/>
    <n v="18"/>
    <m/>
    <n v="66.5"/>
    <n v="3.6944444444444446"/>
    <m/>
    <m/>
    <s v="AIIB Cost Database"/>
    <m/>
  </r>
  <r>
    <s v="JPN"/>
    <x v="11"/>
    <s v="Fukuoka"/>
    <s v="Eastern Asia"/>
    <x v="2"/>
    <x v="3"/>
    <s v="Fukuoka,Nanakuma Line extension"/>
    <x v="6"/>
    <x v="3"/>
    <x v="6"/>
    <n v="1.6"/>
    <n v="58700"/>
    <n v="524.51586285583949"/>
    <n v="327.82241428489965"/>
    <d v="2018-01-01T00:00:00"/>
    <s v="Costs include all construction and construction-related expenditures, but not rolling stock"/>
    <s v="https://www.fukuoka-now.com/en/news/nanakuma-subway-line-extension-delayed/"/>
    <s v="https://transitcosts.com/data/"/>
  </r>
  <r>
    <s v="JPN"/>
    <x v="11"/>
    <m/>
    <s v="Eastern Asia"/>
    <x v="2"/>
    <x v="3"/>
    <s v="Hokkaido Shinkansen Hakodate - Sapporo HSL"/>
    <x v="10"/>
    <x v="0"/>
    <x v="10"/>
    <n v="211"/>
    <n v="1660000"/>
    <n v="15330.894851833271"/>
    <n v="72.658269439968109"/>
    <d v="2018-01-01T00:00:00"/>
    <s v="Construction starting year is considered as year of study"/>
    <s v="https://irjpro.com/#/app/home"/>
    <m/>
  </r>
  <r>
    <s v="JPN"/>
    <x v="11"/>
    <m/>
    <s v="Eastern Asia"/>
    <x v="2"/>
    <x v="3"/>
    <s v="Hokkaido Shinkansen Shin Aomori - Seikan"/>
    <x v="10"/>
    <x v="0"/>
    <x v="10"/>
    <n v="149"/>
    <m/>
    <n v="42.454026503567938"/>
    <n v="0.28492635237293917"/>
    <m/>
    <m/>
    <s v="AIIB Cost Database"/>
    <m/>
  </r>
  <r>
    <s v="JPN"/>
    <x v="11"/>
    <m/>
    <s v="Eastern Asia"/>
    <x v="2"/>
    <x v="3"/>
    <s v="Hokuriku Shinkansen Kanazawa - Tsuruga HSL"/>
    <x v="10"/>
    <x v="0"/>
    <x v="10"/>
    <n v="125"/>
    <n v="225000"/>
    <n v="2188.628284253216"/>
    <n v="17.509026274025729"/>
    <d v="2012-01-01T00:00:00"/>
    <s v="Construction starting year is considered as year of study"/>
    <s v="https://irjpro.com/#/app/home"/>
    <m/>
  </r>
  <r>
    <s v="JPN"/>
    <x v="11"/>
    <m/>
    <s v="Eastern Asia"/>
    <x v="2"/>
    <x v="3"/>
    <s v="Hokuriku Shinkansen Nagano - Kanazawa"/>
    <x v="10"/>
    <x v="0"/>
    <x v="10"/>
    <n v="228"/>
    <m/>
    <n v="16848.099999999999"/>
    <n v="73.895175438596482"/>
    <m/>
    <m/>
    <s v="AIIB Cost Database"/>
    <m/>
  </r>
  <r>
    <s v="JPN"/>
    <x v="11"/>
    <m/>
    <s v="Eastern Asia"/>
    <x v="2"/>
    <x v="3"/>
    <s v="Nago - Naha (Okinawa Railway)"/>
    <x v="6"/>
    <x v="3"/>
    <x v="6"/>
    <n v="69"/>
    <n v="560000"/>
    <n v="5148.9906825568733"/>
    <n v="74.623053370389471"/>
    <d v="2020-01-01T00:00:00"/>
    <s v="Construction starting year is considered as year of study"/>
    <s v="https://irjpro.com/#/app/home"/>
    <m/>
  </r>
  <r>
    <s v="JPN"/>
    <x v="11"/>
    <s v="Nagoya"/>
    <s v="Eastern Asia"/>
    <x v="2"/>
    <x v="3"/>
    <s v="Nagoya,BRTS"/>
    <x v="5"/>
    <x v="3"/>
    <x v="5"/>
    <n v="6.8"/>
    <n v="37233.665922500099"/>
    <n v="325.20869827281206"/>
    <n v="47.824808569531186"/>
    <d v="2007-01-01T00:00:00"/>
    <s v="Total System Cost (System's total planning and capital costs)"/>
    <s v="https://brtdata.org/"/>
    <m/>
  </r>
  <r>
    <s v="JPN"/>
    <x v="11"/>
    <s v="Osaka"/>
    <s v="Eastern Asia"/>
    <x v="2"/>
    <x v="3"/>
    <s v="Osaka Monorail Higashi Extension"/>
    <x v="11"/>
    <x v="3"/>
    <x v="11"/>
    <n v="9"/>
    <n v="105000"/>
    <n v="969.71903566047342"/>
    <n v="107.74655951783038"/>
    <d v="2018-01-01T00:00:00"/>
    <s v="Construction starting year is considered as year of study"/>
    <s v="https://irjpro.com/#/app/home"/>
    <m/>
  </r>
  <r>
    <s v="JPN"/>
    <x v="11"/>
    <s v="Osaka"/>
    <s v="Eastern Asia"/>
    <x v="2"/>
    <x v="3"/>
    <s v="Osaka,Hanshin Namba Line"/>
    <x v="6"/>
    <x v="3"/>
    <x v="6"/>
    <n v="3.8"/>
    <n v="127500"/>
    <n v="1128.2205286276194"/>
    <n v="296.90013911253141"/>
    <d v="2006-01-01T00:00:00"/>
    <s v="Costs include all construction and construction-related expenditures, but not rolling stock"/>
    <s v="https://www.hankyu-hanshin.co.jp/upload/irRelatedInfoEn/15.pdf"/>
    <s v="https://transitcosts.com/data/"/>
  </r>
  <r>
    <s v="JPN"/>
    <x v="11"/>
    <s v="Osaka"/>
    <s v="Eastern Asia"/>
    <x v="2"/>
    <x v="3"/>
    <s v="Osaka,Higashi Line"/>
    <x v="6"/>
    <x v="3"/>
    <x v="6"/>
    <n v="20.3"/>
    <n v="120000"/>
    <n v="1318.8860197892427"/>
    <n v="64.969754669420823"/>
    <d v="2009-01-01T00:00:00"/>
    <s v="Costs include all construction and construction-related expenditures, but not rolling stock"/>
    <s v="https://www.westjr.co.jp/global/en/ir/library/fact-sheets/2018/pdf/fact2018.pdf"/>
    <s v="https://transitcosts.com/data/"/>
  </r>
  <r>
    <s v="JPN"/>
    <x v="11"/>
    <s v="Osaka"/>
    <s v="Eastern Asia"/>
    <x v="2"/>
    <x v="3"/>
    <s v="Osaka,Monorail extension"/>
    <x v="11"/>
    <x v="3"/>
    <x v="11"/>
    <n v="8.9"/>
    <n v="105000"/>
    <n v="945.96256797262458"/>
    <n v="106.28792898568815"/>
    <d v="2019-01-01T00:00:00"/>
    <s v="Costs include all construction and construction-related expenditures, but not rolling stock"/>
    <s v="http://www.mlit.go.jp/common/001272230.pdf"/>
    <s v="https://transitcosts.com/data/"/>
  </r>
  <r>
    <s v="JPN"/>
    <x v="11"/>
    <s v="Osaka"/>
    <s v="Eastern Asia"/>
    <x v="2"/>
    <x v="3"/>
    <s v="Osaka,Tokaido branch relocation"/>
    <x v="6"/>
    <x v="3"/>
    <x v="6"/>
    <n v="2.4"/>
    <n v="69000"/>
    <n v="621.6325446677248"/>
    <n v="259.01356027821868"/>
    <d v="2019-01-01T00:00:00"/>
    <s v="Costs include all construction and construction-related expenditures, but not rolling stock"/>
    <s v="https://www.westjr.co.jp/global/en/ir/library/fact-sheets/2018/pdf/fact2018.pdf"/>
    <s v="https://transitcosts.com/data/"/>
  </r>
  <r>
    <s v="JPN"/>
    <x v="11"/>
    <m/>
    <s v="Eastern Asia"/>
    <x v="2"/>
    <x v="3"/>
    <s v="Tokyo Haneda Airport Access Line"/>
    <x v="6"/>
    <x v="3"/>
    <x v="6"/>
    <n v="12.4"/>
    <m/>
    <n v="3088.2686385602333"/>
    <n v="249.05392246453493"/>
    <m/>
    <m/>
    <s v="AIIB Cost Database"/>
    <m/>
  </r>
  <r>
    <s v="JPN"/>
    <x v="11"/>
    <s v="Tokyo"/>
    <s v="Eastern Asia"/>
    <x v="2"/>
    <x v="3"/>
    <s v="Tokyo,Fukutoshin Line"/>
    <x v="6"/>
    <x v="3"/>
    <x v="6"/>
    <n v="8.9"/>
    <n v="250000"/>
    <n v="2377.1388990202158"/>
    <n v="267.09425831687815"/>
    <d v="2004-01-01T00:00:00"/>
    <s v="Costs include all construction and construction-related expenditures, but not rolling stock"/>
    <s v="https://www.japantimes.co.jp/news/2008/06/12/national/fukutoshin-subway-line-debuts/"/>
    <s v="https://transitcosts.com/data/"/>
  </r>
  <r>
    <s v="JPN"/>
    <x v="11"/>
    <s v="Tokyo"/>
    <s v="Eastern Asia"/>
    <x v="2"/>
    <x v="3"/>
    <s v="Tokyo,Haneda express line"/>
    <x v="6"/>
    <x v="3"/>
    <x v="6"/>
    <n v="5.6"/>
    <n v="300000"/>
    <n v="2613.6399893672401"/>
    <n v="466.72142667272146"/>
    <d v="2025-01-01T00:00:00"/>
    <s v="Costs include all construction and construction-related expenditures, but not rolling stock"/>
    <s v="https://en.connectionjapan.com/2019/02/16/jr-east-construira-linha-para-ligar-toquio-ao-aeroporto-de-haneda/"/>
    <s v="https://transitcosts.com/data/"/>
  </r>
  <r>
    <s v="JPN"/>
    <x v="11"/>
    <s v="Tokyo"/>
    <s v="Eastern Asia"/>
    <x v="2"/>
    <x v="3"/>
    <s v="Tokyo,Minatomirai Line"/>
    <x v="6"/>
    <x v="3"/>
    <x v="6"/>
    <n v="4.0999999999999996"/>
    <n v="257000"/>
    <n v="1960.8603879636207"/>
    <n v="478.25863121063924"/>
    <d v="1998-01-01T00:00:00"/>
    <s v="Costs include all construction and construction-related expenditures, but not rolling stock"/>
    <s v="https://www.japantimes.co.jp/life/2004/02/13/travel/new-subway-signals-start-of-a-new-era/"/>
    <s v="https://transitcosts.com/data/"/>
  </r>
  <r>
    <s v="JPN"/>
    <x v="11"/>
    <s v="Tokyo"/>
    <s v="Eastern Asia"/>
    <x v="2"/>
    <x v="3"/>
    <s v="Tokyo,Oedo Line ring"/>
    <x v="6"/>
    <x v="3"/>
    <x v="6"/>
    <n v="27.8"/>
    <n v="988600"/>
    <n v="8698.1418740281206"/>
    <n v="312.88280122403313"/>
    <d v="1999-01-01T00:00:00"/>
    <s v="Costs include all construction and construction-related expenditures, but not rolling stock"/>
    <s v="https://web.archive.org/web/20060517042836/http://www.kotsu.metro.tokyo.jp/news/pdf/sub_t_20060324a_01.pdf"/>
    <s v="https://transitcosts.com/data/"/>
  </r>
  <r>
    <s v="JPN"/>
    <x v="11"/>
    <s v="Tokyo"/>
    <s v="Eastern Asia"/>
    <x v="2"/>
    <x v="3"/>
    <s v="Tokyo,Sotetsu Shin-Yokohama JR Line"/>
    <x v="6"/>
    <x v="3"/>
    <x v="6"/>
    <n v="2.7"/>
    <n v="111400"/>
    <n v="1059.8534483015699"/>
    <n v="392.53831418576658"/>
    <d v="2014-01-01T00:00:00"/>
    <s v="Costs include all construction and construction-related expenditures, but not rolling stock"/>
    <s v="https://resources.realestate.co.jp/living/faster-commute-and-lower-congestion-expected-as-sotetsu-main-line-and-jr-east-start-direct-rail-service-on-nov-30th/"/>
    <s v="https://transitcosts.com/data/"/>
  </r>
  <r>
    <s v="JPN"/>
    <x v="11"/>
    <s v="Tokyo"/>
    <s v="Eastern Asia"/>
    <x v="2"/>
    <x v="3"/>
    <s v="Tokyo,Sotetsu Shin-Yokohama Tokyu Line"/>
    <x v="6"/>
    <x v="3"/>
    <x v="6"/>
    <n v="10"/>
    <n v="290800"/>
    <n v="2676.3744705738272"/>
    <n v="267.6374470573827"/>
    <d v="2016-01-01T00:00:00"/>
    <s v="Costs include all construction and construction-related expenditures, but not rolling stock"/>
    <s v="https://www.decn.co.jp/?p=89391"/>
    <s v="https://transitcosts.com/data/"/>
  </r>
  <r>
    <s v="JPN"/>
    <x v="11"/>
    <s v="Tokyo"/>
    <s v="Eastern Asia"/>
    <x v="2"/>
    <x v="3"/>
    <s v="Tokyo,Tama Monorail first phase"/>
    <x v="11"/>
    <x v="3"/>
    <x v="11"/>
    <n v="16"/>
    <n v="242200"/>
    <n v="2637.6989334096493"/>
    <n v="164.85618333810308"/>
    <d v="1995-01-01T00:00:00"/>
    <s v="Costs include all construction and construction-related expenditures, but not rolling stock"/>
    <s v="https://www.ejrcf.or.jp/jrtr/jrtr26/pdf/t58_neh.pdf"/>
    <s v="https://transitcosts.com/data/"/>
  </r>
  <r>
    <s v="JPN"/>
    <x v="11"/>
    <s v="Tokyo"/>
    <s v="Eastern Asia"/>
    <x v="2"/>
    <x v="3"/>
    <s v="Tokyo,Tokyo-Ueno Line"/>
    <x v="6"/>
    <x v="3"/>
    <x v="6"/>
    <n v="3.8"/>
    <n v="40000"/>
    <n v="520.64430992378232"/>
    <n v="137.01166050625852"/>
    <d v="2011-01-01T00:00:00"/>
    <s v="Costs include all construction and construction-related expenditures, but not rolling stock"/>
    <s v="https://www.railwaygazette.com/cross-tokyo-link-inaugurated/40649.article"/>
    <s v="https://transitcosts.com/data/"/>
  </r>
  <r>
    <s v="JPN"/>
    <x v="11"/>
    <s v="Tokyo"/>
    <s v="Eastern Asia"/>
    <x v="2"/>
    <x v="3"/>
    <s v="Tokyo,Tsukuba Express"/>
    <x v="6"/>
    <x v="3"/>
    <x v="6"/>
    <n v="58.3"/>
    <n v="949400"/>
    <n v="7941.441537063949"/>
    <n v="136.21683597022212"/>
    <d v="2001-01-01T00:00:00"/>
    <s v="Costs include all construction and construction-related expenditures, but not rolling stock"/>
    <s v="https://www.jlgc.org.uk/en/news_letter/funding-local-infrastructure-and-the-tsukuba-express/"/>
    <s v="https://transitcosts.com/data/"/>
  </r>
  <r>
    <s v="JPN"/>
    <x v="11"/>
    <s v="Tokyo"/>
    <s v="Eastern Asia"/>
    <x v="2"/>
    <x v="3"/>
    <s v="Tokyo,Yurikamome"/>
    <x v="6"/>
    <x v="3"/>
    <x v="6"/>
    <n v="12"/>
    <n v="170200"/>
    <n v="1340.9795627079575"/>
    <n v="111.74829689232979"/>
    <d v="1991-01-01T00:00:00"/>
    <s v="Costs include all construction and construction-related expenditures, but not rolling stock"/>
    <s v="http://www.ejrcf.or.jp/jrtr/jrtr30/pdf/s42_aok.pdf"/>
    <s v="https://transitcosts.com/data/"/>
  </r>
  <r>
    <s v="JPN"/>
    <x v="11"/>
    <m/>
    <s v="Eastern Asia"/>
    <x v="2"/>
    <x v="3"/>
    <s v="West Kyushu Shinkansen"/>
    <x v="10"/>
    <x v="0"/>
    <x v="10"/>
    <n v="66"/>
    <n v="110000"/>
    <n v="1069.9960500793497"/>
    <n v="16.212061364838632"/>
    <d v="2012-01-01T00:00:00"/>
    <s v="Construction starting year is considered as year of study"/>
    <s v="https://irjpro.com/#/app/home"/>
    <m/>
  </r>
  <r>
    <s v="KAZ"/>
    <x v="12"/>
    <m/>
    <s v="Central Asia"/>
    <x v="1"/>
    <x v="0"/>
    <s v="Central Asia Regional Economic Cooperation Corridors 1 and 6 Connector Road (Aktobe–Kandyagash) Reconstruction Project"/>
    <x v="3"/>
    <x v="2"/>
    <x v="3"/>
    <n v="89"/>
    <n v="19579.02375000004"/>
    <n v="93.665751273897541"/>
    <n v="1.0524241716168263"/>
    <d v="2019-01-01T00:00:00"/>
    <m/>
    <s v="https://www.adb.org/sites/default/files/linked-documents/52286-001-efa.pdf"/>
    <m/>
  </r>
  <r>
    <s v="KAZ"/>
    <x v="12"/>
    <m/>
    <s v="Central Asia"/>
    <x v="1"/>
    <x v="0"/>
    <s v="Project numbers 29568 &amp; 32463 C1"/>
    <x v="18"/>
    <x v="2"/>
    <x v="18"/>
    <n v="245"/>
    <n v="73.62"/>
    <n v="1.6296369108281765"/>
    <n v="6.6515792278701085E-3"/>
    <d v="2000-01-01T00:00:00"/>
    <m/>
    <s v="https://www.doingbusiness.org/en/reports/thematic-reports/road-costs-knowledge-system"/>
    <m/>
  </r>
  <r>
    <s v="KAZ"/>
    <x v="12"/>
    <m/>
    <s v="Central Asia"/>
    <x v="1"/>
    <x v="0"/>
    <s v="Project numbers 29568 &amp; 32463 C1"/>
    <x v="18"/>
    <x v="2"/>
    <x v="18"/>
    <n v="221"/>
    <n v="111.5"/>
    <n v="1.6923166134281893"/>
    <n v="7.6575412372316253E-3"/>
    <d v="2007-01-01T00:00:00"/>
    <m/>
    <s v="https://www.doingbusiness.org/en/reports/thematic-reports/road-costs-knowledge-system"/>
    <m/>
  </r>
  <r>
    <s v="KGZ"/>
    <x v="13"/>
    <m/>
    <s v="Central Asia"/>
    <x v="0"/>
    <x v="0"/>
    <s v="P050719C1"/>
    <x v="2"/>
    <x v="2"/>
    <x v="2"/>
    <n v="105"/>
    <n v="828.75585487347917"/>
    <n v="47.827754865471"/>
    <n v="0.45550242729020002"/>
    <d v="2006-01-01T00:00:00"/>
    <m/>
    <s v="https://www.doingbusiness.org/en/reports/thematic-reports/road-costs-knowledge-system"/>
    <m/>
  </r>
  <r>
    <s v="KGZ"/>
    <x v="13"/>
    <m/>
    <s v="Central Asia"/>
    <x v="0"/>
    <x v="0"/>
    <s v="P050719C1S1"/>
    <x v="2"/>
    <x v="2"/>
    <x v="2"/>
    <n v="80"/>
    <n v="614.33936916493371"/>
    <n v="35.453713635741586"/>
    <n v="0.44317142044676983"/>
    <d v="2006-01-01T00:00:00"/>
    <m/>
    <s v="https://www.doingbusiness.org/en/reports/thematic-reports/road-costs-knowledge-system"/>
    <m/>
  </r>
  <r>
    <s v="KGZ"/>
    <x v="13"/>
    <m/>
    <s v="Central Asia"/>
    <x v="0"/>
    <x v="0"/>
    <s v="P050719C1S3"/>
    <x v="2"/>
    <x v="2"/>
    <x v="2"/>
    <n v="11"/>
    <n v="75.888980896844743"/>
    <n v="4.3795763902974896"/>
    <n v="0.39814330820886268"/>
    <d v="2006-01-01T00:00:00"/>
    <m/>
    <s v="https://www.doingbusiness.org/en/reports/thematic-reports/road-costs-knowledge-system"/>
    <m/>
  </r>
  <r>
    <s v="KHM"/>
    <x v="14"/>
    <m/>
    <s v="South-eastern Asia"/>
    <x v="0"/>
    <x v="4"/>
    <s v="_x0009_Road Network Improvement Project"/>
    <x v="2"/>
    <x v="2"/>
    <x v="2"/>
    <n v="146.6"/>
    <n v="156660.02499999999"/>
    <n v="36.691290059413269"/>
    <n v="0.25028165115561574"/>
    <d v="2017-01-01T00:00:00"/>
    <m/>
    <s v="https://www.adb.org/sites/default/files/linked-documents/41123-015-ea.pdf"/>
    <m/>
  </r>
  <r>
    <s v="KHM"/>
    <x v="14"/>
    <m/>
    <s v="South-eastern Asia"/>
    <x v="0"/>
    <x v="4"/>
    <s v="Cambodia Northwest Provincial Road Improvement Project"/>
    <x v="1"/>
    <x v="1"/>
    <x v="1"/>
    <n v="113"/>
    <m/>
    <n v="49.626358034419361"/>
    <n v="0.43917131003910942"/>
    <m/>
    <m/>
    <s v="AIIB Cost Database"/>
    <m/>
  </r>
  <r>
    <s v="KHM"/>
    <x v="14"/>
    <m/>
    <s v="South-eastern Asia"/>
    <x v="0"/>
    <x v="4"/>
    <s v="Cambodia Road Connectivity Improvement"/>
    <x v="1"/>
    <x v="1"/>
    <x v="1"/>
    <n v="380.85"/>
    <m/>
    <n v="87.724701299377273"/>
    <n v="0.23033924458284696"/>
    <m/>
    <m/>
    <s v="AIIB Cost Database"/>
    <m/>
  </r>
  <r>
    <s v="KHM"/>
    <x v="14"/>
    <m/>
    <s v="South-eastern Asia"/>
    <x v="0"/>
    <x v="4"/>
    <s v="Cambodia: Road Asset Management Project"/>
    <x v="1"/>
    <x v="1"/>
    <x v="1"/>
    <n v="767"/>
    <m/>
    <n v="47.509999999999991"/>
    <n v="6.1942633637548879E-2"/>
    <m/>
    <m/>
    <s v="AIIB Cost Database"/>
    <m/>
  </r>
  <r>
    <s v="KHM"/>
    <x v="14"/>
    <m/>
    <s v="South-eastern Asia"/>
    <x v="0"/>
    <x v="4"/>
    <s v="Greater Mekong Subregion: Rehabilitation of the Railway in Cambodia Project"/>
    <x v="0"/>
    <x v="0"/>
    <x v="0"/>
    <n v="335"/>
    <m/>
    <n v="136.48970157477717"/>
    <n v="0.40743194499933483"/>
    <m/>
    <m/>
    <s v="AIIB Cost Database"/>
    <m/>
  </r>
  <r>
    <s v="KHM"/>
    <x v="14"/>
    <m/>
    <s v="South-eastern Asia"/>
    <x v="0"/>
    <x v="4"/>
    <s v="P071207C1S1"/>
    <x v="13"/>
    <x v="2"/>
    <x v="13"/>
    <n v="21.8"/>
    <n v="7072.5333333333274"/>
    <n v="3.4101974929751617"/>
    <n v="0.15643107765941108"/>
    <d v="2003-01-01T00:00:00"/>
    <m/>
    <s v="https://www.doingbusiness.org/en/reports/thematic-reports/road-costs-knowledge-system"/>
    <m/>
  </r>
  <r>
    <s v="KHM"/>
    <x v="14"/>
    <m/>
    <s v="South-eastern Asia"/>
    <x v="0"/>
    <x v="4"/>
    <s v="P071207C1S1"/>
    <x v="13"/>
    <x v="2"/>
    <x v="13"/>
    <n v="19.8"/>
    <n v="6493.13"/>
    <n v="1.7423298967563479"/>
    <n v="8.7996459432138782E-2"/>
    <d v="2012-01-01T00:00:00"/>
    <m/>
    <s v="https://www.doingbusiness.org/en/reports/thematic-reports/road-costs-knowledge-system"/>
    <m/>
  </r>
  <r>
    <s v="KHM"/>
    <x v="14"/>
    <m/>
    <s v="South-eastern Asia"/>
    <x v="0"/>
    <x v="4"/>
    <s v="P071207C1S10"/>
    <x v="13"/>
    <x v="2"/>
    <x v="13"/>
    <n v="10.8"/>
    <n v="1549.5999999999988"/>
    <n v="0.7471781023934343"/>
    <n v="6.9183157629021691E-2"/>
    <d v="2003-01-01T00:00:00"/>
    <m/>
    <s v="https://www.doingbusiness.org/en/reports/thematic-reports/road-costs-knowledge-system"/>
    <m/>
  </r>
  <r>
    <s v="KHM"/>
    <x v="14"/>
    <m/>
    <s v="South-eastern Asia"/>
    <x v="0"/>
    <x v="4"/>
    <s v="P071207C1S10"/>
    <x v="13"/>
    <x v="2"/>
    <x v="13"/>
    <n v="8"/>
    <n v="1693.86"/>
    <n v="0.45452084263209075"/>
    <n v="5.6815105329011344E-2"/>
    <d v="2012-01-01T00:00:00"/>
    <m/>
    <s v="https://www.doingbusiness.org/en/reports/thematic-reports/road-costs-knowledge-system"/>
    <m/>
  </r>
  <r>
    <s v="KHM"/>
    <x v="14"/>
    <m/>
    <s v="South-eastern Asia"/>
    <x v="0"/>
    <x v="4"/>
    <s v="P071207C1S2"/>
    <x v="13"/>
    <x v="2"/>
    <x v="13"/>
    <n v="11.8"/>
    <n v="3655.4666666666635"/>
    <n v="1.7625739851332296"/>
    <n v="0.14937067670620588"/>
    <d v="2003-01-01T00:00:00"/>
    <m/>
    <s v="https://www.doingbusiness.org/en/reports/thematic-reports/road-costs-knowledge-system"/>
    <m/>
  </r>
  <r>
    <s v="KHM"/>
    <x v="14"/>
    <m/>
    <s v="South-eastern Asia"/>
    <x v="0"/>
    <x v="4"/>
    <s v="P071207C1S2"/>
    <x v="13"/>
    <x v="2"/>
    <x v="13"/>
    <n v="12"/>
    <n v="5202.57"/>
    <n v="1.3960283023699931"/>
    <n v="0.11633569186416609"/>
    <d v="2012-01-01T00:00:00"/>
    <m/>
    <s v="https://www.doingbusiness.org/en/reports/thematic-reports/road-costs-knowledge-system"/>
    <m/>
  </r>
  <r>
    <s v="KHM"/>
    <x v="14"/>
    <m/>
    <s v="South-eastern Asia"/>
    <x v="0"/>
    <x v="4"/>
    <s v="P071207C1S3"/>
    <x v="13"/>
    <x v="2"/>
    <x v="13"/>
    <n v="8.9"/>
    <n v="2344.2666666666646"/>
    <n v="1.1303463600310928"/>
    <n v="0.12700520899225762"/>
    <d v="2003-01-01T00:00:00"/>
    <m/>
    <s v="https://www.doingbusiness.org/en/reports/thematic-reports/road-costs-knowledge-system"/>
    <m/>
  </r>
  <r>
    <s v="KHM"/>
    <x v="14"/>
    <m/>
    <s v="South-eastern Asia"/>
    <x v="0"/>
    <x v="4"/>
    <s v="P071207C1S3"/>
    <x v="13"/>
    <x v="2"/>
    <x v="13"/>
    <n v="13.5"/>
    <n v="3831.35"/>
    <n v="1.028082858334491"/>
    <n v="7.6154285802554886E-2"/>
    <d v="2012-01-01T00:00:00"/>
    <m/>
    <s v="https://www.doingbusiness.org/en/reports/thematic-reports/road-costs-knowledge-system"/>
    <m/>
  </r>
  <r>
    <s v="KHM"/>
    <x v="14"/>
    <m/>
    <s v="South-eastern Asia"/>
    <x v="0"/>
    <x v="4"/>
    <s v="P071207C1S4"/>
    <x v="13"/>
    <x v="2"/>
    <x v="13"/>
    <n v="18.2"/>
    <n v="5165.3333333333294"/>
    <n v="2.490593674644781"/>
    <n v="0.13684580629916379"/>
    <d v="2003-01-01T00:00:00"/>
    <m/>
    <s v="https://www.doingbusiness.org/en/reports/thematic-reports/road-costs-knowledge-system"/>
    <m/>
  </r>
  <r>
    <s v="KHM"/>
    <x v="14"/>
    <m/>
    <s v="South-eastern Asia"/>
    <x v="0"/>
    <x v="4"/>
    <s v="P071207C1S4"/>
    <x v="13"/>
    <x v="2"/>
    <x v="13"/>
    <n v="15.2"/>
    <n v="4274.9800000000005"/>
    <n v="1.1471240314048003"/>
    <n v="7.54686862766316E-2"/>
    <d v="2012-01-01T00:00:00"/>
    <m/>
    <s v="https://www.doingbusiness.org/en/reports/thematic-reports/road-costs-knowledge-system"/>
    <m/>
  </r>
  <r>
    <s v="KHM"/>
    <x v="14"/>
    <m/>
    <s v="South-eastern Asia"/>
    <x v="0"/>
    <x v="4"/>
    <s v="P071207C1S5"/>
    <x v="13"/>
    <x v="2"/>
    <x v="13"/>
    <n v="15.3"/>
    <n v="4887.1999999999953"/>
    <n v="2.3564847844716006"/>
    <n v="0.1540186133641569"/>
    <d v="2003-01-01T00:00:00"/>
    <m/>
    <s v="https://www.doingbusiness.org/en/reports/thematic-reports/road-costs-knowledge-system"/>
    <m/>
  </r>
  <r>
    <s v="KHM"/>
    <x v="14"/>
    <m/>
    <s v="South-eastern Asia"/>
    <x v="0"/>
    <x v="4"/>
    <s v="P071207C1S5"/>
    <x v="13"/>
    <x v="2"/>
    <x v="13"/>
    <n v="15.5"/>
    <n v="5283.2300000000005"/>
    <n v="1.4176721520191402"/>
    <n v="9.1462719485105815E-2"/>
    <d v="2012-01-01T00:00:00"/>
    <m/>
    <s v="https://www.doingbusiness.org/en/reports/thematic-reports/road-costs-knowledge-system"/>
    <m/>
  </r>
  <r>
    <s v="KHM"/>
    <x v="14"/>
    <m/>
    <s v="South-eastern Asia"/>
    <x v="0"/>
    <x v="4"/>
    <s v="P071207C1S6"/>
    <x v="13"/>
    <x v="2"/>
    <x v="13"/>
    <n v="18.399999999999999"/>
    <n v="4330.9333333333298"/>
    <n v="2.0882670041252398"/>
    <n v="0.11349277196332826"/>
    <d v="2003-01-01T00:00:00"/>
    <m/>
    <s v="https://www.doingbusiness.org/en/reports/thematic-reports/road-costs-knowledge-system"/>
    <m/>
  </r>
  <r>
    <s v="KHM"/>
    <x v="14"/>
    <m/>
    <s v="South-eastern Asia"/>
    <x v="0"/>
    <x v="4"/>
    <s v="P071207C1S6"/>
    <x v="13"/>
    <x v="2"/>
    <x v="13"/>
    <n v="18.5"/>
    <n v="6009.17"/>
    <n v="1.6124667988614647"/>
    <n v="8.7160367506025113E-2"/>
    <d v="2012-01-01T00:00:00"/>
    <m/>
    <s v="https://www.doingbusiness.org/en/reports/thematic-reports/road-costs-knowledge-system"/>
    <m/>
  </r>
  <r>
    <s v="KHM"/>
    <x v="14"/>
    <m/>
    <s v="South-eastern Asia"/>
    <x v="0"/>
    <x v="4"/>
    <s v="P071207C1S7"/>
    <x v="13"/>
    <x v="2"/>
    <x v="13"/>
    <n v="17.8"/>
    <n v="2304.533333333331"/>
    <n v="1.1111879471492099"/>
    <n v="6.2426289165685947E-2"/>
    <d v="2003-01-01T00:00:00"/>
    <m/>
    <s v="https://www.doingbusiness.org/en/reports/thematic-reports/road-costs-knowledge-system"/>
    <m/>
  </r>
  <r>
    <s v="KHM"/>
    <x v="14"/>
    <m/>
    <s v="South-eastern Asia"/>
    <x v="0"/>
    <x v="4"/>
    <s v="P071207C1S7"/>
    <x v="13"/>
    <x v="2"/>
    <x v="13"/>
    <n v="29"/>
    <n v="4436.3"/>
    <n v="1.190411730703095"/>
    <n v="4.1048680369072242E-2"/>
    <d v="2012-01-01T00:00:00"/>
    <m/>
    <s v="https://www.doingbusiness.org/en/reports/thematic-reports/road-costs-knowledge-system"/>
    <m/>
  </r>
  <r>
    <s v="KHM"/>
    <x v="14"/>
    <m/>
    <s v="South-eastern Asia"/>
    <x v="0"/>
    <x v="4"/>
    <s v="P071207C1S8"/>
    <x v="13"/>
    <x v="2"/>
    <x v="13"/>
    <n v="12.7"/>
    <n v="1668.7999999999984"/>
    <n v="0.80465334103908304"/>
    <n v="6.3358530790478984E-2"/>
    <d v="2003-01-01T00:00:00"/>
    <m/>
    <s v="https://www.doingbusiness.org/en/reports/thematic-reports/road-costs-knowledge-system"/>
    <m/>
  </r>
  <r>
    <s v="KHM"/>
    <x v="14"/>
    <m/>
    <s v="South-eastern Asia"/>
    <x v="0"/>
    <x v="4"/>
    <s v="P071207C1S8"/>
    <x v="13"/>
    <x v="2"/>
    <x v="13"/>
    <n v="12.6"/>
    <n v="2863.43"/>
    <n v="0.76835666254472479"/>
    <n v="6.098068750354959E-2"/>
    <d v="2012-01-01T00:00:00"/>
    <m/>
    <s v="https://www.doingbusiness.org/en/reports/thematic-reports/road-costs-knowledge-system"/>
    <m/>
  </r>
  <r>
    <s v="KHM"/>
    <x v="14"/>
    <m/>
    <s v="South-eastern Asia"/>
    <x v="0"/>
    <x v="4"/>
    <s v="P071207C1S9"/>
    <x v="3"/>
    <x v="2"/>
    <x v="3"/>
    <n v="16.7"/>
    <n v="1430.3999999999987"/>
    <n v="0.68970286374778544"/>
    <n v="4.1299572679508109E-2"/>
    <d v="2003-01-01T00:00:00"/>
    <m/>
    <s v="https://www.doingbusiness.org/en/reports/thematic-reports/road-costs-knowledge-system"/>
    <m/>
  </r>
  <r>
    <s v="KHM"/>
    <x v="14"/>
    <m/>
    <s v="South-eastern Asia"/>
    <x v="0"/>
    <x v="4"/>
    <s v="P071207C1S9"/>
    <x v="3"/>
    <x v="2"/>
    <x v="3"/>
    <n v="17"/>
    <n v="2540.79"/>
    <n v="0.6817812639481361"/>
    <n v="4.0104780232243301E-2"/>
    <d v="2012-01-01T00:00:00"/>
    <m/>
    <s v="https://www.doingbusiness.org/en/reports/thematic-reports/road-costs-knowledge-system"/>
    <m/>
  </r>
  <r>
    <s v="KHM"/>
    <x v="14"/>
    <m/>
    <s v="South-eastern Asia"/>
    <x v="0"/>
    <x v="4"/>
    <s v="Phnom Penh - Loc Ninh (Vietnam border)"/>
    <x v="0"/>
    <x v="0"/>
    <x v="0"/>
    <n v="257"/>
    <n v="2779100.4935931913"/>
    <n v="631.51987390403383"/>
    <n v="2.457275773945657"/>
    <d v="2018-01-01T00:00:00"/>
    <s v="Construction starting year is considered as year of study"/>
    <s v="https://irjpro.com/#/app/home"/>
    <m/>
  </r>
  <r>
    <s v="KHM"/>
    <x v="14"/>
    <m/>
    <s v="South-eastern Asia"/>
    <x v="0"/>
    <x v="4"/>
    <s v="Provincial and Rural Infrastructure Project"/>
    <x v="1"/>
    <x v="1"/>
    <x v="1"/>
    <n v="347.4"/>
    <m/>
    <n v="43.929462197973656"/>
    <n v="0.12645210765104681"/>
    <m/>
    <m/>
    <s v="AIIB Cost Database"/>
    <m/>
  </r>
  <r>
    <s v="KHM"/>
    <x v="14"/>
    <m/>
    <s v="South-eastern Asia"/>
    <x v="0"/>
    <x v="4"/>
    <s v="Rural Roads Improvement Project III"/>
    <x v="13"/>
    <x v="2"/>
    <x v="13"/>
    <n v="359.8"/>
    <n v="183642.6"/>
    <n v="41.978580539393498"/>
    <n v="0.11667198593494579"/>
    <d v="2018-01-01T00:00:00"/>
    <m/>
    <s v="https://www.adb.org/sites/default/files/linked-documents/42334-018-efa.pdf"/>
    <m/>
  </r>
  <r>
    <s v="KIR"/>
    <x v="15"/>
    <m/>
    <s v="Micronesia"/>
    <x v="0"/>
    <x v="1"/>
    <s v="Kiribati: Road Rehabilitation Project"/>
    <x v="1"/>
    <x v="1"/>
    <x v="1"/>
    <n v="47.599999999999994"/>
    <m/>
    <n v="74.756890265894398"/>
    <n v="1.5705229047456808"/>
    <m/>
    <m/>
    <s v="AIIB Cost Database"/>
    <m/>
  </r>
  <r>
    <s v="KOR"/>
    <x v="16"/>
    <m/>
    <s v="Eastern Asia"/>
    <x v="2"/>
    <x v="3"/>
    <s v="Airport maglev"/>
    <x v="6"/>
    <x v="3"/>
    <x v="6"/>
    <n v="6.1"/>
    <m/>
    <n v="335.34153413282684"/>
    <n v="54.974021988988007"/>
    <m/>
    <m/>
    <s v="AIIB Cost Database"/>
    <m/>
  </r>
  <r>
    <s v="KOR"/>
    <x v="16"/>
    <m/>
    <s v="Eastern Asia"/>
    <x v="2"/>
    <x v="3"/>
    <s v="Busan Line 1 Dadaepo extension"/>
    <x v="6"/>
    <x v="3"/>
    <x v="6"/>
    <n v="8"/>
    <m/>
    <n v="640.59899073173347"/>
    <n v="80.074873841466683"/>
    <m/>
    <m/>
    <s v="AIIB Cost Database"/>
    <m/>
  </r>
  <r>
    <s v="KOR"/>
    <x v="16"/>
    <s v="Busan"/>
    <s v="Eastern Asia"/>
    <x v="2"/>
    <x v="3"/>
    <s v="Busan,Line 1 extension"/>
    <x v="6"/>
    <x v="3"/>
    <x v="6"/>
    <n v="8"/>
    <n v="959000"/>
    <n v="893.24273080364833"/>
    <n v="111.65534135045604"/>
    <d v="2013-01-01T00:00:00"/>
    <s v="Costs include all construction and construction-related expenditures, but not rolling stock"/>
    <s v="https://www.railwaygazette.com/asia/busan-metro-line-1-extends/44436.article"/>
    <s v="https://transitcosts.com/data/"/>
  </r>
  <r>
    <s v="KOR"/>
    <x v="16"/>
    <m/>
    <s v="Eastern Asia"/>
    <x v="2"/>
    <x v="3"/>
    <s v="Chuncheon - Sokcho HSL"/>
    <x v="10"/>
    <x v="0"/>
    <x v="10"/>
    <n v="93.9"/>
    <n v="2063000"/>
    <n v="1611.8089839390416"/>
    <n v="17.165164898179356"/>
    <d v="2018-01-01T00:00:00"/>
    <s v="Construction starting year is considered as year of study"/>
    <s v="https://irjpro.com/#/app/home"/>
    <m/>
  </r>
  <r>
    <s v="KOR"/>
    <x v="16"/>
    <m/>
    <s v="Eastern Asia"/>
    <x v="2"/>
    <x v="3"/>
    <s v="Daegu Metro Line 1 extension (Daegok - Seolhwa-Myeonggok)"/>
    <x v="6"/>
    <x v="3"/>
    <x v="6"/>
    <n v="2.6"/>
    <m/>
    <n v="191.5388443629318"/>
    <n v="73.668786293435303"/>
    <m/>
    <m/>
    <s v="AIIB Cost Database"/>
    <m/>
  </r>
  <r>
    <s v="KOR"/>
    <x v="16"/>
    <m/>
    <s v="Eastern Asia"/>
    <x v="2"/>
    <x v="3"/>
    <s v="Incheon Line 2"/>
    <x v="6"/>
    <x v="3"/>
    <x v="6"/>
    <n v="29.2"/>
    <m/>
    <n v="1826.6506956721378"/>
    <n v="62.55653067370335"/>
    <m/>
    <m/>
    <s v="AIIB Cost Database"/>
    <m/>
  </r>
  <r>
    <s v="KOR"/>
    <x v="16"/>
    <m/>
    <s v="Eastern Asia"/>
    <x v="2"/>
    <x v="3"/>
    <s v="Jinjeop Line 4 Extension"/>
    <x v="6"/>
    <x v="3"/>
    <x v="6"/>
    <n v="14.7"/>
    <m/>
    <n v="985.02469750421437"/>
    <n v="67.008482823415946"/>
    <m/>
    <m/>
    <s v="AIIB Cost Database"/>
    <m/>
  </r>
  <r>
    <s v="KOR"/>
    <x v="16"/>
    <m/>
    <s v="Eastern Asia"/>
    <x v="2"/>
    <x v="3"/>
    <s v="KTX Suseo Line"/>
    <x v="10"/>
    <x v="0"/>
    <x v="10"/>
    <n v="61.1"/>
    <m/>
    <n v="2909.7266015423666"/>
    <n v="47.62236663735461"/>
    <m/>
    <m/>
    <s v="AIIB Cost Database"/>
    <m/>
  </r>
  <r>
    <s v="KOR"/>
    <x v="16"/>
    <m/>
    <s v="Eastern Asia"/>
    <x v="2"/>
    <x v="3"/>
    <s v="KTX Wonju - Gangneung"/>
    <x v="10"/>
    <x v="0"/>
    <x v="10"/>
    <n v="122.2"/>
    <m/>
    <n v="3124.595896103237"/>
    <n v="25.569524518029763"/>
    <m/>
    <m/>
    <s v="AIIB Cost Database"/>
    <m/>
  </r>
  <r>
    <s v="KOR"/>
    <x v="16"/>
    <s v="Seoul"/>
    <s v="Eastern Asia"/>
    <x v="2"/>
    <x v="3"/>
    <s v="Seoul Metro Line 5 Extension (Sangil dong - Hanam)"/>
    <x v="6"/>
    <x v="3"/>
    <x v="6"/>
    <n v="7.7"/>
    <n v="981000"/>
    <n v="825"/>
    <n v="107.14285714285714"/>
    <d v="2015-01-01T00:00:00"/>
    <s v="Construction starting year is considered as year of study"/>
    <s v="https://irjpro.com/#/app/home"/>
    <m/>
  </r>
  <r>
    <s v="KOR"/>
    <x v="16"/>
    <m/>
    <s v="Eastern Asia"/>
    <x v="2"/>
    <x v="3"/>
    <s v="Seoul Metro Line 5 Extension (Sangil dong - Hanam)"/>
    <x v="6"/>
    <x v="3"/>
    <x v="6"/>
    <n v="7.7"/>
    <m/>
    <n v="763.52711019690992"/>
    <n v="99.159364960637646"/>
    <m/>
    <m/>
    <s v="AIIB Cost Database"/>
    <m/>
  </r>
  <r>
    <s v="KOR"/>
    <x v="16"/>
    <s v="Seoul"/>
    <s v="Eastern Asia"/>
    <x v="2"/>
    <x v="3"/>
    <s v="Seoul Metro Line 9 Phase 3"/>
    <x v="6"/>
    <x v="3"/>
    <x v="6"/>
    <n v="9.1999999999999993"/>
    <n v="1244929"/>
    <n v="1148.6450638955876"/>
    <n v="124.85272433647692"/>
    <d v="2009-01-01T00:00:00"/>
    <s v="Construction starting year is considered as year of study"/>
    <s v="https://irjpro.com/#/app/home"/>
    <m/>
  </r>
  <r>
    <s v="KOR"/>
    <x v="16"/>
    <m/>
    <s v="Eastern Asia"/>
    <x v="2"/>
    <x v="3"/>
    <s v="Seoul Metro Line 9 Phase 3"/>
    <x v="6"/>
    <x v="3"/>
    <x v="6"/>
    <n v="9.1999999999999993"/>
    <m/>
    <n v="972.67636474344636"/>
    <n v="105.72569181993983"/>
    <m/>
    <m/>
    <s v="AIIB Cost Database"/>
    <m/>
  </r>
  <r>
    <s v="KOR"/>
    <x v="16"/>
    <m/>
    <s v="Eastern Asia"/>
    <x v="2"/>
    <x v="3"/>
    <s v="Seoul Metro Shinbundang Line Jeongia - Gwanggyo extension"/>
    <x v="6"/>
    <x v="3"/>
    <x v="6"/>
    <n v="12.8"/>
    <m/>
    <n v="1240.1496427676484"/>
    <n v="96.886690841222531"/>
    <m/>
    <m/>
    <s v="AIIB Cost Database"/>
    <m/>
  </r>
  <r>
    <s v="KOR"/>
    <x v="16"/>
    <s v="Seoul"/>
    <s v="Eastern Asia"/>
    <x v="2"/>
    <x v="3"/>
    <s v="Seoul,2020s program"/>
    <x v="6"/>
    <x v="3"/>
    <x v="6"/>
    <n v="71"/>
    <n v="7230200"/>
    <n v="5207.5388071110683"/>
    <n v="73.345617001564349"/>
    <d v="2024-01-01T00:00:00"/>
    <s v="Costs include all construction and construction-related expenditures, but not rolling stock"/>
    <s v="http://news1.kr/articles/?3552208"/>
    <s v="https://transitcosts.com/data/"/>
  </r>
  <r>
    <s v="KOR"/>
    <x v="16"/>
    <s v="Seoul"/>
    <s v="Eastern Asia"/>
    <x v="2"/>
    <x v="3"/>
    <s v="Seoul,Gimpo Urban Railway"/>
    <x v="11"/>
    <x v="3"/>
    <x v="11"/>
    <n v="23.7"/>
    <n v="1655300"/>
    <n v="1412.3159641442662"/>
    <n v="59.591390892163133"/>
    <d v="2016-01-01T00:00:00"/>
    <s v="Costs include all construction and construction-related expenditures, but not rolling stock"/>
    <s v="http://www.kyeonggi.com/news/articleView.html?idxno=564944"/>
    <s v="https://transitcosts.com/data/"/>
  </r>
  <r>
    <s v="KOR"/>
    <x v="16"/>
    <s v="Seoul"/>
    <s v="Eastern Asia"/>
    <x v="2"/>
    <x v="3"/>
    <s v="Seoul,Line 7 extension"/>
    <x v="6"/>
    <x v="3"/>
    <x v="6"/>
    <n v="3.9"/>
    <n v="432100"/>
    <n v="371.15784859202034"/>
    <n v="95.168679126159063"/>
    <d v="2017-01-01T00:00:00"/>
    <s v="Costs include all construction and construction-related expenditures, but not rolling stock"/>
    <s v="https://www.hankyung.com/society/article/2013061797248"/>
    <s v="https://transitcosts.com/data/"/>
  </r>
  <r>
    <s v="KOR"/>
    <x v="16"/>
    <s v="Seoul"/>
    <s v="Eastern Asia"/>
    <x v="2"/>
    <x v="3"/>
    <s v="Seoul,Sinbundang"/>
    <x v="6"/>
    <x v="3"/>
    <x v="6"/>
    <n v="17.3"/>
    <n v="1169000"/>
    <n v="1311.9287616482632"/>
    <n v="75.834032465217518"/>
    <d v="2002-01-01T00:00:00"/>
    <s v="Costs include all construction and construction-related expenditures, but not rolling stock"/>
    <s v="https://books.google.de/books?id=B3-SBgAAQBAJ&amp;pg=PA44&amp;lpg=PA44&amp;dq=shinbundang+line+construction+cost+11690&amp;source=bl&amp;ots=_CTZGAt6MP&amp;sig=ACfU3U0qGvuRqbqwA60o8fLQNSdXTt8BlQ&amp;hl=en&amp;sa=X&amp;ved=2ahUKEwi847D6oPPqAhXLqqQKHf_ZB1MQ6AEwEHoECAsQAQ#v=onepage&amp;q=shinbundang%20line%20construction%20cost%2011690&amp;f=false"/>
    <s v="https://transitcosts.com/data/"/>
  </r>
  <r>
    <s v="KOR"/>
    <x v="16"/>
    <s v="Seoul"/>
    <s v="Eastern Asia"/>
    <x v="2"/>
    <x v="3"/>
    <s v="Seoul,Sinbundang phase 2"/>
    <x v="6"/>
    <x v="3"/>
    <x v="6"/>
    <n v="12.8"/>
    <n v="1025500"/>
    <n v="1338.4047745915075"/>
    <n v="104.56287301496151"/>
    <d v="2006-01-01T00:00:00"/>
    <s v="Costs include all construction and construction-related expenditures, but not rolling stock"/>
    <s v="https://shinbundang.co.kr/eng/index.jsp?pageID=/eng/intro/intro2_6.jsp&amp;open_main=4&amp;open_sub1=1&amp;open_sub2=6"/>
    <s v="https://transitcosts.com/data/"/>
  </r>
  <r>
    <s v="KOR"/>
    <x v="16"/>
    <m/>
    <s v="Eastern Asia"/>
    <x v="2"/>
    <x v="3"/>
    <s v="Shinbundang Line Extension (Gangnam - Sinsa)"/>
    <x v="6"/>
    <x v="3"/>
    <x v="6"/>
    <n v="2.5"/>
    <m/>
    <n v="301.09963708242367"/>
    <n v="120.43985483296947"/>
    <m/>
    <m/>
    <s v="AIIB Cost Database"/>
    <m/>
  </r>
  <r>
    <s v="LAO"/>
    <x v="17"/>
    <m/>
    <s v="South-eastern Asia"/>
    <x v="0"/>
    <x v="4"/>
    <s v="Lao PDR: Climate Resilience Improvement of National Road 13 South Project (Section 3)"/>
    <x v="1"/>
    <x v="1"/>
    <x v="1"/>
    <n v="78"/>
    <m/>
    <n v="35.238902262234753"/>
    <n v="0.45178079823377887"/>
    <m/>
    <m/>
    <s v="AIIB Cost Database"/>
    <m/>
  </r>
  <r>
    <s v="LAO"/>
    <x v="17"/>
    <m/>
    <s v="South-eastern Asia"/>
    <x v="0"/>
    <x v="4"/>
    <s v="Lao People's Democratic Republic: Vientiane Sustainable Urban Transport Project"/>
    <x v="5"/>
    <x v="3"/>
    <x v="5"/>
    <n v="11.5"/>
    <m/>
    <n v="72.241136801525585"/>
    <n v="6.2818379827413553"/>
    <m/>
    <m/>
    <s v="AIIB Cost Database"/>
    <m/>
  </r>
  <r>
    <s v="LAO"/>
    <x v="17"/>
    <m/>
    <s v="South-eastern Asia"/>
    <x v="0"/>
    <x v="4"/>
    <s v="Laos - Vietnam Link (Vientiane - Vung Ang industrial zone)"/>
    <x v="0"/>
    <x v="0"/>
    <x v="0"/>
    <n v="554.70000000000005"/>
    <n v="39300687.5"/>
    <n v="4245.4208911441356"/>
    <n v="7.6535440619147925"/>
    <d v="2021-01-01T00:00:00"/>
    <s v="Construction starting year is considered as year of study"/>
    <s v="https://irjpro.com/#/app/home"/>
    <m/>
  </r>
  <r>
    <s v="LAO"/>
    <x v="17"/>
    <m/>
    <s v="South-eastern Asia"/>
    <x v="0"/>
    <x v="4"/>
    <s v="Laos: Road Maintenance Program (Phase 2)"/>
    <x v="1"/>
    <x v="1"/>
    <x v="1"/>
    <n v="3004"/>
    <m/>
    <n v="139.428605632358"/>
    <n v="4.6414316122622506E-2"/>
    <m/>
    <m/>
    <s v="AIIB Cost Database"/>
    <m/>
  </r>
  <r>
    <s v="LAO"/>
    <x v="17"/>
    <m/>
    <s v="South-eastern Asia"/>
    <x v="0"/>
    <x v="4"/>
    <s v="Laos: Road Maintenance Project"/>
    <x v="1"/>
    <x v="1"/>
    <x v="1"/>
    <n v="7200"/>
    <m/>
    <n v="72.728169323717182"/>
    <n v="1.0101134628294053E-2"/>
    <m/>
    <m/>
    <s v="AIIB Cost Database"/>
    <m/>
  </r>
  <r>
    <s v="LAO"/>
    <x v="17"/>
    <m/>
    <s v="South-eastern Asia"/>
    <x v="0"/>
    <x v="4"/>
    <s v="P064821C1S1"/>
    <x v="19"/>
    <x v="2"/>
    <x v="19"/>
    <n v="2762"/>
    <n v="341817.74666666775"/>
    <n v="51.407790715287625"/>
    <n v="1.8612523792645774E-2"/>
    <d v="2005-01-01T00:00:00"/>
    <m/>
    <s v="https://www.doingbusiness.org/en/reports/thematic-reports/road-costs-knowledge-system"/>
    <m/>
  </r>
  <r>
    <s v="LAO"/>
    <x v="17"/>
    <m/>
    <s v="South-eastern Asia"/>
    <x v="0"/>
    <x v="4"/>
    <s v="P064821C1S2"/>
    <x v="20"/>
    <x v="2"/>
    <x v="20"/>
    <n v="15250"/>
    <n v="120080.96249999997"/>
    <n v="32.502151392803768"/>
    <n v="2.1312886159215584E-3"/>
    <d v="2001-01-01T00:00:00"/>
    <m/>
    <s v="https://www.doingbusiness.org/en/reports/thematic-reports/road-costs-knowledge-system"/>
    <m/>
  </r>
  <r>
    <s v="LAO"/>
    <x v="17"/>
    <m/>
    <s v="South-eastern Asia"/>
    <x v="0"/>
    <x v="4"/>
    <s v="P064821C1S2"/>
    <x v="20"/>
    <x v="2"/>
    <x v="20"/>
    <n v="25028"/>
    <n v="60947.553333333526"/>
    <n v="9.1662270228006602"/>
    <n v="3.6623889335147278E-4"/>
    <d v="2005-01-01T00:00:00"/>
    <m/>
    <s v="https://www.doingbusiness.org/en/reports/thematic-reports/road-costs-knowledge-system"/>
    <m/>
  </r>
  <r>
    <s v="LAO"/>
    <x v="17"/>
    <m/>
    <s v="South-eastern Asia"/>
    <x v="0"/>
    <x v="4"/>
    <s v="P064821C1S5"/>
    <x v="19"/>
    <x v="2"/>
    <x v="19"/>
    <n v="50"/>
    <n v="7565.1683333333567"/>
    <n v="1.1377659416413408"/>
    <n v="2.2755318832826818E-2"/>
    <d v="2005-01-01T00:00:00"/>
    <m/>
    <s v="https://www.doingbusiness.org/en/reports/thematic-reports/road-costs-knowledge-system"/>
    <m/>
  </r>
  <r>
    <s v="LAO"/>
    <x v="17"/>
    <m/>
    <s v="South-eastern Asia"/>
    <x v="0"/>
    <x v="4"/>
    <s v="P064821C1S9"/>
    <x v="19"/>
    <x v="2"/>
    <x v="19"/>
    <n v="20"/>
    <n v="3303.1016666666774"/>
    <n v="0.49677104494199387"/>
    <n v="2.4838552247099695E-2"/>
    <d v="2005-01-01T00:00:00"/>
    <m/>
    <s v="https://www.doingbusiness.org/en/reports/thematic-reports/road-costs-knowledge-system"/>
    <m/>
  </r>
  <r>
    <s v="LAO"/>
    <x v="17"/>
    <m/>
    <s v="South-eastern Asia"/>
    <x v="0"/>
    <x v="4"/>
    <s v="P083543C1S1"/>
    <x v="18"/>
    <x v="2"/>
    <x v="18"/>
    <n v="12"/>
    <n v="970.93804021500011"/>
    <n v="0.14141011079281524"/>
    <n v="1.178417589940127E-2"/>
    <d v="2011-01-01T00:00:00"/>
    <m/>
    <s v="https://www.doingbusiness.org/en/reports/thematic-reports/road-costs-knowledge-system"/>
    <m/>
  </r>
  <r>
    <s v="LAO"/>
    <x v="17"/>
    <m/>
    <s v="South-eastern Asia"/>
    <x v="0"/>
    <x v="4"/>
    <s v="P083543C1S10"/>
    <x v="4"/>
    <x v="2"/>
    <x v="4"/>
    <n v="7"/>
    <n v="1545.4647499999999"/>
    <n v="0.25072757311128002"/>
    <n v="3.5818224730182861E-2"/>
    <d v="2004-01-01T00:00:00"/>
    <m/>
    <s v="https://www.doingbusiness.org/en/reports/thematic-reports/road-costs-knowledge-system"/>
    <m/>
  </r>
  <r>
    <s v="LAO"/>
    <x v="17"/>
    <m/>
    <s v="South-eastern Asia"/>
    <x v="0"/>
    <x v="4"/>
    <s v="P083543C1S10"/>
    <x v="4"/>
    <x v="2"/>
    <x v="4"/>
    <n v="7"/>
    <n v="1364.9487489000001"/>
    <n v="0.19879492389207717"/>
    <n v="2.839927484172531E-2"/>
    <d v="2011-01-01T00:00:00"/>
    <m/>
    <s v="https://www.doingbusiness.org/en/reports/thematic-reports/road-costs-knowledge-system"/>
    <m/>
  </r>
  <r>
    <s v="LAO"/>
    <x v="17"/>
    <m/>
    <s v="South-eastern Asia"/>
    <x v="0"/>
    <x v="4"/>
    <s v="P083543C1S11"/>
    <x v="18"/>
    <x v="2"/>
    <x v="18"/>
    <n v="24"/>
    <n v="1786.647087225"/>
    <n v="0.26021224021277634"/>
    <n v="1.0842176675532347E-2"/>
    <d v="2011-01-01T00:00:00"/>
    <m/>
    <s v="https://www.doingbusiness.org/en/reports/thematic-reports/road-costs-knowledge-system"/>
    <m/>
  </r>
  <r>
    <s v="LAO"/>
    <x v="17"/>
    <m/>
    <s v="South-eastern Asia"/>
    <x v="0"/>
    <x v="4"/>
    <s v="P083543C1S12"/>
    <x v="18"/>
    <x v="2"/>
    <x v="18"/>
    <n v="24"/>
    <n v="2117.0750000000003"/>
    <n v="0.34346242891956164"/>
    <n v="1.4310934538315069E-2"/>
    <d v="2004-01-01T00:00:00"/>
    <m/>
    <s v="https://www.doingbusiness.org/en/reports/thematic-reports/road-costs-knowledge-system"/>
    <m/>
  </r>
  <r>
    <s v="LAO"/>
    <x v="17"/>
    <m/>
    <s v="South-eastern Asia"/>
    <x v="0"/>
    <x v="4"/>
    <s v="P083543C1S12"/>
    <x v="18"/>
    <x v="2"/>
    <x v="18"/>
    <n v="24"/>
    <n v="1107.6336664800001"/>
    <n v="0.16131884116941736"/>
    <n v="6.7216183820590567E-3"/>
    <d v="2011-01-01T00:00:00"/>
    <m/>
    <s v="https://www.doingbusiness.org/en/reports/thematic-reports/road-costs-knowledge-system"/>
    <m/>
  </r>
  <r>
    <s v="LAO"/>
    <x v="17"/>
    <m/>
    <s v="South-eastern Asia"/>
    <x v="0"/>
    <x v="4"/>
    <s v="P083543C1S13"/>
    <x v="4"/>
    <x v="2"/>
    <x v="4"/>
    <n v="20"/>
    <n v="4234.1500000000005"/>
    <n v="0.68692485783912327"/>
    <n v="3.4346242891956161E-2"/>
    <d v="2004-01-01T00:00:00"/>
    <m/>
    <s v="https://www.doingbusiness.org/en/reports/thematic-reports/road-costs-knowledge-system"/>
    <m/>
  </r>
  <r>
    <s v="LAO"/>
    <x v="17"/>
    <m/>
    <s v="South-eastern Asia"/>
    <x v="0"/>
    <x v="4"/>
    <s v="P083543C1S13"/>
    <x v="4"/>
    <x v="2"/>
    <x v="4"/>
    <n v="20"/>
    <n v="2469.6755354699999"/>
    <n v="0.35969039900402344"/>
    <n v="1.7984519950201172E-2"/>
    <d v="2011-01-01T00:00:00"/>
    <m/>
    <s v="https://www.doingbusiness.org/en/reports/thematic-reports/road-costs-knowledge-system"/>
    <m/>
  </r>
  <r>
    <s v="LAO"/>
    <x v="17"/>
    <m/>
    <s v="South-eastern Asia"/>
    <x v="0"/>
    <x v="4"/>
    <s v="P083543C1S14"/>
    <x v="21"/>
    <x v="2"/>
    <x v="21"/>
    <n v="24"/>
    <n v="994.80336367500001"/>
    <n v="0.14488592273426276"/>
    <n v="6.0369134472609484E-3"/>
    <d v="2011-01-01T00:00:00"/>
    <m/>
    <s v="https://www.doingbusiness.org/en/reports/thematic-reports/road-costs-knowledge-system"/>
    <m/>
  </r>
  <r>
    <s v="LAO"/>
    <x v="17"/>
    <m/>
    <s v="South-eastern Asia"/>
    <x v="0"/>
    <x v="4"/>
    <s v="P083543C1S16"/>
    <x v="21"/>
    <x v="2"/>
    <x v="21"/>
    <n v="57"/>
    <n v="2863.0438397550001"/>
    <n v="0.41698165054362335"/>
    <n v="7.3154675533969012E-3"/>
    <d v="2011-01-01T00:00:00"/>
    <m/>
    <s v="https://www.doingbusiness.org/en/reports/thematic-reports/road-costs-knowledge-system"/>
    <m/>
  </r>
  <r>
    <s v="LAO"/>
    <x v="17"/>
    <m/>
    <s v="South-eastern Asia"/>
    <x v="0"/>
    <x v="4"/>
    <s v="P083543C1S17"/>
    <x v="4"/>
    <x v="2"/>
    <x v="4"/>
    <n v="12"/>
    <n v="2540.4899999999998"/>
    <n v="0.41215491470347398"/>
    <n v="3.4346242891956168E-2"/>
    <d v="2004-01-01T00:00:00"/>
    <m/>
    <s v="https://www.doingbusiness.org/en/reports/thematic-reports/road-costs-knowledge-system"/>
    <m/>
  </r>
  <r>
    <s v="LAO"/>
    <x v="17"/>
    <m/>
    <s v="South-eastern Asia"/>
    <x v="0"/>
    <x v="4"/>
    <s v="P083543C1S17"/>
    <x v="4"/>
    <x v="2"/>
    <x v="4"/>
    <n v="12"/>
    <n v="1606.565073795"/>
    <n v="0.23398459600049412"/>
    <n v="1.9498716333374511E-2"/>
    <d v="2011-01-01T00:00:00"/>
    <m/>
    <s v="https://www.doingbusiness.org/en/reports/thematic-reports/road-costs-knowledge-system"/>
    <m/>
  </r>
  <r>
    <s v="LAO"/>
    <x v="17"/>
    <m/>
    <s v="South-eastern Asia"/>
    <x v="0"/>
    <x v="4"/>
    <s v="P083543C1S18"/>
    <x v="18"/>
    <x v="2"/>
    <x v="18"/>
    <n v="14"/>
    <n v="1067.3308204350001"/>
    <n v="0.15544902282011547"/>
    <n v="1.1103501630008247E-2"/>
    <d v="2011-01-01T00:00:00"/>
    <m/>
    <s v="https://www.doingbusiness.org/en/reports/thematic-reports/road-costs-knowledge-system"/>
    <m/>
  </r>
  <r>
    <s v="LAO"/>
    <x v="17"/>
    <m/>
    <s v="South-eastern Asia"/>
    <x v="0"/>
    <x v="4"/>
    <s v="P083543C1S2"/>
    <x v="4"/>
    <x v="2"/>
    <x v="4"/>
    <n v="16"/>
    <n v="3599.0275000000001"/>
    <n v="0.58388612916325477"/>
    <n v="3.6492883072703423E-2"/>
    <d v="2004-01-01T00:00:00"/>
    <m/>
    <s v="https://www.doingbusiness.org/en/reports/thematic-reports/road-costs-knowledge-system"/>
    <m/>
  </r>
  <r>
    <s v="LAO"/>
    <x v="17"/>
    <m/>
    <s v="South-eastern Asia"/>
    <x v="0"/>
    <x v="4"/>
    <s v="P083543C1S2"/>
    <x v="4"/>
    <x v="2"/>
    <x v="4"/>
    <n v="16"/>
    <n v="2987.0439490650001"/>
    <n v="0.435041370597403"/>
    <n v="2.7190085662337687E-2"/>
    <d v="2011-01-01T00:00:00"/>
    <m/>
    <s v="https://www.doingbusiness.org/en/reports/thematic-reports/road-costs-knowledge-system"/>
    <m/>
  </r>
  <r>
    <s v="LAO"/>
    <x v="17"/>
    <m/>
    <s v="South-eastern Asia"/>
    <x v="0"/>
    <x v="4"/>
    <s v="P083543C1S20"/>
    <x v="18"/>
    <x v="2"/>
    <x v="18"/>
    <n v="31"/>
    <n v="2858.05125"/>
    <n v="0.46367427904140823"/>
    <n v="1.4957234807787363E-2"/>
    <d v="2004-01-01T00:00:00"/>
    <m/>
    <s v="https://www.doingbusiness.org/en/reports/thematic-reports/road-costs-knowledge-system"/>
    <m/>
  </r>
  <r>
    <s v="LAO"/>
    <x v="17"/>
    <m/>
    <s v="South-eastern Asia"/>
    <x v="0"/>
    <x v="4"/>
    <s v="P083543C1S20"/>
    <x v="18"/>
    <x v="2"/>
    <x v="18"/>
    <n v="31"/>
    <n v="1361.343254205"/>
    <n v="0.19826980963847357"/>
    <n v="6.395800310918502E-3"/>
    <d v="2011-01-01T00:00:00"/>
    <m/>
    <s v="https://www.doingbusiness.org/en/reports/thematic-reports/road-costs-knowledge-system"/>
    <m/>
  </r>
  <r>
    <s v="LAO"/>
    <x v="17"/>
    <m/>
    <s v="South-eastern Asia"/>
    <x v="0"/>
    <x v="4"/>
    <s v="P083543C1S21"/>
    <x v="21"/>
    <x v="2"/>
    <x v="21"/>
    <n v="53"/>
    <n v="1043.8027592849999"/>
    <n v="0.15202233069749052"/>
    <n v="2.8683458622168023E-3"/>
    <d v="2011-01-01T00:00:00"/>
    <m/>
    <s v="https://www.doingbusiness.org/en/reports/thematic-reports/road-costs-knowledge-system"/>
    <m/>
  </r>
  <r>
    <s v="LAO"/>
    <x v="17"/>
    <m/>
    <s v="South-eastern Asia"/>
    <x v="0"/>
    <x v="4"/>
    <s v="P083543C1S22"/>
    <x v="4"/>
    <x v="2"/>
    <x v="4"/>
    <n v="8"/>
    <n v="1746.5868750000002"/>
    <n v="0.28335650385863836"/>
    <n v="3.5419562982329796E-2"/>
    <d v="2004-01-01T00:00:00"/>
    <m/>
    <s v="https://www.doingbusiness.org/en/reports/thematic-reports/road-costs-knowledge-system"/>
    <m/>
  </r>
  <r>
    <s v="LAO"/>
    <x v="17"/>
    <m/>
    <s v="South-eastern Asia"/>
    <x v="0"/>
    <x v="4"/>
    <s v="P083543C1S22"/>
    <x v="4"/>
    <x v="2"/>
    <x v="4"/>
    <n v="8"/>
    <n v="1010.3575802099999"/>
    <n v="0.14715128199758168"/>
    <n v="1.839391024969771E-2"/>
    <d v="2011-01-01T00:00:00"/>
    <m/>
    <s v="https://www.doingbusiness.org/en/reports/thematic-reports/road-costs-knowledge-system"/>
    <m/>
  </r>
  <r>
    <s v="LAO"/>
    <x v="17"/>
    <m/>
    <s v="South-eastern Asia"/>
    <x v="0"/>
    <x v="4"/>
    <s v="P083543C1S23"/>
    <x v="18"/>
    <x v="2"/>
    <x v="18"/>
    <n v="20"/>
    <n v="1320.43012398"/>
    <n v="0.19231110780749269"/>
    <n v="9.615555390374635E-3"/>
    <d v="2011-01-01T00:00:00"/>
    <m/>
    <s v="https://www.doingbusiness.org/en/reports/thematic-reports/road-costs-knowledge-system"/>
    <m/>
  </r>
  <r>
    <s v="LAO"/>
    <x v="17"/>
    <m/>
    <s v="South-eastern Asia"/>
    <x v="0"/>
    <x v="4"/>
    <s v="P083543C1S24"/>
    <x v="21"/>
    <x v="2"/>
    <x v="21"/>
    <n v="26"/>
    <n v="1311.1152601800002"/>
    <n v="0.19095446519239204"/>
    <n v="7.3444025073996933E-3"/>
    <d v="2011-01-01T00:00:00"/>
    <m/>
    <s v="https://www.doingbusiness.org/en/reports/thematic-reports/road-costs-knowledge-system"/>
    <m/>
  </r>
  <r>
    <s v="LAO"/>
    <x v="17"/>
    <m/>
    <s v="South-eastern Asia"/>
    <x v="0"/>
    <x v="4"/>
    <s v="P083543C1S25"/>
    <x v="21"/>
    <x v="2"/>
    <x v="21"/>
    <n v="30"/>
    <n v="861.151128255"/>
    <n v="0.12542044024655991"/>
    <n v="4.1806813415519971E-3"/>
    <d v="2011-01-01T00:00:00"/>
    <m/>
    <s v="https://www.doingbusiness.org/en/reports/thematic-reports/road-costs-knowledge-system"/>
    <m/>
  </r>
  <r>
    <s v="LAO"/>
    <x v="17"/>
    <m/>
    <s v="South-eastern Asia"/>
    <x v="0"/>
    <x v="4"/>
    <s v="P083543C1S26"/>
    <x v="18"/>
    <x v="2"/>
    <x v="18"/>
    <n v="39"/>
    <n v="3704.8812499999999"/>
    <n v="0.60105925060923293"/>
    <n v="1.5411775656646998E-2"/>
    <d v="2004-01-01T00:00:00"/>
    <m/>
    <s v="https://www.doingbusiness.org/en/reports/thematic-reports/road-costs-knowledge-system"/>
    <m/>
  </r>
  <r>
    <s v="LAO"/>
    <x v="17"/>
    <m/>
    <s v="South-eastern Asia"/>
    <x v="0"/>
    <x v="4"/>
    <s v="P083543C1S26"/>
    <x v="18"/>
    <x v="2"/>
    <x v="18"/>
    <n v="39"/>
    <n v="2844.8477351250003"/>
    <n v="0.414331519366194"/>
    <n v="1.0623885111953692E-2"/>
    <d v="2011-01-01T00:00:00"/>
    <m/>
    <s v="https://www.doingbusiness.org/en/reports/thematic-reports/road-costs-knowledge-system"/>
    <m/>
  </r>
  <r>
    <s v="LAO"/>
    <x v="17"/>
    <m/>
    <s v="South-eastern Asia"/>
    <x v="0"/>
    <x v="4"/>
    <s v="P083543C1S3"/>
    <x v="21"/>
    <x v="2"/>
    <x v="21"/>
    <n v="19"/>
    <n v="663.29057305499998"/>
    <n v="9.6603479870628714E-2"/>
    <n v="5.0843936774015112E-3"/>
    <d v="2011-01-01T00:00:00"/>
    <m/>
    <s v="https://www.doingbusiness.org/en/reports/thematic-reports/road-costs-knowledge-system"/>
    <m/>
  </r>
  <r>
    <s v="LAO"/>
    <x v="17"/>
    <m/>
    <s v="South-eastern Asia"/>
    <x v="0"/>
    <x v="4"/>
    <s v="P083543C1S30"/>
    <x v="21"/>
    <x v="2"/>
    <x v="21"/>
    <n v="24.2"/>
    <n v="685.00384177500007"/>
    <n v="9.9765860587208183E-2"/>
    <n v="4.1225562226119084E-3"/>
    <d v="2011-01-01T00:00:00"/>
    <m/>
    <s v="https://www.doingbusiness.org/en/reports/thematic-reports/road-costs-knowledge-system"/>
    <m/>
  </r>
  <r>
    <s v="LAO"/>
    <x v="17"/>
    <m/>
    <s v="South-eastern Asia"/>
    <x v="0"/>
    <x v="4"/>
    <s v="P083543C1S31"/>
    <x v="21"/>
    <x v="2"/>
    <x v="21"/>
    <n v="17"/>
    <n v="493.07749722"/>
    <n v="7.1813175118655773E-2"/>
    <n v="4.2243044187444574E-3"/>
    <d v="2011-01-01T00:00:00"/>
    <m/>
    <s v="https://www.doingbusiness.org/en/reports/thematic-reports/road-costs-knowledge-system"/>
    <m/>
  </r>
  <r>
    <s v="LAO"/>
    <x v="17"/>
    <m/>
    <s v="South-eastern Asia"/>
    <x v="0"/>
    <x v="4"/>
    <s v="P083543C1S32"/>
    <x v="21"/>
    <x v="2"/>
    <x v="21"/>
    <n v="44.3"/>
    <n v="1816.7204462054999"/>
    <n v="0.26459220767640862"/>
    <n v="5.9727360649302176E-3"/>
    <d v="2011-01-01T00:00:00"/>
    <m/>
    <s v="https://www.doingbusiness.org/en/reports/thematic-reports/road-costs-knowledge-system"/>
    <m/>
  </r>
  <r>
    <s v="LAO"/>
    <x v="17"/>
    <m/>
    <s v="South-eastern Asia"/>
    <x v="0"/>
    <x v="4"/>
    <s v="P083543C1S33"/>
    <x v="21"/>
    <x v="2"/>
    <x v="21"/>
    <n v="43"/>
    <n v="1641.8651955750001"/>
    <n v="0.23912580370392733"/>
    <n v="5.5610652024169144E-3"/>
    <d v="2011-01-01T00:00:00"/>
    <m/>
    <s v="https://www.doingbusiness.org/en/reports/thematic-reports/road-costs-knowledge-system"/>
    <m/>
  </r>
  <r>
    <s v="LAO"/>
    <x v="17"/>
    <m/>
    <s v="South-eastern Asia"/>
    <x v="0"/>
    <x v="4"/>
    <s v="P083543C1S34"/>
    <x v="21"/>
    <x v="2"/>
    <x v="21"/>
    <n v="11"/>
    <n v="609.48117449999995"/>
    <n v="8.8766529729430874E-2"/>
    <n v="8.0696845208573526E-3"/>
    <d v="2011-01-01T00:00:00"/>
    <m/>
    <s v="https://www.doingbusiness.org/en/reports/thematic-reports/road-costs-knowledge-system"/>
    <m/>
  </r>
  <r>
    <s v="LAO"/>
    <x v="17"/>
    <m/>
    <s v="South-eastern Asia"/>
    <x v="0"/>
    <x v="4"/>
    <s v="P083543C1S35"/>
    <x v="21"/>
    <x v="2"/>
    <x v="21"/>
    <n v="16.5"/>
    <n v="659.29963571999997"/>
    <n v="9.6022228681227825E-2"/>
    <n v="5.8195290109835044E-3"/>
    <d v="2011-01-01T00:00:00"/>
    <m/>
    <s v="https://www.doingbusiness.org/en/reports/thematic-reports/road-costs-knowledge-system"/>
    <m/>
  </r>
  <r>
    <s v="LAO"/>
    <x v="17"/>
    <m/>
    <s v="South-eastern Asia"/>
    <x v="0"/>
    <x v="4"/>
    <s v="P083543C1S36"/>
    <x v="21"/>
    <x v="2"/>
    <x v="21"/>
    <n v="30.6"/>
    <n v="1056.348917217"/>
    <n v="0.1538495879576916"/>
    <n v="5.0277643123428622E-3"/>
    <d v="2011-01-01T00:00:00"/>
    <m/>
    <s v="https://www.doingbusiness.org/en/reports/thematic-reports/road-costs-knowledge-system"/>
    <m/>
  </r>
  <r>
    <s v="LAO"/>
    <x v="17"/>
    <m/>
    <s v="South-eastern Asia"/>
    <x v="0"/>
    <x v="4"/>
    <s v="P083543C1S37"/>
    <x v="4"/>
    <x v="2"/>
    <x v="4"/>
    <n v="17.8"/>
    <n v="6054.3009970999992"/>
    <n v="0.98221599417785854"/>
    <n v="5.518067383021677E-2"/>
    <d v="2004-01-01T00:00:00"/>
    <m/>
    <s v="https://www.doingbusiness.org/en/reports/thematic-reports/road-costs-knowledge-system"/>
    <m/>
  </r>
  <r>
    <s v="LAO"/>
    <x v="17"/>
    <m/>
    <s v="South-eastern Asia"/>
    <x v="0"/>
    <x v="4"/>
    <s v="P083543C1S37"/>
    <x v="4"/>
    <x v="2"/>
    <x v="4"/>
    <n v="17.8"/>
    <n v="4631.3791895579998"/>
    <n v="0.67452691849823099"/>
    <n v="3.7894770702147806E-2"/>
    <d v="2011-01-01T00:00:00"/>
    <m/>
    <s v="https://www.doingbusiness.org/en/reports/thematic-reports/road-costs-knowledge-system"/>
    <m/>
  </r>
  <r>
    <s v="LAO"/>
    <x v="17"/>
    <m/>
    <s v="South-eastern Asia"/>
    <x v="0"/>
    <x v="4"/>
    <s v="P083543C1S38"/>
    <x v="21"/>
    <x v="2"/>
    <x v="21"/>
    <n v="4.3"/>
    <n v="210.97363501500001"/>
    <n v="3.0726785712534087E-2"/>
    <n v="7.1457641191939739E-3"/>
    <d v="2011-01-01T00:00:00"/>
    <m/>
    <s v="https://www.doingbusiness.org/en/reports/thematic-reports/road-costs-knowledge-system"/>
    <m/>
  </r>
  <r>
    <s v="LAO"/>
    <x v="17"/>
    <m/>
    <s v="South-eastern Asia"/>
    <x v="0"/>
    <x v="4"/>
    <s v="P083543C1S39"/>
    <x v="21"/>
    <x v="2"/>
    <x v="21"/>
    <n v="90.5"/>
    <n v="4011.4942758000002"/>
    <n v="0.58424515931007237"/>
    <n v="6.4557476166858824E-3"/>
    <d v="2011-01-01T00:00:00"/>
    <m/>
    <s v="https://www.doingbusiness.org/en/reports/thematic-reports/road-costs-knowledge-system"/>
    <m/>
  </r>
  <r>
    <s v="LAO"/>
    <x v="17"/>
    <m/>
    <s v="South-eastern Asia"/>
    <x v="0"/>
    <x v="4"/>
    <s v="P083543C1S4"/>
    <x v="18"/>
    <x v="2"/>
    <x v="18"/>
    <n v="24"/>
    <n v="2676.3370309500001"/>
    <n v="0.38978915274732562"/>
    <n v="1.6241214697805234E-2"/>
    <d v="2011-01-01T00:00:00"/>
    <m/>
    <s v="https://www.doingbusiness.org/en/reports/thematic-reports/road-costs-knowledge-system"/>
    <m/>
  </r>
  <r>
    <s v="LAO"/>
    <x v="17"/>
    <m/>
    <s v="South-eastern Asia"/>
    <x v="0"/>
    <x v="4"/>
    <s v="P083543C1S40"/>
    <x v="21"/>
    <x v="2"/>
    <x v="21"/>
    <n v="33.4"/>
    <n v="1519.9111442789999"/>
    <n v="0.22136407721767154"/>
    <n v="6.6276669825650163E-3"/>
    <d v="2011-01-01T00:00:00"/>
    <m/>
    <s v="https://www.doingbusiness.org/en/reports/thematic-reports/road-costs-knowledge-system"/>
    <m/>
  </r>
  <r>
    <s v="LAO"/>
    <x v="17"/>
    <m/>
    <s v="South-eastern Asia"/>
    <x v="0"/>
    <x v="4"/>
    <s v="P083543C1S5"/>
    <x v="18"/>
    <x v="2"/>
    <x v="18"/>
    <n v="17"/>
    <n v="1423.0622569350001"/>
    <n v="0.20725873648301124"/>
    <n v="1.2191690381353603E-2"/>
    <d v="2011-01-01T00:00:00"/>
    <m/>
    <s v="https://www.doingbusiness.org/en/reports/thematic-reports/road-costs-knowledge-system"/>
    <m/>
  </r>
  <r>
    <s v="LAO"/>
    <x v="17"/>
    <m/>
    <s v="South-eastern Asia"/>
    <x v="0"/>
    <x v="4"/>
    <s v="P083543C1S6"/>
    <x v="4"/>
    <x v="2"/>
    <x v="4"/>
    <n v="8"/>
    <n v="1471.483488585"/>
    <n v="0.21431093904254309"/>
    <n v="2.6788867380317886E-2"/>
    <d v="2011-01-01T00:00:00"/>
    <m/>
    <s v="https://www.doingbusiness.org/en/reports/thematic-reports/road-costs-knowledge-system"/>
    <m/>
  </r>
  <r>
    <s v="LAO"/>
    <x v="17"/>
    <m/>
    <s v="South-eastern Asia"/>
    <x v="0"/>
    <x v="4"/>
    <s v="P083543C1S7"/>
    <x v="21"/>
    <x v="2"/>
    <x v="21"/>
    <n v="19"/>
    <n v="908.60875330500005"/>
    <n v="0.13233230046659861"/>
    <n v="6.9648579192946635E-3"/>
    <d v="2011-01-01T00:00:00"/>
    <m/>
    <s v="https://www.doingbusiness.org/en/reports/thematic-reports/road-costs-knowledge-system"/>
    <m/>
  </r>
  <r>
    <s v="LAO"/>
    <x v="17"/>
    <m/>
    <s v="South-eastern Asia"/>
    <x v="0"/>
    <x v="4"/>
    <s v="P083543C1S8"/>
    <x v="21"/>
    <x v="2"/>
    <x v="21"/>
    <n v="32"/>
    <n v="1750.32714846"/>
    <n v="0.25492250353337953"/>
    <n v="7.9663282354181103E-3"/>
    <d v="2011-01-01T00:00:00"/>
    <m/>
    <s v="https://www.doingbusiness.org/en/reports/thematic-reports/road-costs-knowledge-system"/>
    <m/>
  </r>
  <r>
    <s v="LKA"/>
    <x v="18"/>
    <m/>
    <s v="Southern Asia"/>
    <x v="1"/>
    <x v="2"/>
    <s v="Kalutara - Payagala Track Doubling"/>
    <x v="0"/>
    <x v="0"/>
    <x v="0"/>
    <n v="2.1"/>
    <m/>
    <n v="6.2517848643503529"/>
    <n v="2.9770404115954059"/>
    <m/>
    <m/>
    <s v="AIIB Cost Database"/>
    <m/>
  </r>
  <r>
    <s v="LKA"/>
    <x v="18"/>
    <m/>
    <s v="Southern Asia"/>
    <x v="1"/>
    <x v="2"/>
    <s v="Matara-Beliatta-Kataragama Phase 1"/>
    <x v="0"/>
    <x v="0"/>
    <x v="0"/>
    <n v="26.7"/>
    <m/>
    <n v="46.870115172092717"/>
    <n v="1.7554350251720119"/>
    <m/>
    <m/>
    <s v="AIIB Cost Database"/>
    <m/>
  </r>
  <r>
    <s v="LKA"/>
    <x v="18"/>
    <s v="Mattala"/>
    <s v="Southern Asia"/>
    <x v="1"/>
    <x v="2"/>
    <s v="Mattala BOT Airport Rail Link"/>
    <x v="0"/>
    <x v="0"/>
    <x v="0"/>
    <n v="100"/>
    <n v="129971.8869894224"/>
    <n v="699.5539577924286"/>
    <n v="6.9955395779242862"/>
    <d v="2018-01-01T00:00:00"/>
    <s v="Construction starting year is considered as year of study"/>
    <s v="https://irjpro.com/#/app/home"/>
    <m/>
  </r>
  <r>
    <s v="LKA"/>
    <x v="18"/>
    <m/>
    <s v="Southern Asia"/>
    <x v="1"/>
    <x v="2"/>
    <s v="P086411C1"/>
    <x v="13"/>
    <x v="2"/>
    <x v="13"/>
    <n v="635"/>
    <n v="1009.0004387333365"/>
    <n v="22.641751825782396"/>
    <n v="3.5656302087846294E-2"/>
    <d v="2005-01-01T00:00:00"/>
    <m/>
    <s v="https://www.doingbusiness.org/en/reports/thematic-reports/road-costs-knowledge-system"/>
    <m/>
  </r>
  <r>
    <s v="LKA"/>
    <x v="18"/>
    <m/>
    <s v="Southern Asia"/>
    <x v="1"/>
    <x v="2"/>
    <s v="P086411C1"/>
    <x v="13"/>
    <x v="2"/>
    <x v="13"/>
    <n v="157"/>
    <n v="1686.9322342928463"/>
    <n v="12.572277554009524"/>
    <n v="8.0078200980952377E-2"/>
    <d v="2016-01-01T00:00:00"/>
    <m/>
    <s v="https://www.doingbusiness.org/en/reports/thematic-reports/road-costs-knowledge-system"/>
    <m/>
  </r>
  <r>
    <s v="LKA"/>
    <x v="18"/>
    <m/>
    <s v="Southern Asia"/>
    <x v="1"/>
    <x v="2"/>
    <s v="P086411C2"/>
    <x v="8"/>
    <x v="1"/>
    <x v="8"/>
    <n v="620"/>
    <n v="11307.035793016705"/>
    <n v="253.72744003175077"/>
    <n v="0.40923780650282382"/>
    <d v="2005-01-01T00:00:00"/>
    <m/>
    <s v="https://www.doingbusiness.org/en/reports/thematic-reports/road-costs-knowledge-system"/>
    <m/>
  </r>
  <r>
    <s v="LKA"/>
    <x v="18"/>
    <m/>
    <s v="Southern Asia"/>
    <x v="1"/>
    <x v="2"/>
    <s v="P086411C2"/>
    <x v="8"/>
    <x v="1"/>
    <x v="8"/>
    <n v="617"/>
    <n v="30847.498392960235"/>
    <n v="229.89857195166613"/>
    <n v="0.37260708582117685"/>
    <d v="2016-01-01T00:00:00"/>
    <m/>
    <s v="https://www.doingbusiness.org/en/reports/thematic-reports/road-costs-knowledge-system"/>
    <m/>
  </r>
  <r>
    <s v="LKA"/>
    <x v="18"/>
    <m/>
    <s v="Southern Asia"/>
    <x v="1"/>
    <x v="2"/>
    <s v="Pallai - Kankesanthurai"/>
    <x v="0"/>
    <x v="0"/>
    <x v="0"/>
    <n v="56"/>
    <m/>
    <n v="125.2484199715596"/>
    <n v="2.2365789280635644"/>
    <m/>
    <m/>
    <s v="AIIB Cost Database"/>
    <m/>
  </r>
  <r>
    <s v="LKA"/>
    <x v="18"/>
    <m/>
    <s v="Southern Asia"/>
    <x v="1"/>
    <x v="2"/>
    <s v="SL- Road Sector Assistance Project"/>
    <x v="8"/>
    <x v="1"/>
    <x v="8"/>
    <n v="617"/>
    <m/>
    <n v="346.50496265463062"/>
    <n v="0.56159637383246452"/>
    <m/>
    <m/>
    <s v="AIIB Cost Database"/>
    <m/>
  </r>
  <r>
    <s v="LKA"/>
    <x v="18"/>
    <m/>
    <s v="Southern Asia"/>
    <x v="1"/>
    <x v="2"/>
    <s v="Sri Lanka Provincial Roads"/>
    <x v="1"/>
    <x v="1"/>
    <x v="1"/>
    <n v="232.16"/>
    <m/>
    <n v="146.51051401212177"/>
    <n v="0.63107561169935289"/>
    <m/>
    <m/>
    <s v="AIIB Cost Database"/>
    <m/>
  </r>
  <r>
    <s v="MMR"/>
    <x v="19"/>
    <m/>
    <s v="South-eastern Asia"/>
    <x v="0"/>
    <x v="4"/>
    <s v="Greater Mekong Subregion Highway Modernization Project"/>
    <x v="1"/>
    <x v="1"/>
    <x v="1"/>
    <n v="99"/>
    <n v="94383.972905266724"/>
    <n v="84.600600368617208"/>
    <n v="0.85455151887492131"/>
    <d v="2018-01-01T00:00:00"/>
    <m/>
    <s v="https://www.adb.org/sites/default/files/linked-documents/47087-003-efa.pdf"/>
    <m/>
  </r>
  <r>
    <s v="MMR"/>
    <x v="19"/>
    <m/>
    <s v="South-eastern Asia"/>
    <x v="0"/>
    <x v="4"/>
    <s v="Rural Roads and Access Project"/>
    <x v="13"/>
    <x v="2"/>
    <x v="13"/>
    <n v="152"/>
    <n v="37809.603389350174"/>
    <n v="31.14213403501369"/>
    <n v="0.20488246075666902"/>
    <d v="2019-01-01T00:00:00"/>
    <m/>
    <s v="https://www.adb.org/sites/default/files/linked-documents/50218-002-efa.pdf"/>
    <m/>
  </r>
  <r>
    <s v="MNG"/>
    <x v="20"/>
    <m/>
    <s v="Eastern Asia"/>
    <x v="0"/>
    <x v="3"/>
    <s v="Erdenet - Ovoot"/>
    <x v="0"/>
    <x v="0"/>
    <x v="0"/>
    <n v="549"/>
    <n v="3704075.19890382"/>
    <n v="968.75071534260144"/>
    <n v="1.7645732519901665"/>
    <d v="2021-01-01T00:00:00"/>
    <s v="Construction starting year is considered as year of study"/>
    <s v="https://irjpro.com/#/app/home"/>
    <m/>
  </r>
  <r>
    <s v="MNG"/>
    <x v="20"/>
    <m/>
    <s v="Eastern Asia"/>
    <x v="0"/>
    <x v="3"/>
    <s v="Mongolia: Urban Transport Development Investment Program-Tranche1"/>
    <x v="5"/>
    <x v="3"/>
    <x v="5"/>
    <n v="14"/>
    <m/>
    <n v="47.43913962053589"/>
    <n v="3.3885099728954207"/>
    <m/>
    <m/>
    <s v="AIIB Cost Database"/>
    <m/>
  </r>
  <r>
    <s v="MNG"/>
    <x v="20"/>
    <m/>
    <s v="Eastern Asia"/>
    <x v="0"/>
    <x v="3"/>
    <s v="Mongolia: Western Regional Road Corridor Development Project - Phase I"/>
    <x v="1"/>
    <x v="1"/>
    <x v="1"/>
    <n v="431.2"/>
    <m/>
    <n v="45.204431604814388"/>
    <n v="0.10483402505754728"/>
    <m/>
    <m/>
    <s v="AIIB Cost Database"/>
    <m/>
  </r>
  <r>
    <s v="MNG"/>
    <x v="20"/>
    <m/>
    <s v="Eastern Asia"/>
    <x v="0"/>
    <x v="3"/>
    <s v="P056200C1"/>
    <x v="13"/>
    <x v="2"/>
    <x v="13"/>
    <n v="433"/>
    <n v="47599.784125000137"/>
    <n v="78.601352261790296"/>
    <n v="0.18152737242907691"/>
    <d v="2008-01-01T00:00:00"/>
    <m/>
    <s v="https://www.doingbusiness.org/en/reports/thematic-reports/road-costs-knowledge-system"/>
    <m/>
  </r>
  <r>
    <s v="MNG"/>
    <x v="20"/>
    <m/>
    <s v="Eastern Asia"/>
    <x v="0"/>
    <x v="3"/>
    <s v="Regional Road Development and Maintenance Project"/>
    <x v="8"/>
    <x v="1"/>
    <x v="8"/>
    <n v="311"/>
    <n v="77872.695250000004"/>
    <n v="42.431051708413207"/>
    <n v="0.13643424986628042"/>
    <d v="2019-01-01T00:00:00"/>
    <m/>
    <s v="https://www.adb.org/sites/default/files/linked-documents/48186-005-ea.pdf"/>
    <m/>
  </r>
  <r>
    <s v="MYS"/>
    <x v="21"/>
    <m/>
    <s v="South-eastern Asia"/>
    <x v="1"/>
    <x v="4"/>
    <s v="Gemas - Johor Bahru Double Track"/>
    <x v="0"/>
    <x v="0"/>
    <x v="0"/>
    <n v="197"/>
    <n v="9430"/>
    <n v="2149.4497652257896"/>
    <n v="10.910912513836495"/>
    <d v="2018-01-01T00:00:00"/>
    <s v="Construction starting year is considered as year of study"/>
    <s v="https://irjpro.com/#/app/home"/>
    <m/>
  </r>
  <r>
    <s v="MYS"/>
    <x v="21"/>
    <m/>
    <s v="South-eastern Asia"/>
    <x v="1"/>
    <x v="4"/>
    <s v="KL Ampang Line extension - Phase 2 (Bandar Kinrara - Putra Heights)"/>
    <x v="6"/>
    <x v="3"/>
    <x v="6"/>
    <n v="6.5"/>
    <m/>
    <n v="151.43416787264849"/>
    <n v="23.297564288099768"/>
    <m/>
    <m/>
    <s v="AIIB Cost Database"/>
    <m/>
  </r>
  <r>
    <s v="NPL"/>
    <x v="22"/>
    <m/>
    <s v="Southern Asia"/>
    <x v="0"/>
    <x v="2"/>
    <s v="Bathnaha (India) - Biratnagar (Nepal)"/>
    <x v="0"/>
    <x v="0"/>
    <x v="0"/>
    <n v="18.100000000000001"/>
    <n v="2800"/>
    <n v="79.945475544759375"/>
    <n v="4.4168771019204067"/>
    <d v="2007-01-01T00:00:00"/>
    <s v="Construction starting year is considered as year of study"/>
    <s v="https://irjpro.com/#/app/home"/>
    <m/>
  </r>
  <r>
    <s v="NPL"/>
    <x v="22"/>
    <m/>
    <s v="Southern Asia"/>
    <x v="0"/>
    <x v="2"/>
    <s v="Nepal: Road Maintenance and Development"/>
    <x v="1"/>
    <x v="1"/>
    <x v="1"/>
    <n v="495"/>
    <m/>
    <n v="38.345348957219201"/>
    <n v="7.7465351428725654E-2"/>
    <m/>
    <m/>
    <s v="AIIB Cost Database"/>
    <m/>
  </r>
  <r>
    <s v="NPL"/>
    <x v="22"/>
    <m/>
    <s v="Southern Asia"/>
    <x v="0"/>
    <x v="2"/>
    <s v="Nepal: Road Maintenance and Development"/>
    <x v="1"/>
    <x v="1"/>
    <x v="1"/>
    <n v="662"/>
    <m/>
    <n v="30.472855563880294"/>
    <n v="4.6031503872930958E-2"/>
    <m/>
    <m/>
    <s v="AIIB Cost Database"/>
    <m/>
  </r>
  <r>
    <s v="NPL"/>
    <x v="22"/>
    <m/>
    <s v="Southern Asia"/>
    <x v="0"/>
    <x v="2"/>
    <s v="Nepal: South Asia Subregional Economic Cooperation Highway Improvement Project"/>
    <x v="7"/>
    <x v="1"/>
    <x v="7"/>
    <n v="87"/>
    <m/>
    <n v="187.17180487337032"/>
    <n v="2.1514000560157509"/>
    <m/>
    <m/>
    <s v="AIIB Cost Database"/>
    <m/>
  </r>
  <r>
    <s v="NPL"/>
    <x v="22"/>
    <m/>
    <s v="Southern Asia"/>
    <x v="0"/>
    <x v="2"/>
    <s v="P083923C1S1"/>
    <x v="13"/>
    <x v="2"/>
    <x v="13"/>
    <n v="800"/>
    <n v="1198.9740000000002"/>
    <n v="37.369378587186084"/>
    <n v="4.6711723233982608E-2"/>
    <d v="2005-01-01T00:00:00"/>
    <m/>
    <s v="https://www.doingbusiness.org/en/reports/thematic-reports/road-costs-knowledge-system"/>
    <m/>
  </r>
  <r>
    <s v="NPL"/>
    <x v="22"/>
    <m/>
    <s v="Southern Asia"/>
    <x v="0"/>
    <x v="2"/>
    <s v="P083923C1S1"/>
    <x v="13"/>
    <x v="2"/>
    <x v="13"/>
    <n v="1741"/>
    <n v="4269.2034241947686"/>
    <n v="49.209796265685725"/>
    <n v="2.8265247711479452E-2"/>
    <d v="2014-01-01T00:00:00"/>
    <m/>
    <s v="https://www.doingbusiness.org/en/reports/thematic-reports/road-costs-knowledge-system"/>
    <m/>
  </r>
  <r>
    <s v="NPL"/>
    <x v="22"/>
    <m/>
    <s v="Southern Asia"/>
    <x v="0"/>
    <x v="2"/>
    <s v="P083923C1S2"/>
    <x v="13"/>
    <x v="2"/>
    <x v="13"/>
    <n v="200"/>
    <n v="499.57250000000005"/>
    <n v="15.570574411327534"/>
    <n v="7.785287205663767E-2"/>
    <d v="2005-01-01T00:00:00"/>
    <m/>
    <s v="https://www.doingbusiness.org/en/reports/thematic-reports/road-costs-knowledge-system"/>
    <m/>
  </r>
  <r>
    <s v="NPL"/>
    <x v="22"/>
    <m/>
    <s v="Southern Asia"/>
    <x v="0"/>
    <x v="2"/>
    <s v="P083923C1S2"/>
    <x v="13"/>
    <x v="2"/>
    <x v="13"/>
    <n v="140"/>
    <n v="497.85537520202047"/>
    <n v="5.7386259564543636"/>
    <n v="4.0990185403245456E-2"/>
    <d v="2014-01-01T00:00:00"/>
    <m/>
    <s v="https://www.doingbusiness.org/en/reports/thematic-reports/road-costs-knowledge-system"/>
    <m/>
  </r>
  <r>
    <s v="NPL"/>
    <x v="22"/>
    <m/>
    <s v="Southern Asia"/>
    <x v="0"/>
    <x v="2"/>
    <s v="P083923C1S3"/>
    <x v="20"/>
    <x v="2"/>
    <x v="20"/>
    <n v="3500"/>
    <n v="187.69652500000001"/>
    <n v="5.8500872431130597"/>
    <n v="1.6714534980323027E-3"/>
    <d v="2005-01-01T00:00:00"/>
    <m/>
    <s v="https://www.doingbusiness.org/en/reports/thematic-reports/road-costs-knowledge-system"/>
    <m/>
  </r>
  <r>
    <s v="NPL"/>
    <x v="22"/>
    <m/>
    <s v="Southern Asia"/>
    <x v="0"/>
    <x v="2"/>
    <s v="P083923C1S3"/>
    <x v="20"/>
    <x v="2"/>
    <x v="20"/>
    <n v="4600"/>
    <n v="495.98373845314063"/>
    <n v="5.7170521746631815"/>
    <n v="1.2428374292746047E-3"/>
    <d v="2014-01-01T00:00:00"/>
    <m/>
    <s v="https://www.doingbusiness.org/en/reports/thematic-reports/road-costs-knowledge-system"/>
    <m/>
  </r>
  <r>
    <s v="NPL"/>
    <x v="22"/>
    <m/>
    <s v="Southern Asia"/>
    <x v="0"/>
    <x v="2"/>
    <s v="Rural Access Improvement and Decentralization Project"/>
    <x v="1"/>
    <x v="1"/>
    <x v="1"/>
    <n v="1881"/>
    <m/>
    <n v="134.75219969117458"/>
    <n v="7.1638596327046555E-2"/>
    <m/>
    <m/>
    <s v="AIIB Cost Database"/>
    <m/>
  </r>
  <r>
    <s v="NZL"/>
    <x v="23"/>
    <s v="Auckland"/>
    <s v="Australia and New Zealand"/>
    <x v="2"/>
    <x v="1"/>
    <s v="Auckland,BRTS"/>
    <x v="5"/>
    <x v="3"/>
    <x v="5"/>
    <n v="6.2"/>
    <n v="320.72815012517799"/>
    <n v="254.20715308269308"/>
    <n v="41.001153723015015"/>
    <d v="2008-01-01T00:00:00"/>
    <s v="Total System Cost (System's total planning and capital costs)"/>
    <s v="https://brtdata.org/"/>
    <m/>
  </r>
  <r>
    <s v="NZL"/>
    <x v="23"/>
    <s v="Auckland"/>
    <s v="Australia and New Zealand"/>
    <x v="2"/>
    <x v="1"/>
    <s v="Auckland,City Rail Link"/>
    <x v="6"/>
    <x v="3"/>
    <x v="6"/>
    <n v="3.5"/>
    <n v="4419"/>
    <n v="2935.8248536330266"/>
    <n v="838.80710103800754"/>
    <d v="2018-01-01T00:00:00"/>
    <s v="Costs include all construction and construction-related expenditures, but not rolling stock"/>
    <s v="https://ourauckland.aucklandcouncil.govt.nz/articles/news/2019/04/revised-cost-for-city-rail-link/"/>
    <s v="https://transitcosts.com/data/"/>
  </r>
  <r>
    <s v="PAK"/>
    <x v="24"/>
    <m/>
    <s v="Southern Asia"/>
    <x v="0"/>
    <x v="0"/>
    <s v="Central Asia Regional Economic Cooperation Corridor Development Investment Program (Tranche 2)"/>
    <x v="1"/>
    <x v="1"/>
    <x v="1"/>
    <n v="222"/>
    <n v="27524.154772055499"/>
    <n v="179.60129773173"/>
    <n v="0.80901485464743239"/>
    <d v="2021-01-01T00:00:00"/>
    <m/>
    <s v="https://www.adb.org/projects/48404-004/main"/>
    <m/>
  </r>
  <r>
    <s v="PAK"/>
    <x v="24"/>
    <m/>
    <s v="Southern Asia"/>
    <x v="0"/>
    <x v="0"/>
    <s v="Khyber Pakhtunkhwa Provincial Roads Improvement Project"/>
    <x v="1"/>
    <x v="1"/>
    <x v="1"/>
    <n v="214"/>
    <n v="21613.824509811067"/>
    <n v="196.91250839920033"/>
    <n v="0.92015190840747818"/>
    <d v="2017-01-01T00:00:00"/>
    <m/>
    <s v="https://www.adb.org/sites/default/files/linked-documents/47360-002-efa.pdf"/>
    <m/>
  </r>
  <r>
    <s v="PAK"/>
    <x v="24"/>
    <m/>
    <s v="Southern Asia"/>
    <x v="0"/>
    <x v="0"/>
    <s v="P010556C1S15"/>
    <x v="3"/>
    <x v="2"/>
    <x v="3"/>
    <n v="68"/>
    <n v="1532"/>
    <n v="16.566906860153377"/>
    <n v="0.24363098323754967"/>
    <d v="2013-01-01T00:00:00"/>
    <m/>
    <s v="https://www.doingbusiness.org/en/reports/thematic-reports/road-costs-knowledge-system"/>
    <m/>
  </r>
  <r>
    <s v="PAK"/>
    <x v="24"/>
    <m/>
    <s v="Southern Asia"/>
    <x v="0"/>
    <x v="0"/>
    <s v="P010556C1S4"/>
    <x v="3"/>
    <x v="2"/>
    <x v="3"/>
    <n v="86"/>
    <n v="1757"/>
    <n v="19.000036131390004"/>
    <n v="0.22093065269058146"/>
    <d v="2013-01-01T00:00:00"/>
    <m/>
    <s v="https://www.doingbusiness.org/en/reports/thematic-reports/road-costs-knowledge-system"/>
    <m/>
  </r>
  <r>
    <s v="PAK"/>
    <x v="24"/>
    <m/>
    <s v="Southern Asia"/>
    <x v="0"/>
    <x v="0"/>
    <s v="P010556C1S5"/>
    <x v="3"/>
    <x v="2"/>
    <x v="3"/>
    <n v="50"/>
    <n v="1557"/>
    <n v="16.837254556957447"/>
    <n v="0.33674509113914897"/>
    <d v="2013-01-01T00:00:00"/>
    <m/>
    <s v="https://www.doingbusiness.org/en/reports/thematic-reports/road-costs-knowledge-system"/>
    <m/>
  </r>
  <r>
    <s v="PAK"/>
    <x v="24"/>
    <m/>
    <s v="Southern Asia"/>
    <x v="0"/>
    <x v="0"/>
    <s v="P010556C1S6"/>
    <x v="3"/>
    <x v="2"/>
    <x v="3"/>
    <n v="47"/>
    <n v="1195"/>
    <n v="12.92261990723452"/>
    <n v="0.27494935972839402"/>
    <d v="2013-01-01T00:00:00"/>
    <m/>
    <s v="https://www.doingbusiness.org/en/reports/thematic-reports/road-costs-knowledge-system"/>
    <m/>
  </r>
  <r>
    <s v="PAK"/>
    <x v="24"/>
    <m/>
    <s v="Southern Asia"/>
    <x v="0"/>
    <x v="0"/>
    <s v="P010556C1S7"/>
    <x v="1"/>
    <x v="1"/>
    <x v="1"/>
    <n v="100"/>
    <n v="7657"/>
    <n v="82.802092577150418"/>
    <n v="0.82802092577150421"/>
    <d v="2013-01-01T00:00:00"/>
    <m/>
    <s v="https://www.doingbusiness.org/en/reports/thematic-reports/road-costs-knowledge-system"/>
    <m/>
  </r>
  <r>
    <s v="PAK"/>
    <x v="24"/>
    <m/>
    <s v="Southern Asia"/>
    <x v="0"/>
    <x v="0"/>
    <s v="P128966C1"/>
    <x v="13"/>
    <x v="2"/>
    <x v="13"/>
    <n v="50"/>
    <n v="1365.8924053333305"/>
    <n v="12.952329364952108"/>
    <n v="0.25904658729904217"/>
    <d v="2016-01-01T00:00:00"/>
    <m/>
    <s v="https://www.doingbusiness.org/en/reports/thematic-reports/road-costs-knowledge-system"/>
    <m/>
  </r>
  <r>
    <s v="PHL"/>
    <x v="25"/>
    <m/>
    <s v="South-eastern Asia"/>
    <x v="0"/>
    <x v="4"/>
    <s v="Cebu Bus Rapid Transit (BRT) Project"/>
    <x v="5"/>
    <x v="3"/>
    <x v="5"/>
    <n v="23"/>
    <m/>
    <n v="200.03962057071251"/>
    <n v="8.6973748074222836"/>
    <m/>
    <m/>
    <s v="AIIB Cost Database"/>
    <m/>
  </r>
  <r>
    <s v="PHL"/>
    <x v="25"/>
    <m/>
    <s v="South-eastern Asia"/>
    <x v="0"/>
    <x v="4"/>
    <s v="Malolos-Clark Railway Project"/>
    <x v="6"/>
    <x v="3"/>
    <x v="6"/>
    <n v="53.1"/>
    <n v="175812.09756865172"/>
    <n v="3688.4866831678328"/>
    <n v="69.463026048358429"/>
    <d v="2019-01-01T00:00:00"/>
    <m/>
    <s v="https://www.adb.org/sites/default/files/linked-documents/52083-001-efa.pdf"/>
    <m/>
  </r>
  <r>
    <s v="PHL"/>
    <x v="25"/>
    <s v="Manila"/>
    <s v="South-eastern Asia"/>
    <x v="0"/>
    <x v="4"/>
    <s v="Manila LRT 2 (Eastern Extension)"/>
    <x v="11"/>
    <x v="3"/>
    <x v="11"/>
    <n v="4.2"/>
    <n v="3240"/>
    <n v="63.9"/>
    <n v="15.214285714285714"/>
    <d v="2015-01-01T00:00:00"/>
    <s v="Construction starting year is considered as year of study"/>
    <s v="https://irjpro.com/#/app/home"/>
    <m/>
  </r>
  <r>
    <s v="PHL"/>
    <x v="25"/>
    <s v="Manila"/>
    <s v="South-eastern Asia"/>
    <x v="0"/>
    <x v="4"/>
    <s v="Manila MRT Line 7"/>
    <x v="6"/>
    <x v="3"/>
    <x v="6"/>
    <n v="22.8"/>
    <n v="62700"/>
    <n v="1220.4986233946026"/>
    <n v="53.530641376956254"/>
    <d v="2016-01-01T00:00:00"/>
    <s v="Construction starting year is considered as year of study"/>
    <s v="https://irjpro.com/#/app/home"/>
    <m/>
  </r>
  <r>
    <s v="PHL"/>
    <x v="25"/>
    <m/>
    <s v="South-eastern Asia"/>
    <x v="0"/>
    <x v="4"/>
    <s v="Manila MRT-7"/>
    <x v="6"/>
    <x v="3"/>
    <x v="6"/>
    <n v="23"/>
    <m/>
    <n v="1237.4000000000001"/>
    <n v="53.800000000000004"/>
    <m/>
    <m/>
    <s v="AIIB Cost Database"/>
    <m/>
  </r>
  <r>
    <s v="PHL"/>
    <x v="25"/>
    <s v="Manila"/>
    <s v="South-eastern Asia"/>
    <x v="0"/>
    <x v="4"/>
    <s v="Manila,Line 4"/>
    <x v="6"/>
    <x v="3"/>
    <x v="6"/>
    <n v="15.6"/>
    <n v="59300"/>
    <n v="891.68564962113169"/>
    <n v="57.159336514175109"/>
    <d v="2023-01-01T00:00:00"/>
    <s v="Costs include all construction and construction-related expenditures, but not rolling stock"/>
    <s v="https://newsinfo.inquirer.net/1211139/mrt-4-project-targeted-for-completion-in-2025"/>
    <s v="https://transitcosts.com/data/"/>
  </r>
  <r>
    <s v="PHL"/>
    <x v="25"/>
    <s v="Manila"/>
    <s v="South-eastern Asia"/>
    <x v="0"/>
    <x v="4"/>
    <s v="Manila,Line 7"/>
    <x v="6"/>
    <x v="3"/>
    <x v="6"/>
    <n v="22.8"/>
    <n v="69300"/>
    <n v="1199.8998953513214"/>
    <n v="52.627188392601816"/>
    <d v="2018-01-01T00:00:00"/>
    <s v="Costs include all construction and construction-related expenditures, but not rolling stock"/>
    <s v="https://www.railwaygazette.com/news/single-view/view/manila-metro-line-7-breaks-ground.html"/>
    <s v="https://transitcosts.com/data/"/>
  </r>
  <r>
    <s v="PHL"/>
    <x v="25"/>
    <m/>
    <s v="South-eastern Asia"/>
    <x v="0"/>
    <x v="4"/>
    <s v="P039019C1S1"/>
    <x v="13"/>
    <x v="2"/>
    <x v="13"/>
    <n v="84.8"/>
    <n v="1038"/>
    <n v="29.240451454066267"/>
    <n v="0.34481664450549843"/>
    <d v="2008-01-01T00:00:00"/>
    <m/>
    <s v="https://www.doingbusiness.org/en/reports/thematic-reports/road-costs-knowledge-system"/>
    <m/>
  </r>
  <r>
    <s v="PHL"/>
    <x v="25"/>
    <m/>
    <s v="South-eastern Asia"/>
    <x v="0"/>
    <x v="4"/>
    <s v="P039019C1S3"/>
    <x v="13"/>
    <x v="2"/>
    <x v="13"/>
    <n v="46.2"/>
    <n v="364"/>
    <n v="10.253877003160039"/>
    <n v="0.22194538967878871"/>
    <d v="2008-01-01T00:00:00"/>
    <m/>
    <s v="https://www.doingbusiness.org/en/reports/thematic-reports/road-costs-knowledge-system"/>
    <m/>
  </r>
  <r>
    <s v="PHL"/>
    <x v="25"/>
    <m/>
    <s v="South-eastern Asia"/>
    <x v="0"/>
    <x v="4"/>
    <s v="P039019C1S4"/>
    <x v="13"/>
    <x v="2"/>
    <x v="13"/>
    <n v="142"/>
    <n v="481.69552500000003"/>
    <n v="19.766738227312235"/>
    <n v="0.13920238188248052"/>
    <d v="2000-01-01T00:00:00"/>
    <m/>
    <s v="https://www.doingbusiness.org/en/reports/thematic-reports/road-costs-knowledge-system"/>
    <m/>
  </r>
  <r>
    <s v="PHL"/>
    <x v="25"/>
    <m/>
    <s v="South-eastern Asia"/>
    <x v="0"/>
    <x v="4"/>
    <s v="P039019C1S4"/>
    <x v="13"/>
    <x v="2"/>
    <x v="13"/>
    <n v="45.2"/>
    <n v="501"/>
    <n v="14.113165875228516"/>
    <n v="0.3122381830802769"/>
    <d v="2008-01-01T00:00:00"/>
    <m/>
    <s v="https://www.doingbusiness.org/en/reports/thematic-reports/road-costs-knowledge-system"/>
    <m/>
  </r>
  <r>
    <s v="PHL"/>
    <x v="25"/>
    <m/>
    <s v="South-eastern Asia"/>
    <x v="0"/>
    <x v="4"/>
    <s v="P039019C1S5"/>
    <x v="13"/>
    <x v="2"/>
    <x v="13"/>
    <n v="46"/>
    <n v="123.7383"/>
    <n v="5.0776942235297486"/>
    <n v="0.11038465703325541"/>
    <d v="2000-01-01T00:00:00"/>
    <m/>
    <s v="https://www.doingbusiness.org/en/reports/thematic-reports/road-costs-knowledge-system"/>
    <m/>
  </r>
  <r>
    <s v="PHL"/>
    <x v="25"/>
    <m/>
    <s v="South-eastern Asia"/>
    <x v="0"/>
    <x v="4"/>
    <s v="P039019C1S5"/>
    <x v="13"/>
    <x v="2"/>
    <x v="13"/>
    <n v="52.6"/>
    <n v="534"/>
    <n v="15.042775603536979"/>
    <n v="0.28598432706344068"/>
    <d v="2008-01-01T00:00:00"/>
    <m/>
    <s v="https://www.doingbusiness.org/en/reports/thematic-reports/road-costs-knowledge-system"/>
    <m/>
  </r>
  <r>
    <s v="PHL"/>
    <x v="25"/>
    <m/>
    <s v="South-eastern Asia"/>
    <x v="0"/>
    <x v="4"/>
    <s v="P039019C1S8"/>
    <x v="13"/>
    <x v="2"/>
    <x v="13"/>
    <n v="46"/>
    <n v="220.96125000000001"/>
    <n v="9.0673111134459798"/>
    <n v="0.19711545898795607"/>
    <d v="2000-01-01T00:00:00"/>
    <m/>
    <s v="https://www.doingbusiness.org/en/reports/thematic-reports/road-costs-knowledge-system"/>
    <m/>
  </r>
  <r>
    <s v="PHL"/>
    <x v="25"/>
    <m/>
    <s v="South-eastern Asia"/>
    <x v="0"/>
    <x v="4"/>
    <s v="P039019C1S8"/>
    <x v="13"/>
    <x v="2"/>
    <x v="13"/>
    <n v="46.1"/>
    <n v="412"/>
    <n v="11.606036607972351"/>
    <n v="0.25175784399072343"/>
    <d v="2008-01-01T00:00:00"/>
    <m/>
    <s v="https://www.doingbusiness.org/en/reports/thematic-reports/road-costs-knowledge-system"/>
    <m/>
  </r>
  <r>
    <s v="PHL"/>
    <x v="25"/>
    <m/>
    <s v="South-eastern Asia"/>
    <x v="0"/>
    <x v="4"/>
    <s v="P039019C1S9"/>
    <x v="13"/>
    <x v="2"/>
    <x v="13"/>
    <n v="59.1"/>
    <n v="766"/>
    <n v="21.578213693463159"/>
    <n v="0.36511359887416511"/>
    <d v="2008-01-01T00:00:00"/>
    <m/>
    <s v="https://www.doingbusiness.org/en/reports/thematic-reports/road-costs-knowledge-system"/>
    <m/>
  </r>
  <r>
    <s v="PHL"/>
    <x v="25"/>
    <m/>
    <s v="South-eastern Asia"/>
    <x v="0"/>
    <x v="4"/>
    <s v="P039019C3"/>
    <x v="4"/>
    <x v="2"/>
    <x v="4"/>
    <n v="231"/>
    <n v="440.15481000000005"/>
    <n v="18.062083737984395"/>
    <n v="7.8190838692573136E-2"/>
    <d v="2000-01-01T00:00:00"/>
    <m/>
    <s v="https://www.doingbusiness.org/en/reports/thematic-reports/road-costs-knowledge-system"/>
    <m/>
  </r>
  <r>
    <s v="PHL"/>
    <x v="25"/>
    <m/>
    <s v="South-eastern Asia"/>
    <x v="0"/>
    <x v="4"/>
    <s v="P039019C3"/>
    <x v="4"/>
    <x v="2"/>
    <x v="4"/>
    <n v="254"/>
    <n v="915.27588913431646"/>
    <n v="25.783314261376994"/>
    <n v="0.10150911126526375"/>
    <d v="2008-01-01T00:00:00"/>
    <m/>
    <s v="https://www.doingbusiness.org/en/reports/thematic-reports/road-costs-knowledge-system"/>
    <m/>
  </r>
  <r>
    <s v="PHL"/>
    <x v="25"/>
    <m/>
    <s v="South-eastern Asia"/>
    <x v="0"/>
    <x v="4"/>
    <s v="P057731C1S1"/>
    <x v="3"/>
    <x v="2"/>
    <x v="3"/>
    <n v="3.6900000000000004"/>
    <n v="48.510713354598664"/>
    <n v="1.2345588128084979"/>
    <n v="0.33456878395894246"/>
    <d v="2011-01-01T00:00:00"/>
    <m/>
    <s v="https://www.doingbusiness.org/en/reports/thematic-reports/road-costs-knowledge-system"/>
    <m/>
  </r>
  <r>
    <s v="PHL"/>
    <x v="25"/>
    <m/>
    <s v="South-eastern Asia"/>
    <x v="0"/>
    <x v="4"/>
    <s v="P057731C1S3"/>
    <x v="3"/>
    <x v="2"/>
    <x v="3"/>
    <n v="27.200000000000003"/>
    <n v="238.13567549999999"/>
    <n v="8.0391363871636212"/>
    <n v="0.29555648482219193"/>
    <d v="2001-01-01T00:00:00"/>
    <m/>
    <s v="https://www.doingbusiness.org/en/reports/thematic-reports/road-costs-knowledge-system"/>
    <m/>
  </r>
  <r>
    <s v="PHL"/>
    <x v="25"/>
    <m/>
    <s v="South-eastern Asia"/>
    <x v="0"/>
    <x v="4"/>
    <s v="P057731C1S3"/>
    <x v="3"/>
    <x v="2"/>
    <x v="3"/>
    <n v="27.200000000000003"/>
    <n v="585.16047983984629"/>
    <n v="14.891865679502503"/>
    <n v="0.54749506174641549"/>
    <d v="2011-01-01T00:00:00"/>
    <m/>
    <s v="https://www.doingbusiness.org/en/reports/thematic-reports/road-costs-knowledge-system"/>
    <m/>
  </r>
  <r>
    <s v="PHL"/>
    <x v="25"/>
    <m/>
    <s v="South-eastern Asia"/>
    <x v="0"/>
    <x v="4"/>
    <s v="Philippines: First National Roads Improvement Project"/>
    <x v="1"/>
    <x v="1"/>
    <x v="1"/>
    <n v="1357.6"/>
    <m/>
    <n v="412.35737667277482"/>
    <n v="0.30373996513905044"/>
    <m/>
    <m/>
    <s v="AIIB Cost Database"/>
    <m/>
  </r>
  <r>
    <s v="PHL"/>
    <x v="25"/>
    <m/>
    <s v="South-eastern Asia"/>
    <x v="0"/>
    <x v="4"/>
    <s v="Philippines: Metro Manila BRT Line 1 Project"/>
    <x v="5"/>
    <x v="3"/>
    <x v="5"/>
    <n v="13"/>
    <m/>
    <n v="96.262187827127221"/>
    <n v="7.4047836790097863"/>
    <m/>
    <m/>
    <s v="AIIB Cost Database"/>
    <m/>
  </r>
  <r>
    <s v="PHL"/>
    <x v="25"/>
    <m/>
    <s v="South-eastern Asia"/>
    <x v="0"/>
    <x v="4"/>
    <s v="Philippines: Road Improvement and Institutional Development Project"/>
    <x v="1"/>
    <x v="1"/>
    <x v="1"/>
    <n v="340"/>
    <m/>
    <n v="108.97186092343578"/>
    <n v="0.32050547330422291"/>
    <m/>
    <m/>
    <s v="AIIB Cost Database"/>
    <m/>
  </r>
  <r>
    <s v="PNG"/>
    <x v="26"/>
    <m/>
    <s v="Melanesia"/>
    <x v="0"/>
    <x v="1"/>
    <s v="P004397C1S1"/>
    <x v="20"/>
    <x v="2"/>
    <x v="20"/>
    <n v="2200"/>
    <n v="22.825993897766683"/>
    <n v="11.585340139916752"/>
    <n v="5.2660636999621599E-3"/>
    <d v="2002-01-01T00:00:00"/>
    <m/>
    <s v="https://www.doingbusiness.org/en/reports/thematic-reports/road-costs-knowledge-system"/>
    <m/>
  </r>
  <r>
    <s v="PNG"/>
    <x v="26"/>
    <m/>
    <s v="Melanesia"/>
    <x v="0"/>
    <x v="1"/>
    <s v="P004397C1S1"/>
    <x v="20"/>
    <x v="2"/>
    <x v="20"/>
    <n v="1788"/>
    <n v="23.7"/>
    <n v="13.315129573171323"/>
    <n v="7.4469404771651693E-3"/>
    <d v="2012-01-01T00:00:00"/>
    <m/>
    <s v="https://www.doingbusiness.org/en/reports/thematic-reports/road-costs-knowledge-system"/>
    <m/>
  </r>
  <r>
    <s v="PNG"/>
    <x v="26"/>
    <m/>
    <s v="Melanesia"/>
    <x v="0"/>
    <x v="1"/>
    <s v="P004397C1S2"/>
    <x v="3"/>
    <x v="2"/>
    <x v="3"/>
    <n v="440"/>
    <n v="64.894378555766721"/>
    <n v="32.93716155819336"/>
    <n v="7.4857185359530357E-2"/>
    <d v="2002-01-01T00:00:00"/>
    <m/>
    <s v="https://www.doingbusiness.org/en/reports/thematic-reports/road-costs-knowledge-system"/>
    <m/>
  </r>
  <r>
    <s v="PNG"/>
    <x v="26"/>
    <m/>
    <s v="Melanesia"/>
    <x v="0"/>
    <x v="1"/>
    <s v="P004397C1S2"/>
    <x v="3"/>
    <x v="2"/>
    <x v="3"/>
    <n v="622.4"/>
    <n v="187.36"/>
    <n v="105.26256020377127"/>
    <n v="0.16912365071300012"/>
    <d v="2012-01-01T00:00:00"/>
    <m/>
    <s v="https://www.doingbusiness.org/en/reports/thematic-reports/road-costs-knowledge-system"/>
    <m/>
  </r>
  <r>
    <s v="PNG"/>
    <x v="26"/>
    <m/>
    <s v="Melanesia"/>
    <x v="0"/>
    <x v="1"/>
    <s v="P004397C2S1"/>
    <x v="20"/>
    <x v="2"/>
    <x v="20"/>
    <n v="664"/>
    <n v="3.8"/>
    <n v="2.1349152902131232"/>
    <n v="3.2152338708028964E-3"/>
    <d v="2012-01-01T00:00:00"/>
    <m/>
    <s v="https://www.doingbusiness.org/en/reports/thematic-reports/road-costs-knowledge-system"/>
    <m/>
  </r>
  <r>
    <s v="PNG"/>
    <x v="26"/>
    <m/>
    <s v="Melanesia"/>
    <x v="0"/>
    <x v="1"/>
    <s v="P004397C2S2"/>
    <x v="3"/>
    <x v="2"/>
    <x v="3"/>
    <n v="200"/>
    <n v="13.243750725666677"/>
    <n v="6.7218697057537478"/>
    <n v="3.3609348528768741E-2"/>
    <d v="2002-01-01T00:00:00"/>
    <m/>
    <s v="https://www.doingbusiness.org/en/reports/thematic-reports/road-costs-knowledge-system"/>
    <m/>
  </r>
  <r>
    <s v="PNG"/>
    <x v="26"/>
    <m/>
    <s v="Melanesia"/>
    <x v="0"/>
    <x v="1"/>
    <s v="P004397C2S2"/>
    <x v="3"/>
    <x v="2"/>
    <x v="3"/>
    <n v="156"/>
    <n v="32.200000000000003"/>
    <n v="18.090597985490152"/>
    <n v="0.11596537170185996"/>
    <d v="2012-01-01T00:00:00"/>
    <m/>
    <s v="https://www.doingbusiness.org/en/reports/thematic-reports/road-costs-knowledge-system"/>
    <m/>
  </r>
  <r>
    <s v="PNG"/>
    <x v="26"/>
    <m/>
    <s v="Melanesia"/>
    <x v="0"/>
    <x v="1"/>
    <s v="Papua New Guinea: Sustainable Highlands Highway Investment Program (Tranche 1)"/>
    <x v="13"/>
    <x v="2"/>
    <x v="13"/>
    <n v="600"/>
    <m/>
    <n v="265.36217030896626"/>
    <n v="0.4422702838482771"/>
    <m/>
    <m/>
    <s v="AIIB Cost Database"/>
    <m/>
  </r>
  <r>
    <s v="RUS"/>
    <x v="27"/>
    <s v="Moscow"/>
    <s v="Eastern Europe"/>
    <x v="1"/>
    <x v="5"/>
    <s v="Moscow,Line 1 extension"/>
    <x v="6"/>
    <x v="3"/>
    <x v="6"/>
    <n v="11.6"/>
    <n v="41032.868999999999"/>
    <n v="573.45110198124223"/>
    <n v="49.435439825969162"/>
    <d v="2018-01-01T00:00:00"/>
    <s v="Costs include all construction and construction-related expenditures, but not rolling stock"/>
    <s v="https://zakupki.gov.ru/epz/order/notice/oku44/view/supplier-results.html?regNumber=0173200001418000217"/>
    <s v="https://transitcosts.com/data/"/>
  </r>
  <r>
    <s v="RUS"/>
    <x v="27"/>
    <s v="Nizhniy Novgorod"/>
    <s v="Eastern Europe"/>
    <x v="1"/>
    <x v="5"/>
    <s v="Nizhniy Novgorod,Line 2 extension"/>
    <x v="6"/>
    <x v="3"/>
    <x v="6"/>
    <n v="2.5"/>
    <n v="11000"/>
    <n v="153.24963271401128"/>
    <n v="61.299853085604511"/>
    <d v="2016-01-01T00:00:00"/>
    <s v="Costs include all construction and construction-related expenditures, but not rolling stock"/>
    <s v="https://www.metro-report.com/analysis/single-news/view/the-winners-and-losers-of-russian-metros.html"/>
    <s v="https://transitcosts.com/data/"/>
  </r>
  <r>
    <s v="RUS"/>
    <x v="27"/>
    <m/>
    <s v="Eastern Europe"/>
    <x v="1"/>
    <x v="5"/>
    <s v="Volgograd Airport Rail Link (Gumrak station - Airport)"/>
    <x v="0"/>
    <x v="0"/>
    <x v="0"/>
    <n v="1.2"/>
    <m/>
    <n v="3.152925924550551"/>
    <n v="2.6274382704587924"/>
    <m/>
    <m/>
    <s v="AIIB Cost Database"/>
    <m/>
  </r>
  <r>
    <s v="SGP"/>
    <x v="28"/>
    <m/>
    <s v="South-eastern Asia"/>
    <x v="2"/>
    <x v="4"/>
    <s v="Downtown Line Phase 2"/>
    <x v="6"/>
    <x v="3"/>
    <x v="6"/>
    <n v="16.600000000000001"/>
    <m/>
    <n v="566.6"/>
    <n v="34.132530120481924"/>
    <m/>
    <m/>
    <s v="AIIB Cost Database"/>
    <m/>
  </r>
  <r>
    <s v="SGP"/>
    <x v="28"/>
    <m/>
    <s v="South-eastern Asia"/>
    <x v="2"/>
    <x v="4"/>
    <s v="East-West Line Tuas West extension"/>
    <x v="6"/>
    <x v="3"/>
    <x v="6"/>
    <n v="7.5"/>
    <m/>
    <n v="2468.5897465077092"/>
    <n v="329.14529953436124"/>
    <m/>
    <m/>
    <s v="AIIB Cost Database"/>
    <m/>
  </r>
  <r>
    <s v="SGP"/>
    <x v="28"/>
    <s v="Singapore"/>
    <s v="South-eastern Asia"/>
    <x v="2"/>
    <x v="4"/>
    <s v="Singapore,Downtown MRT Line"/>
    <x v="6"/>
    <x v="3"/>
    <x v="6"/>
    <n v="41.9"/>
    <n v="21000"/>
    <n v="17286.218229878148"/>
    <n v="412.55890763432336"/>
    <d v="2012-01-01T00:00:00"/>
    <s v="Costs include all construction and construction-related expenditures, but not rolling stock"/>
    <s v="https://www.todayonline.com/singapore/comparing-singapores-newest-and-oldest-mrt-lines"/>
    <s v="https://transitcosts.com/data/"/>
  </r>
  <r>
    <s v="SGP"/>
    <x v="28"/>
    <s v="Singapore"/>
    <s v="South-eastern Asia"/>
    <x v="2"/>
    <x v="4"/>
    <s v="Singapore,Thomson MRT Line"/>
    <x v="6"/>
    <x v="3"/>
    <x v="6"/>
    <n v="43"/>
    <n v="25000"/>
    <n v="18136.305047679012"/>
    <n v="421.77453599253516"/>
    <d v="2019-01-01T00:00:00"/>
    <s v="Costs include all construction and construction-related expenditures, but not rolling stock"/>
    <s v="https://www.straitstimes.com/singapore/transport/thomson-east-coast-line-6-more-stations-from-springleaf-to-caldecott-opening"/>
    <s v="https://transitcosts.com/data/"/>
  </r>
  <r>
    <s v="SGP"/>
    <x v="28"/>
    <s v="Singapore"/>
    <s v="South-eastern Asia"/>
    <x v="2"/>
    <x v="4"/>
    <s v="Thomson East Coast Line"/>
    <x v="6"/>
    <x v="3"/>
    <x v="6"/>
    <n v="43"/>
    <n v="7700"/>
    <n v="5462.2739768564579"/>
    <n v="127.02962736875483"/>
    <d v="2016-01-01T00:00:00"/>
    <s v="Construction starting year is considered as year of study"/>
    <s v="https://irjpro.com/#/app/home"/>
    <m/>
  </r>
  <r>
    <s v="SLB"/>
    <x v="29"/>
    <m/>
    <s v="Melanesia"/>
    <x v="0"/>
    <x v="1"/>
    <s v="Land and Maritime Connectivity Project"/>
    <x v="22"/>
    <x v="2"/>
    <x v="22"/>
    <n v="35"/>
    <n v="618.49084297356251"/>
    <n v="77.543073427564678"/>
    <n v="2.2155163836447049"/>
    <d v="2021-01-01T00:00:00"/>
    <m/>
    <s v="https://www.adb.org/sites/default/files/project-documents/53421/53421-001-rrp-en.pdf"/>
    <m/>
  </r>
  <r>
    <s v="THA"/>
    <x v="30"/>
    <m/>
    <s v="South-eastern Asia"/>
    <x v="1"/>
    <x v="4"/>
    <s v="Bangkok Green Line extension (Bearing - Samutprakan)"/>
    <x v="6"/>
    <x v="3"/>
    <x v="6"/>
    <n v="12.6"/>
    <m/>
    <n v="403.05375344224967"/>
    <n v="31.988393130337275"/>
    <m/>
    <m/>
    <s v="AIIB Cost Database"/>
    <m/>
  </r>
  <r>
    <s v="THA"/>
    <x v="30"/>
    <s v="Bangkok"/>
    <s v="South-eastern Asia"/>
    <x v="1"/>
    <x v="4"/>
    <s v="Bangkok Skytrain Sukhumvit Line Phase 2"/>
    <x v="6"/>
    <x v="3"/>
    <x v="6"/>
    <n v="9.8000000000000007"/>
    <n v="6700"/>
    <n v="206.80000000000004"/>
    <n v="21.102040816326532"/>
    <d v="2015-01-01T00:00:00"/>
    <s v="Construction starting year is considered as year of study"/>
    <s v="https://irjpro.com/#/app/home"/>
    <m/>
  </r>
  <r>
    <s v="THA"/>
    <x v="30"/>
    <m/>
    <s v="South-eastern Asia"/>
    <x v="1"/>
    <x v="4"/>
    <s v="Bangkok Skytrain Sukhumvit Line Phase 2"/>
    <x v="6"/>
    <x v="3"/>
    <x v="6"/>
    <n v="9.8000000000000007"/>
    <m/>
    <n v="203.18325289011517"/>
    <n v="20.732984988787262"/>
    <m/>
    <m/>
    <s v="AIIB Cost Database"/>
    <m/>
  </r>
  <r>
    <s v="THA"/>
    <x v="30"/>
    <s v="Bangkok"/>
    <s v="South-eastern Asia"/>
    <x v="1"/>
    <x v="4"/>
    <s v="Bangkok,Pink Line"/>
    <x v="6"/>
    <x v="3"/>
    <x v="6"/>
    <n v="34.5"/>
    <n v="56725"/>
    <n v="1779.8945687995067"/>
    <n v="51.591146921724835"/>
    <d v="2019-01-01T00:00:00"/>
    <s v="Costs include all construction and construction-related expenditures, but not rolling stock"/>
    <s v="https://www.mrta.co.th/en/projectelectrictrain/bangkok-and-vicinities/pinkline/"/>
    <s v="https://transitcosts.com/data/"/>
  </r>
  <r>
    <s v="THA"/>
    <x v="30"/>
    <s v="Bangkok"/>
    <s v="South-eastern Asia"/>
    <x v="1"/>
    <x v="4"/>
    <s v="Bangkok,Sukhumvit Line to Kheka"/>
    <x v="6"/>
    <x v="3"/>
    <x v="6"/>
    <n v="12.8"/>
    <n v="21904"/>
    <n v="756.02432597009658"/>
    <n v="59.064400466413794"/>
    <d v="2007-01-01T00:00:00"/>
    <s v="Costs include all construction and construction-related expenditures, but not rolling stock"/>
    <s v="https://www.mrta.co.th/en/projectelectrictrain/bangkok-and-vicinities/greenline/"/>
    <s v="https://transitcosts.com/data/"/>
  </r>
  <r>
    <s v="THA"/>
    <x v="30"/>
    <s v="Bangkok"/>
    <s v="South-eastern Asia"/>
    <x v="1"/>
    <x v="4"/>
    <s v="Bangkok,Yellow Line"/>
    <x v="6"/>
    <x v="3"/>
    <x v="6"/>
    <n v="30.4"/>
    <n v="54768"/>
    <n v="1718.4885983959698"/>
    <n v="56.529230210393749"/>
    <d v="2019-01-01T00:00:00"/>
    <s v="Costs include all construction and construction-related expenditures, but not rolling stock"/>
    <s v="https://www.mrta.co.th/en/projectelectrictrain/bangkok-and-vicinities/yellowline/"/>
    <s v="https://transitcosts.com/data/"/>
  </r>
  <r>
    <s v="THA"/>
    <x v="30"/>
    <m/>
    <s v="South-eastern Asia"/>
    <x v="1"/>
    <x v="4"/>
    <s v="Khon Kaen - Mukdahan - Nakhon Phanom"/>
    <x v="0"/>
    <x v="0"/>
    <x v="0"/>
    <n v="354"/>
    <n v="60353"/>
    <n v="1923.5598283765351"/>
    <n v="5.4337848259224151"/>
    <d v="2020-01-01T00:00:00"/>
    <s v="Construction starting year is considered as year of study"/>
    <s v="https://irjpro.com/#/app/home"/>
    <m/>
  </r>
  <r>
    <s v="THA"/>
    <x v="30"/>
    <m/>
    <s v="South-eastern Asia"/>
    <x v="1"/>
    <x v="4"/>
    <s v="Lop buri - Pak Nam Pho Double track"/>
    <x v="0"/>
    <x v="0"/>
    <x v="0"/>
    <n v="148"/>
    <n v="24800"/>
    <n v="751.02012022403835"/>
    <n v="5.0744602717840426"/>
    <d v="2018-01-01T00:00:00"/>
    <s v="Construction starting year is considered as year of study"/>
    <s v="https://irjpro.com/#/app/home"/>
    <m/>
  </r>
  <r>
    <s v="THA"/>
    <x v="30"/>
    <m/>
    <s v="South-eastern Asia"/>
    <x v="1"/>
    <x v="4"/>
    <s v="Nakhon Pathom - Hua Hin Double track"/>
    <x v="0"/>
    <x v="0"/>
    <x v="0"/>
    <n v="165"/>
    <n v="20000"/>
    <n v="605.62340981619695"/>
    <n v="3.6704449079769512"/>
    <d v="2018-01-01T00:00:00"/>
    <s v="Construction starting year is considered as year of study"/>
    <s v="https://irjpro.com/#/app/home"/>
    <m/>
  </r>
  <r>
    <s v="THA"/>
    <x v="30"/>
    <m/>
    <s v="South-eastern Asia"/>
    <x v="1"/>
    <x v="4"/>
    <s v="P075173C2"/>
    <x v="8"/>
    <x v="1"/>
    <x v="8"/>
    <n v="73"/>
    <n v="2087.5059106666686"/>
    <n v="68.900128587419303"/>
    <n v="0.94383737790985345"/>
    <d v="2003-01-01T00:00:00"/>
    <m/>
    <s v="https://www.doingbusiness.org/en/reports/thematic-reports/road-costs-knowledge-system"/>
    <m/>
  </r>
  <r>
    <s v="THA"/>
    <x v="30"/>
    <m/>
    <s v="South-eastern Asia"/>
    <x v="1"/>
    <x v="4"/>
    <s v="P075173C2"/>
    <x v="8"/>
    <x v="1"/>
    <x v="8"/>
    <n v="86.27"/>
    <n v="1245.630688666668"/>
    <n v="40.936340333905846"/>
    <n v="0.47451420347636314"/>
    <d v="2013-01-01T00:00:00"/>
    <m/>
    <s v="https://www.doingbusiness.org/en/reports/thematic-reports/road-costs-knowledge-system"/>
    <m/>
  </r>
  <r>
    <s v="THA"/>
    <x v="30"/>
    <s v="Phuket"/>
    <s v="South-eastern Asia"/>
    <x v="1"/>
    <x v="4"/>
    <s v="Phuket Airport Rail Link"/>
    <x v="11"/>
    <x v="3"/>
    <x v="11"/>
    <n v="60"/>
    <n v="25000"/>
    <n v="796.81633507680556"/>
    <n v="13.280272251280092"/>
    <d v="2020-01-01T00:00:00"/>
    <s v="Construction starting year is considered as year of study"/>
    <s v="https://irjpro.com/#/app/home"/>
    <m/>
  </r>
  <r>
    <s v="THA"/>
    <x v="30"/>
    <m/>
    <s v="South-eastern Asia"/>
    <x v="1"/>
    <x v="4"/>
    <s v="Prachuap Khiri Khan - Chumphon Double track"/>
    <x v="0"/>
    <x v="0"/>
    <x v="0"/>
    <n v="167"/>
    <n v="17250"/>
    <n v="522.42745136420695"/>
    <n v="3.1283080920012392"/>
    <d v="2018-01-01T00:00:00"/>
    <s v="Construction starting year is considered as year of study"/>
    <s v="https://irjpro.com/#/app/home"/>
    <m/>
  </r>
  <r>
    <s v="THA"/>
    <x v="30"/>
    <m/>
    <s v="South-eastern Asia"/>
    <x v="1"/>
    <x v="4"/>
    <s v="Prachuap Khiri Khan - Hua Hin Double track"/>
    <x v="0"/>
    <x v="0"/>
    <x v="0"/>
    <n v="90"/>
    <n v="10000"/>
    <n v="302.8607591288839"/>
    <n v="3.365119545876488"/>
    <d v="2018-01-01T00:00:00"/>
    <s v="Construction starting year is considered as year of study"/>
    <s v="https://irjpro.com/#/app/home"/>
    <m/>
  </r>
  <r>
    <s v="THA"/>
    <x v="30"/>
    <m/>
    <s v="South-eastern Asia"/>
    <x v="1"/>
    <x v="4"/>
    <s v="Thailand - Highways Management Project"/>
    <x v="8"/>
    <x v="1"/>
    <x v="8"/>
    <n v="73"/>
    <m/>
    <n v="51.650069266879235"/>
    <n v="0.70753519543670185"/>
    <m/>
    <m/>
    <s v="AIIB Cost Database"/>
    <m/>
  </r>
  <r>
    <s v="THA"/>
    <x v="30"/>
    <m/>
    <s v="South-eastern Asia"/>
    <x v="1"/>
    <x v="4"/>
    <s v="Thanon Chira - Khon Kaen Double Track"/>
    <x v="0"/>
    <x v="0"/>
    <x v="0"/>
    <n v="187"/>
    <m/>
    <n v="703.66427676435092"/>
    <n v="3.762910570932358"/>
    <m/>
    <m/>
    <s v="AIIB Cost Database"/>
    <m/>
  </r>
  <r>
    <s v="THA"/>
    <x v="30"/>
    <m/>
    <s v="South-eastern Asia"/>
    <x v="1"/>
    <x v="4"/>
    <s v="Track Doubling of Thanon Jira Junction - Khon Kaen Line"/>
    <x v="0"/>
    <x v="0"/>
    <x v="0"/>
    <n v="187"/>
    <m/>
    <n v="696.84488047838875"/>
    <n v="3.7264432111143782"/>
    <m/>
    <m/>
    <s v="AIIB Cost Database"/>
    <m/>
  </r>
  <r>
    <s v="TJK"/>
    <x v="31"/>
    <m/>
    <s v="Central Asia"/>
    <x v="0"/>
    <x v="0"/>
    <s v="Central Asia Regional Economic Cooperation Corridors 2, 3, and 5 (Obigarm-Nurobod) Road Project"/>
    <x v="12"/>
    <x v="1"/>
    <x v="12"/>
    <n v="60"/>
    <n v="1102.4435933333325"/>
    <n v="218.29245321567254"/>
    <n v="3.6382075535945422"/>
    <d v="2018-01-01T00:00:00"/>
    <m/>
    <s v="https://www.adb.org/sites/default/files/linked-documents/52042-001-efa.pdf"/>
    <m/>
  </r>
  <r>
    <s v="TJK"/>
    <x v="31"/>
    <m/>
    <s v="Central Asia"/>
    <x v="0"/>
    <x v="0"/>
    <s v="Central Asia Regional Economic Cooperation Corridors 2, 5, and 6 (Dushanbe-Kurgonteppa) Road Project - Additional Financing"/>
    <x v="1"/>
    <x v="1"/>
    <x v="1"/>
    <n v="39.6"/>
    <n v="312.67663366666642"/>
    <n v="61.912418775041438"/>
    <n v="1.5634449185616524"/>
    <d v="2018-01-01T00:00:00"/>
    <m/>
    <s v="https://www.adb.org/sites/default/files/linked-documents/49042-005-efa.pdf"/>
    <m/>
  </r>
  <r>
    <s v="TJK"/>
    <x v="31"/>
    <m/>
    <s v="Central Asia"/>
    <x v="0"/>
    <x v="0"/>
    <s v="Road Network Sustainability Project"/>
    <x v="13"/>
    <x v="2"/>
    <x v="13"/>
    <n v="88.2"/>
    <n v="152.9318899999999"/>
    <n v="30.281710234326226"/>
    <n v="0.34333004800823386"/>
    <d v="2020-01-01T00:00:00"/>
    <m/>
    <s v="https://www.adb.org/sites/default/files/linked-documents/54005-001-efa.pdf"/>
    <m/>
  </r>
  <r>
    <s v="TJK"/>
    <x v="31"/>
    <m/>
    <s v="Central Asia"/>
    <x v="0"/>
    <x v="0"/>
    <s v="Vahdat - Yovon"/>
    <x v="0"/>
    <x v="0"/>
    <x v="0"/>
    <n v="40.700000000000003"/>
    <m/>
    <n v="41.696311288386887"/>
    <n v="1.0244793928350586"/>
    <m/>
    <m/>
    <s v="AIIB Cost Database"/>
    <m/>
  </r>
  <r>
    <s v="TLS"/>
    <x v="32"/>
    <m/>
    <s v="South-eastern Asia"/>
    <x v="0"/>
    <x v="4"/>
    <s v="Timor-Leste Road Climate Resilience Project Second Additional Financing"/>
    <x v="1"/>
    <x v="1"/>
    <x v="1"/>
    <n v="178"/>
    <m/>
    <n v="164.23"/>
    <n v="0.92264044943820223"/>
    <m/>
    <m/>
    <s v="AIIB Cost Database"/>
    <m/>
  </r>
  <r>
    <s v="TLS"/>
    <x v="32"/>
    <m/>
    <s v="South-eastern Asia"/>
    <x v="0"/>
    <x v="4"/>
    <s v="Timor-Leste: Baucau to Viqueque Highway Project"/>
    <x v="8"/>
    <x v="1"/>
    <x v="8"/>
    <n v="58"/>
    <m/>
    <n v="66.552971485742844"/>
    <n v="1.147465025616256"/>
    <m/>
    <m/>
    <s v="AIIB Cost Database"/>
    <m/>
  </r>
  <r>
    <s v="UZB"/>
    <x v="33"/>
    <m/>
    <s v="Central Asia"/>
    <x v="0"/>
    <x v="0"/>
    <s v="Chilonzor Line extension"/>
    <x v="6"/>
    <x v="3"/>
    <x v="6"/>
    <n v="7"/>
    <m/>
    <n v="90.879896958505967"/>
    <n v="12.98284242264371"/>
    <m/>
    <m/>
    <s v="AIIB Cost Database"/>
    <m/>
  </r>
  <r>
    <s v="UZB"/>
    <x v="33"/>
    <m/>
    <s v="Central Asia"/>
    <x v="0"/>
    <x v="0"/>
    <s v="Navoi - Kanimekh - Miskin"/>
    <x v="0"/>
    <x v="0"/>
    <x v="0"/>
    <n v="354.3"/>
    <m/>
    <n v="195.00636854857819"/>
    <n v="0.55039900804001751"/>
    <m/>
    <m/>
    <s v="AIIB Cost Database"/>
    <m/>
  </r>
  <r>
    <s v="UZB"/>
    <x v="33"/>
    <m/>
    <s v="Central Asia"/>
    <x v="0"/>
    <x v="0"/>
    <s v="Tashkent Metro Sergeli Line "/>
    <x v="6"/>
    <x v="3"/>
    <x v="6"/>
    <n v="7.1"/>
    <m/>
    <n v="157.30935461522864"/>
    <n v="22.156247128905445"/>
    <m/>
    <m/>
    <s v="AIIB Cost Database"/>
    <m/>
  </r>
  <r>
    <s v="UZB"/>
    <x v="33"/>
    <m/>
    <s v="Central Asia"/>
    <x v="0"/>
    <x v="0"/>
    <s v="Tashkent Yunusobod Line"/>
    <x v="6"/>
    <x v="3"/>
    <x v="6"/>
    <n v="2.9"/>
    <m/>
    <n v="66.716536120126733"/>
    <n v="23.00570211038853"/>
    <m/>
    <m/>
    <s v="AIIB Cost Database"/>
    <m/>
  </r>
  <r>
    <s v="UZB"/>
    <x v="33"/>
    <m/>
    <s v="Central Asia"/>
    <x v="0"/>
    <x v="0"/>
    <s v="Uzbekistan: Regional Roads Development Project"/>
    <x v="1"/>
    <x v="1"/>
    <x v="1"/>
    <n v="300"/>
    <m/>
    <n v="206.84000000000003"/>
    <n v="0.68946666666666678"/>
    <m/>
    <m/>
    <s v="AIIB Cost Database"/>
    <m/>
  </r>
  <r>
    <s v="VNM"/>
    <x v="34"/>
    <m/>
    <s v="South-eastern Asia"/>
    <x v="0"/>
    <x v="4"/>
    <s v="Basic Infrastructure for Inclusive Growth in the North Central Provinces Sector Project"/>
    <x v="13"/>
    <x v="2"/>
    <x v="13"/>
    <n v="214"/>
    <n v="499261.98750000086"/>
    <n v="22.440208646703383"/>
    <n v="0.1048607880687074"/>
    <d v="2017-01-01T00:00:00"/>
    <m/>
    <s v="https://www.adb.org/sites/default/files/linked-documents/49026-003-efa.pdf"/>
    <m/>
  </r>
  <r>
    <s v="VNM"/>
    <x v="34"/>
    <m/>
    <s v="South-eastern Asia"/>
    <x v="0"/>
    <x v="4"/>
    <s v="Climate Resilient Inclusive Infrastructure for Ethnic Minorities Project I"/>
    <x v="13"/>
    <x v="2"/>
    <x v="13"/>
    <n v="121.8"/>
    <n v="290555.82333333383"/>
    <n v="11.672993975690344"/>
    <n v="9.5837388962974918E-2"/>
    <d v="2021-01-01T00:00:00"/>
    <m/>
    <s v="https://www.adb.org/sites/default/files/linked-documents/49026-004-efa.pdf"/>
    <m/>
  </r>
  <r>
    <s v="VNM"/>
    <x v="34"/>
    <m/>
    <s v="South-eastern Asia"/>
    <x v="0"/>
    <x v="4"/>
    <s v="Hanoi Urban Transport Development Project"/>
    <x v="5"/>
    <x v="3"/>
    <x v="5"/>
    <n v="14.7"/>
    <m/>
    <n v="36.116326771948046"/>
    <n v="2.4568929776835406"/>
    <m/>
    <m/>
    <s v="AIIB Cost Database"/>
    <m/>
  </r>
  <r>
    <s v="VNM"/>
    <x v="34"/>
    <m/>
    <s v="South-eastern Asia"/>
    <x v="0"/>
    <x v="4"/>
    <s v="Ho Chi Minh City Green Transport Development"/>
    <x v="5"/>
    <x v="3"/>
    <x v="5"/>
    <n v="23"/>
    <m/>
    <n v="127.80999999999999"/>
    <n v="5.5569565217391297"/>
    <m/>
    <m/>
    <s v="AIIB Cost Database"/>
    <m/>
  </r>
  <r>
    <s v="VNM"/>
    <x v="34"/>
    <m/>
    <s v="South-eastern Asia"/>
    <x v="0"/>
    <x v="4"/>
    <s v="P042927C1"/>
    <x v="8"/>
    <x v="1"/>
    <x v="8"/>
    <n v="180"/>
    <n v="1079724.2274999998"/>
    <n v="229.08189320396241"/>
    <n v="1.2726771844664577"/>
    <d v="2000-01-01T00:00:00"/>
    <m/>
    <s v="https://www.doingbusiness.org/en/reports/thematic-reports/road-costs-knowledge-system"/>
    <m/>
  </r>
  <r>
    <s v="VNM"/>
    <x v="34"/>
    <m/>
    <s v="South-eastern Asia"/>
    <x v="0"/>
    <x v="4"/>
    <s v="P042927C1"/>
    <x v="8"/>
    <x v="1"/>
    <x v="8"/>
    <n v="180"/>
    <n v="2685341.5675000004"/>
    <n v="159.47372439972634"/>
    <n v="0.88596513555403522"/>
    <d v="2011-01-01T00:00:00"/>
    <m/>
    <s v="https://www.doingbusiness.org/en/reports/thematic-reports/road-costs-knowledge-system"/>
    <m/>
  </r>
  <r>
    <s v="VNM"/>
    <x v="34"/>
    <m/>
    <s v="South-eastern Asia"/>
    <x v="0"/>
    <x v="4"/>
    <s v="P059663C1S1"/>
    <x v="4"/>
    <x v="2"/>
    <x v="4"/>
    <n v="842"/>
    <n v="1884517.4400000002"/>
    <n v="101.01803006514795"/>
    <n v="0.1199739074407933"/>
    <d v="2012-01-01T00:00:00"/>
    <m/>
    <s v="https://www.doingbusiness.org/en/reports/thematic-reports/road-costs-knowledge-system"/>
    <m/>
  </r>
  <r>
    <s v="VNM"/>
    <x v="34"/>
    <m/>
    <s v="South-eastern Asia"/>
    <x v="0"/>
    <x v="4"/>
    <s v="P059663C1S2"/>
    <x v="4"/>
    <x v="2"/>
    <x v="4"/>
    <n v="430"/>
    <n v="108567.0833333331"/>
    <n v="19.715294585261937"/>
    <n v="4.584952229130683E-2"/>
    <d v="2003-01-01T00:00:00"/>
    <m/>
    <s v="https://www.doingbusiness.org/en/reports/thematic-reports/road-costs-knowledge-system"/>
    <m/>
  </r>
  <r>
    <s v="VNM"/>
    <x v="34"/>
    <m/>
    <s v="South-eastern Asia"/>
    <x v="0"/>
    <x v="4"/>
    <s v="P059663C1S2"/>
    <x v="4"/>
    <x v="2"/>
    <x v="4"/>
    <n v="302"/>
    <n v="490499.4"/>
    <n v="26.292822812049451"/>
    <n v="8.7062327192216724E-2"/>
    <d v="2012-01-01T00:00:00"/>
    <m/>
    <s v="https://www.doingbusiness.org/en/reports/thematic-reports/road-costs-knowledge-system"/>
    <m/>
  </r>
  <r>
    <s v="VNM"/>
    <x v="34"/>
    <m/>
    <s v="South-eastern Asia"/>
    <x v="0"/>
    <x v="4"/>
    <s v="P059663C2"/>
    <x v="1"/>
    <x v="1"/>
    <x v="1"/>
    <n v="600"/>
    <n v="2247803.912499995"/>
    <n v="408.19109203457316"/>
    <n v="0.68031848672428863"/>
    <d v="2003-01-01T00:00:00"/>
    <m/>
    <s v="https://www.doingbusiness.org/en/reports/thematic-reports/road-costs-knowledge-system"/>
    <m/>
  </r>
  <r>
    <s v="VNM"/>
    <x v="34"/>
    <m/>
    <s v="South-eastern Asia"/>
    <x v="0"/>
    <x v="4"/>
    <s v="P059663C2"/>
    <x v="1"/>
    <x v="1"/>
    <x v="1"/>
    <n v="265"/>
    <n v="4430948.72"/>
    <n v="237.51741507581318"/>
    <n v="0.89629213236155914"/>
    <d v="2012-01-01T00:00:00"/>
    <m/>
    <s v="https://www.doingbusiness.org/en/reports/thematic-reports/road-costs-knowledge-system"/>
    <m/>
  </r>
  <r>
    <s v="VNM"/>
    <x v="34"/>
    <m/>
    <s v="South-eastern Asia"/>
    <x v="0"/>
    <x v="4"/>
    <s v="P075407C2"/>
    <x v="20"/>
    <x v="2"/>
    <x v="20"/>
    <n v="12000"/>
    <n v="198008.815"/>
    <n v="27.819219315778106"/>
    <n v="2.3182682763148422E-3"/>
    <d v="2006-01-01T00:00:00"/>
    <m/>
    <s v="https://www.doingbusiness.org/en/reports/thematic-reports/road-costs-knowledge-system"/>
    <m/>
  </r>
  <r>
    <s v="VNM"/>
    <x v="34"/>
    <m/>
    <s v="South-eastern Asia"/>
    <x v="0"/>
    <x v="4"/>
    <s v="P075407C2"/>
    <x v="20"/>
    <x v="2"/>
    <x v="20"/>
    <n v="19902"/>
    <n v="824567.28250000137"/>
    <n v="39.638630036548598"/>
    <n v="1.9916907866821725E-3"/>
    <d v="2014-01-01T00:00:00"/>
    <m/>
    <s v="https://www.doingbusiness.org/en/reports/thematic-reports/road-costs-knowledge-system"/>
    <m/>
  </r>
  <r>
    <s v="VNM"/>
    <x v="34"/>
    <m/>
    <s v="South-eastern Asia"/>
    <x v="0"/>
    <x v="4"/>
    <s v="P083588 C1"/>
    <x v="1"/>
    <x v="1"/>
    <x v="1"/>
    <n v="61"/>
    <n v="1580472.9583333358"/>
    <n v="71.037138483274859"/>
    <n v="1.164543253824178"/>
    <d v="2017-01-01T00:00:00"/>
    <m/>
    <s v="https://www.doingbusiness.org/en/reports/thematic-reports/road-costs-knowledge-system"/>
    <m/>
  </r>
  <r>
    <s v="VNM"/>
    <x v="34"/>
    <m/>
    <s v="South-eastern Asia"/>
    <x v="0"/>
    <x v="4"/>
    <s v="Road Network Improvement Project"/>
    <x v="1"/>
    <x v="1"/>
    <x v="1"/>
    <n v="265"/>
    <m/>
    <n v="237.47275635341478"/>
    <n v="0.89612360888081044"/>
    <m/>
    <m/>
    <s v="AIIB Cost Database"/>
    <m/>
  </r>
  <r>
    <s v="VNM"/>
    <x v="34"/>
    <m/>
    <s v="South-eastern Asia"/>
    <x v="0"/>
    <x v="4"/>
    <s v="Road Network Improvement Project"/>
    <x v="1"/>
    <x v="1"/>
    <x v="1"/>
    <n v="1092"/>
    <m/>
    <n v="376.58467662438557"/>
    <n v="0.34485776247654354"/>
    <m/>
    <m/>
    <s v="AIIB Cost Database"/>
    <m/>
  </r>
  <r>
    <s v="VNM"/>
    <x v="34"/>
    <m/>
    <s v="South-eastern Asia"/>
    <x v="0"/>
    <x v="4"/>
    <s v="Third Rural Transport Project"/>
    <x v="1"/>
    <x v="1"/>
    <x v="1"/>
    <n v="3283"/>
    <m/>
    <n v="362.30851645873815"/>
    <n v="0.1103589754671758"/>
    <m/>
    <m/>
    <s v="AIIB Cost Database"/>
    <m/>
  </r>
  <r>
    <s v="VNM"/>
    <x v="34"/>
    <m/>
    <s v="South-eastern Asia"/>
    <x v="0"/>
    <x v="4"/>
    <s v="Vietnam - Danang Sustainable City Development Project (SCDP) "/>
    <x v="5"/>
    <x v="3"/>
    <x v="5"/>
    <n v="13"/>
    <m/>
    <n v="46.703961923748928"/>
    <n v="3.5926124556729944"/>
    <m/>
    <m/>
    <s v="AIIB Cost Database"/>
    <m/>
  </r>
  <r>
    <s v="VNM"/>
    <x v="34"/>
    <m/>
    <s v="South-eastern Asia"/>
    <x v="0"/>
    <x v="4"/>
    <s v="Vietnam: Central Highlands Connectivity Improvement Project"/>
    <x v="1"/>
    <x v="1"/>
    <x v="1"/>
    <n v="153"/>
    <m/>
    <n v="144.61467794542179"/>
    <n v="0.94519397349948886"/>
    <m/>
    <m/>
    <s v="AIIB Cost Database"/>
    <m/>
  </r>
  <r>
    <s v="VNM"/>
    <x v="34"/>
    <m/>
    <s v="South-eastern Asia"/>
    <x v="0"/>
    <x v="4"/>
    <s v="Vietnam: Mekong Transport and Flood Protection Project"/>
    <x v="8"/>
    <x v="1"/>
    <x v="8"/>
    <n v="180"/>
    <m/>
    <n v="174.55745726214221"/>
    <n v="0.96976365145634558"/>
    <m/>
    <m/>
    <s v="AIIB Cost Database"/>
    <m/>
  </r>
  <r>
    <s v="VUT"/>
    <x v="35"/>
    <m/>
    <s v="Melanesia"/>
    <x v="0"/>
    <x v="1"/>
    <s v="Vanuatu Climate Resilient Transport Project"/>
    <x v="1"/>
    <x v="1"/>
    <x v="1"/>
    <n v="60.2"/>
    <m/>
    <n v="60.376355918880556"/>
    <n v="1.0029295003136305"/>
    <m/>
    <m/>
    <s v="AIIB Cost Database"/>
    <m/>
  </r>
  <r>
    <s v="VUT"/>
    <x v="35"/>
    <m/>
    <s v="Melanesia"/>
    <x v="0"/>
    <x v="1"/>
    <s v="Vanuatu: Cyclone Pam Road ReConstruction Project"/>
    <x v="1"/>
    <x v="1"/>
    <x v="1"/>
    <n v="10"/>
    <m/>
    <n v="14.3815589353612"/>
    <n v="1.4381558935361201"/>
    <m/>
    <m/>
    <s v="AIIB Cost Database"/>
    <m/>
  </r>
  <r>
    <s v="WSM"/>
    <x v="36"/>
    <m/>
    <s v="Polynesia"/>
    <x v="0"/>
    <x v="1"/>
    <s v="Central Cross Island Road Upgrading Project"/>
    <x v="22"/>
    <x v="2"/>
    <x v="22"/>
    <n v="20"/>
    <n v="90.125101358204631"/>
    <n v="36.531387816233043"/>
    <n v="1.826569390811652"/>
    <d v="2020-01-01T00:00:00"/>
    <m/>
    <s v="https://www.adb.org/sites/default/files/project-documents/51268/51268-001-rrp-en.pdf"/>
    <m/>
  </r>
  <r>
    <s v="WSM"/>
    <x v="36"/>
    <m/>
    <s v="Polynesia"/>
    <x v="0"/>
    <x v="1"/>
    <s v="Samoa: Enhancing the Climate Resilience of the West Coast Road"/>
    <x v="1"/>
    <x v="1"/>
    <x v="1"/>
    <n v="26"/>
    <m/>
    <n v="17.177726465364032"/>
    <n v="0.66068178712938586"/>
    <m/>
    <m/>
    <s v="AIIB Cost Database"/>
    <m/>
  </r>
  <r>
    <s v="WSM"/>
    <x v="36"/>
    <m/>
    <s v="Polynesia"/>
    <x v="0"/>
    <x v="1"/>
    <s v="Second Infrastructure Asset Management Project"/>
    <x v="8"/>
    <x v="1"/>
    <x v="8"/>
    <n v="3.4"/>
    <m/>
    <n v="10.978967244701368"/>
    <n v="3.229108013147461"/>
    <m/>
    <m/>
    <s v="AIIB Cost Database"/>
    <m/>
  </r>
  <r>
    <s v="WSM"/>
    <x v="36"/>
    <m/>
    <s v="Polynesia"/>
    <x v="0"/>
    <x v="1"/>
    <s v="Second Infrastructure Asset Management Project"/>
    <x v="1"/>
    <x v="1"/>
    <x v="1"/>
    <n v="30"/>
    <m/>
    <n v="52.487448864193759"/>
    <n v="1.7495816288064587"/>
    <m/>
    <m/>
    <s v="AIIB Cost Database"/>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5FBDF84-8D5B-C145-BF49-E02CFAA0B291}" name="PivotTable18" cacheId="0" applyNumberFormats="0" applyBorderFormats="0" applyFontFormats="0" applyPatternFormats="0" applyAlignmentFormats="0" applyWidthHeightFormats="1" dataCaption="Values" grandTotalCaption="Asia-Pacific" updatedVersion="8" minRefreshableVersion="3" useAutoFormatting="1" rowGrandTotals="0" colGrandTotals="0" itemPrintTitles="1" createdVersion="8" indent="0" showHeaders="0" outline="1" outlineData="1" multipleFieldFilters="0" chartFormat="7">
  <location ref="B20:E26" firstHeaderRow="0" firstDataRow="1" firstDataCol="1"/>
  <pivotFields count="18">
    <pivotField showAll="0"/>
    <pivotField showAll="0"/>
    <pivotField showAll="0"/>
    <pivotField showAll="0"/>
    <pivotField showAll="0"/>
    <pivotField axis="axisRow" showAll="0">
      <items count="8">
        <item x="0"/>
        <item x="3"/>
        <item x="1"/>
        <item x="2"/>
        <item x="4"/>
        <item x="5"/>
        <item m="1" x="6"/>
        <item t="default"/>
      </items>
    </pivotField>
    <pivotField showAll="0"/>
    <pivotField showAll="0"/>
    <pivotField showAll="0"/>
    <pivotField showAll="0">
      <items count="26">
        <item m="1" x="23"/>
        <item m="1" x="24"/>
        <item x="0"/>
        <item x="17"/>
        <item x="10"/>
        <item x="4"/>
        <item x="19"/>
        <item x="21"/>
        <item x="16"/>
        <item x="3"/>
        <item x="20"/>
        <item x="2"/>
        <item x="18"/>
        <item x="13"/>
        <item x="22"/>
        <item x="15"/>
        <item x="12"/>
        <item x="7"/>
        <item x="14"/>
        <item x="9"/>
        <item x="8"/>
        <item x="1"/>
        <item x="5"/>
        <item x="11"/>
        <item x="6"/>
        <item t="default"/>
      </items>
    </pivotField>
    <pivotField showAll="0"/>
    <pivotField numFmtId="1" showAll="0"/>
    <pivotField numFmtId="1" showAll="0"/>
    <pivotField dataField="1" showAll="0"/>
    <pivotField showAll="0"/>
    <pivotField showAll="0"/>
    <pivotField showAll="0"/>
    <pivotField showAll="0"/>
  </pivotFields>
  <rowFields count="1">
    <field x="5"/>
  </rowFields>
  <rowItems count="6">
    <i>
      <x/>
    </i>
    <i>
      <x v="1"/>
    </i>
    <i>
      <x v="2"/>
    </i>
    <i>
      <x v="3"/>
    </i>
    <i>
      <x v="4"/>
    </i>
    <i>
      <x v="5"/>
    </i>
  </rowItems>
  <colFields count="1">
    <field x="-2"/>
  </colFields>
  <colItems count="3">
    <i>
      <x/>
    </i>
    <i i="1">
      <x v="1"/>
    </i>
    <i i="2">
      <x v="2"/>
    </i>
  </colItems>
  <dataFields count="3">
    <dataField name="Average" fld="13" subtotal="average" baseField="0" baseItem="0" numFmtId="2"/>
    <dataField name="Minimum" fld="13" subtotal="min" baseField="0" baseItem="0" numFmtId="2"/>
    <dataField name="Maximum" fld="13" subtotal="max" baseField="0" baseItem="0" numFmtId="2"/>
  </dataFields>
  <formats count="11">
    <format dxfId="61">
      <pivotArea type="all" dataOnly="0" outline="0" fieldPosition="0"/>
    </format>
    <format dxfId="60">
      <pivotArea outline="0" collapsedLevelsAreSubtotals="1" fieldPosition="0"/>
    </format>
    <format dxfId="59">
      <pivotArea type="all" dataOnly="0" outline="0" fieldPosition="0"/>
    </format>
    <format dxfId="58">
      <pivotArea outline="0" collapsedLevelsAreSubtotals="1" fieldPosition="0"/>
    </format>
    <format dxfId="57">
      <pivotArea type="all" dataOnly="0" outline="0" fieldPosition="0"/>
    </format>
    <format dxfId="56">
      <pivotArea outline="0" collapsedLevelsAreSubtotals="1" fieldPosition="0"/>
    </format>
    <format dxfId="55">
      <pivotArea outline="0" collapsedLevelsAreSubtotals="1" fieldPosition="0">
        <references count="1">
          <reference field="4294967294" count="1" selected="0">
            <x v="0"/>
          </reference>
        </references>
      </pivotArea>
    </format>
    <format dxfId="54">
      <pivotArea type="all" dataOnly="0" outline="0" fieldPosition="0"/>
    </format>
    <format dxfId="53">
      <pivotArea outline="0" collapsedLevelsAreSubtotals="1" fieldPosition="0"/>
    </format>
    <format dxfId="52">
      <pivotArea dataOnly="0" labelOnly="1" outline="0" fieldPosition="0">
        <references count="1">
          <reference field="4294967294" count="3">
            <x v="0"/>
            <x v="1"/>
            <x v="2"/>
          </reference>
        </references>
      </pivotArea>
    </format>
    <format dxfId="51">
      <pivotArea outline="0" collapsedLevelsAreSubtotals="1" fieldPosition="0">
        <references count="1">
          <reference field="4294967294" count="2" selected="0">
            <x v="1"/>
            <x v="2"/>
          </reference>
        </references>
      </pivotArea>
    </format>
  </formats>
  <chartFormats count="3">
    <chartFormat chart="0" format="4" series="1">
      <pivotArea type="data" outline="0" fieldPosition="0">
        <references count="1">
          <reference field="4294967294" count="1" selected="0">
            <x v="0"/>
          </reference>
        </references>
      </pivotArea>
    </chartFormat>
    <chartFormat chart="0" format="5" series="1">
      <pivotArea type="data" outline="0" fieldPosition="0">
        <references count="1">
          <reference field="4294967294" count="1" selected="0">
            <x v="1"/>
          </reference>
        </references>
      </pivotArea>
    </chartFormat>
    <chartFormat chart="0" format="6"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2583CC9-96D8-864B-8497-1966E01D17FF}" name="PivotTable19" cacheId="0" applyNumberFormats="0" applyBorderFormats="0" applyFontFormats="0" applyPatternFormats="0" applyAlignmentFormats="0" applyWidthHeightFormats="1" dataCaption="Values" updatedVersion="8" minRefreshableVersion="3" useAutoFormatting="1" rowGrandTotals="0" colGrandTotals="0" itemPrintTitles="1" createdVersion="8" indent="0" showHeaders="0" outline="1" outlineData="1" multipleFieldFilters="0" chartFormat="11">
  <location ref="B20:E23" firstHeaderRow="0" firstDataRow="1" firstDataCol="1"/>
  <pivotFields count="18">
    <pivotField showAll="0"/>
    <pivotField showAll="0"/>
    <pivotField showAll="0"/>
    <pivotField showAll="0"/>
    <pivotField axis="axisRow" showAll="0">
      <items count="4">
        <item x="2"/>
        <item x="1"/>
        <item x="0"/>
        <item t="default"/>
      </items>
    </pivotField>
    <pivotField showAll="0"/>
    <pivotField showAll="0"/>
    <pivotField showAll="0"/>
    <pivotField showAll="0"/>
    <pivotField showAll="0">
      <items count="26">
        <item m="1" x="23"/>
        <item m="1" x="24"/>
        <item x="0"/>
        <item x="17"/>
        <item x="10"/>
        <item x="4"/>
        <item x="19"/>
        <item x="21"/>
        <item x="16"/>
        <item x="3"/>
        <item x="20"/>
        <item x="2"/>
        <item x="18"/>
        <item x="13"/>
        <item x="22"/>
        <item x="15"/>
        <item x="12"/>
        <item x="7"/>
        <item x="14"/>
        <item x="9"/>
        <item x="8"/>
        <item x="1"/>
        <item x="5"/>
        <item x="11"/>
        <item x="6"/>
        <item t="default"/>
      </items>
    </pivotField>
    <pivotField showAll="0"/>
    <pivotField numFmtId="1" showAll="0"/>
    <pivotField numFmtId="1" showAll="0"/>
    <pivotField dataField="1" showAll="0"/>
    <pivotField showAll="0"/>
    <pivotField showAll="0"/>
    <pivotField showAll="0"/>
    <pivotField showAll="0"/>
  </pivotFields>
  <rowFields count="1">
    <field x="4"/>
  </rowFields>
  <rowItems count="3">
    <i>
      <x/>
    </i>
    <i>
      <x v="1"/>
    </i>
    <i>
      <x v="2"/>
    </i>
  </rowItems>
  <colFields count="1">
    <field x="-2"/>
  </colFields>
  <colItems count="3">
    <i>
      <x/>
    </i>
    <i i="1">
      <x v="1"/>
    </i>
    <i i="2">
      <x v="2"/>
    </i>
  </colItems>
  <dataFields count="3">
    <dataField name="Average" fld="13" subtotal="average" baseField="0" baseItem="0"/>
    <dataField name="Minimum" fld="13" subtotal="min" baseField="0" baseItem="0"/>
    <dataField name="Maximum" fld="13" subtotal="max" baseField="0" baseItem="0"/>
  </dataFields>
  <formats count="9">
    <format dxfId="50">
      <pivotArea type="all" dataOnly="0" outline="0" fieldPosition="0"/>
    </format>
    <format dxfId="49">
      <pivotArea outline="0" collapsedLevelsAreSubtotals="1" fieldPosition="0"/>
    </format>
    <format dxfId="48">
      <pivotArea type="all" dataOnly="0" outline="0" fieldPosition="0"/>
    </format>
    <format dxfId="47">
      <pivotArea outline="0" collapsedLevelsAreSubtotals="1" fieldPosition="0"/>
    </format>
    <format dxfId="46">
      <pivotArea type="all" dataOnly="0" outline="0" fieldPosition="0"/>
    </format>
    <format dxfId="45">
      <pivotArea outline="0" collapsedLevelsAreSubtotals="1" fieldPosition="0"/>
    </format>
    <format dxfId="44">
      <pivotArea outline="0" collapsedLevelsAreSubtotals="1" fieldPosition="0"/>
    </format>
    <format dxfId="43">
      <pivotArea type="all" dataOnly="0" outline="0" fieldPosition="0"/>
    </format>
    <format dxfId="42">
      <pivotArea outline="0" collapsedLevelsAreSubtotals="1" fieldPosition="0"/>
    </format>
  </formats>
  <chartFormats count="3">
    <chartFormat chart="0" format="7" series="1">
      <pivotArea type="data" outline="0" fieldPosition="0">
        <references count="1">
          <reference field="4294967294" count="1" selected="0">
            <x v="0"/>
          </reference>
        </references>
      </pivotArea>
    </chartFormat>
    <chartFormat chart="0" format="8" series="1">
      <pivotArea type="data" outline="0" fieldPosition="0">
        <references count="1">
          <reference field="4294967294" count="1" selected="0">
            <x v="1"/>
          </reference>
        </references>
      </pivotArea>
    </chartFormat>
    <chartFormat chart="0" format="9"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3957A3A-AB7A-E042-9B88-F1F8BC496BEE}" name="PivotTable20" cacheId="0" applyNumberFormats="0" applyBorderFormats="0" applyFontFormats="0" applyPatternFormats="0" applyAlignmentFormats="0" applyWidthHeightFormats="1" dataCaption="Values" updatedVersion="8" minRefreshableVersion="3" useAutoFormatting="1" rowGrandTotals="0" colGrandTotals="0" itemPrintTitles="1" createdVersion="8" indent="0" showHeaders="0" outline="1" outlineData="1" multipleFieldFilters="0" chartFormat="2">
  <location ref="B20:E57" firstHeaderRow="0" firstDataRow="1" firstDataCol="1"/>
  <pivotFields count="18">
    <pivotField showAll="0"/>
    <pivotField axis="axisRow" showAll="0">
      <items count="42">
        <item x="0"/>
        <item x="1"/>
        <item x="2"/>
        <item x="3"/>
        <item x="4"/>
        <item m="1" x="39"/>
        <item m="1" x="37"/>
        <item x="14"/>
        <item x="6"/>
        <item x="7"/>
        <item x="9"/>
        <item x="8"/>
        <item x="10"/>
        <item x="11"/>
        <item x="12"/>
        <item x="13"/>
        <item x="17"/>
        <item m="1" x="38"/>
        <item x="21"/>
        <item x="20"/>
        <item x="19"/>
        <item x="22"/>
        <item x="23"/>
        <item x="24"/>
        <item x="26"/>
        <item x="5"/>
        <item x="25"/>
        <item x="16"/>
        <item x="27"/>
        <item x="36"/>
        <item x="28"/>
        <item x="29"/>
        <item x="18"/>
        <item x="31"/>
        <item x="30"/>
        <item x="32"/>
        <item x="33"/>
        <item x="34"/>
        <item x="35"/>
        <item m="1" x="40"/>
        <item x="15"/>
        <item t="default"/>
      </items>
    </pivotField>
    <pivotField showAll="0"/>
    <pivotField showAll="0"/>
    <pivotField showAll="0"/>
    <pivotField showAll="0"/>
    <pivotField showAll="0"/>
    <pivotField showAll="0"/>
    <pivotField showAll="0"/>
    <pivotField showAll="0">
      <items count="26">
        <item m="1" x="23"/>
        <item m="1" x="24"/>
        <item x="0"/>
        <item x="17"/>
        <item x="10"/>
        <item x="4"/>
        <item x="19"/>
        <item x="21"/>
        <item x="16"/>
        <item x="3"/>
        <item x="20"/>
        <item x="2"/>
        <item x="18"/>
        <item x="13"/>
        <item x="22"/>
        <item x="15"/>
        <item x="12"/>
        <item x="7"/>
        <item x="14"/>
        <item x="9"/>
        <item x="8"/>
        <item x="1"/>
        <item x="5"/>
        <item x="11"/>
        <item x="6"/>
        <item t="default"/>
      </items>
    </pivotField>
    <pivotField showAll="0"/>
    <pivotField numFmtId="1" showAll="0"/>
    <pivotField numFmtId="1" showAll="0"/>
    <pivotField dataField="1" showAll="0"/>
    <pivotField showAll="0"/>
    <pivotField showAll="0"/>
    <pivotField showAll="0"/>
    <pivotField showAll="0"/>
  </pivotFields>
  <rowFields count="1">
    <field x="1"/>
  </rowFields>
  <rowItems count="37">
    <i>
      <x/>
    </i>
    <i>
      <x v="1"/>
    </i>
    <i>
      <x v="2"/>
    </i>
    <i>
      <x v="3"/>
    </i>
    <i>
      <x v="4"/>
    </i>
    <i>
      <x v="7"/>
    </i>
    <i>
      <x v="8"/>
    </i>
    <i>
      <x v="9"/>
    </i>
    <i>
      <x v="10"/>
    </i>
    <i>
      <x v="11"/>
    </i>
    <i>
      <x v="12"/>
    </i>
    <i>
      <x v="13"/>
    </i>
    <i>
      <x v="14"/>
    </i>
    <i>
      <x v="15"/>
    </i>
    <i>
      <x v="16"/>
    </i>
    <i>
      <x v="18"/>
    </i>
    <i>
      <x v="19"/>
    </i>
    <i>
      <x v="20"/>
    </i>
    <i>
      <x v="21"/>
    </i>
    <i>
      <x v="22"/>
    </i>
    <i>
      <x v="23"/>
    </i>
    <i>
      <x v="24"/>
    </i>
    <i>
      <x v="25"/>
    </i>
    <i>
      <x v="26"/>
    </i>
    <i>
      <x v="27"/>
    </i>
    <i>
      <x v="28"/>
    </i>
    <i>
      <x v="29"/>
    </i>
    <i>
      <x v="30"/>
    </i>
    <i>
      <x v="31"/>
    </i>
    <i>
      <x v="32"/>
    </i>
    <i>
      <x v="33"/>
    </i>
    <i>
      <x v="34"/>
    </i>
    <i>
      <x v="35"/>
    </i>
    <i>
      <x v="36"/>
    </i>
    <i>
      <x v="37"/>
    </i>
    <i>
      <x v="38"/>
    </i>
    <i>
      <x v="40"/>
    </i>
  </rowItems>
  <colFields count="1">
    <field x="-2"/>
  </colFields>
  <colItems count="3">
    <i>
      <x/>
    </i>
    <i i="1">
      <x v="1"/>
    </i>
    <i i="2">
      <x v="2"/>
    </i>
  </colItems>
  <dataFields count="3">
    <dataField name="Average" fld="13" subtotal="average" baseField="0" baseItem="0"/>
    <dataField name="Minimum" fld="13" subtotal="min" baseField="0" baseItem="0"/>
    <dataField name="Maximum" fld="13" subtotal="max" baseField="0" baseItem="0"/>
  </dataFields>
  <formats count="10">
    <format dxfId="41">
      <pivotArea type="all" dataOnly="0" outline="0" fieldPosition="0"/>
    </format>
    <format dxfId="40">
      <pivotArea outline="0" collapsedLevelsAreSubtotals="1" fieldPosition="0"/>
    </format>
    <format dxfId="39">
      <pivotArea type="all" dataOnly="0" outline="0" fieldPosition="0"/>
    </format>
    <format dxfId="38">
      <pivotArea outline="0" collapsedLevelsAreSubtotals="1" fieldPosition="0"/>
    </format>
    <format dxfId="37">
      <pivotArea type="all" dataOnly="0" outline="0" fieldPosition="0"/>
    </format>
    <format dxfId="36">
      <pivotArea outline="0" collapsedLevelsAreSubtotals="1" fieldPosition="0"/>
    </format>
    <format dxfId="35">
      <pivotArea type="all" dataOnly="0" outline="0" fieldPosition="0"/>
    </format>
    <format dxfId="34">
      <pivotArea outline="0" collapsedLevelsAreSubtotals="1" fieldPosition="0"/>
    </format>
    <format dxfId="33">
      <pivotArea dataOnly="0" labelOnly="1" outline="0" fieldPosition="0">
        <references count="1">
          <reference field="4294967294" count="3">
            <x v="0"/>
            <x v="1"/>
            <x v="2"/>
          </reference>
        </references>
      </pivotArea>
    </format>
    <format dxfId="32">
      <pivotArea outline="0" collapsedLevelsAreSubtotals="1" fieldPosition="0"/>
    </format>
  </formats>
  <chartFormats count="3">
    <chartFormat chart="0" format="3" series="1">
      <pivotArea type="data" outline="0" fieldPosition="0">
        <references count="1">
          <reference field="4294967294" count="1" selected="0">
            <x v="0"/>
          </reference>
        </references>
      </pivotArea>
    </chartFormat>
    <chartFormat chart="0" format="4" series="1">
      <pivotArea type="data" outline="0" fieldPosition="0">
        <references count="1">
          <reference field="4294967294" count="1" selected="0">
            <x v="1"/>
          </reference>
        </references>
      </pivotArea>
    </chartFormat>
    <chartFormat chart="0" format="5"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AEBD84C-4DCD-854B-A906-9547344CDFE3}" name="PivotTable21" cacheId="0" applyNumberFormats="0" applyBorderFormats="0" applyFontFormats="0" applyPatternFormats="0" applyAlignmentFormats="0" applyWidthHeightFormats="1" dataCaption="Values" updatedVersion="8" minRefreshableVersion="3" useAutoFormatting="1" rowGrandTotals="0" colGrandTotals="0" itemPrintTitles="1" createdVersion="8" indent="0" showHeaders="0" outline="1" outlineData="1" multipleFieldFilters="0" chartFormat="3">
  <location ref="B20:E47" firstHeaderRow="0" firstDataRow="1" firstDataCol="1"/>
  <pivotFields count="18">
    <pivotField showAll="0"/>
    <pivotField showAll="0">
      <items count="42">
        <item x="0"/>
        <item x="1"/>
        <item x="2"/>
        <item x="3"/>
        <item x="4"/>
        <item m="1" x="39"/>
        <item m="1" x="37"/>
        <item x="14"/>
        <item m="1" x="40"/>
        <item x="6"/>
        <item x="7"/>
        <item x="9"/>
        <item x="8"/>
        <item x="10"/>
        <item x="11"/>
        <item x="12"/>
        <item x="15"/>
        <item x="13"/>
        <item x="17"/>
        <item m="1" x="38"/>
        <item x="21"/>
        <item x="20"/>
        <item x="19"/>
        <item x="22"/>
        <item x="23"/>
        <item x="24"/>
        <item x="26"/>
        <item x="5"/>
        <item x="25"/>
        <item x="16"/>
        <item x="27"/>
        <item x="36"/>
        <item x="28"/>
        <item x="29"/>
        <item x="18"/>
        <item x="31"/>
        <item x="30"/>
        <item x="32"/>
        <item x="33"/>
        <item x="35"/>
        <item x="34"/>
        <item t="default"/>
      </items>
    </pivotField>
    <pivotField showAll="0"/>
    <pivotField showAll="0"/>
    <pivotField showAll="0"/>
    <pivotField showAll="0"/>
    <pivotField showAll="0"/>
    <pivotField axis="axisRow" showAll="0">
      <items count="27">
        <item m="1" x="25"/>
        <item x="4"/>
        <item x="19"/>
        <item x="5"/>
        <item m="1" x="24"/>
        <item x="21"/>
        <item x="0"/>
        <item x="17"/>
        <item x="10"/>
        <item x="11"/>
        <item x="6"/>
        <item x="15"/>
        <item x="12"/>
        <item m="1" x="23"/>
        <item x="7"/>
        <item x="14"/>
        <item x="9"/>
        <item x="16"/>
        <item x="3"/>
        <item x="20"/>
        <item x="2"/>
        <item x="18"/>
        <item x="13"/>
        <item x="22"/>
        <item x="8"/>
        <item x="1"/>
        <item t="default"/>
      </items>
    </pivotField>
    <pivotField axis="axisRow" showAll="0">
      <items count="7">
        <item m="1" x="4"/>
        <item m="1" x="5"/>
        <item x="0"/>
        <item x="2"/>
        <item x="1"/>
        <item x="3"/>
        <item t="default"/>
      </items>
    </pivotField>
    <pivotField showAll="0"/>
    <pivotField showAll="0"/>
    <pivotField numFmtId="1" showAll="0"/>
    <pivotField showAll="0"/>
    <pivotField dataField="1" showAll="0"/>
    <pivotField showAll="0"/>
    <pivotField showAll="0"/>
    <pivotField showAll="0"/>
    <pivotField showAll="0"/>
  </pivotFields>
  <rowFields count="2">
    <field x="8"/>
    <field x="7"/>
  </rowFields>
  <rowItems count="27">
    <i>
      <x v="2"/>
    </i>
    <i r="1">
      <x v="6"/>
    </i>
    <i r="1">
      <x v="7"/>
    </i>
    <i r="1">
      <x v="8"/>
    </i>
    <i>
      <x v="3"/>
    </i>
    <i r="1">
      <x v="1"/>
    </i>
    <i r="1">
      <x v="2"/>
    </i>
    <i r="1">
      <x v="5"/>
    </i>
    <i r="1">
      <x v="17"/>
    </i>
    <i r="1">
      <x v="18"/>
    </i>
    <i r="1">
      <x v="19"/>
    </i>
    <i r="1">
      <x v="20"/>
    </i>
    <i r="1">
      <x v="21"/>
    </i>
    <i r="1">
      <x v="22"/>
    </i>
    <i r="1">
      <x v="23"/>
    </i>
    <i>
      <x v="4"/>
    </i>
    <i r="1">
      <x v="11"/>
    </i>
    <i r="1">
      <x v="12"/>
    </i>
    <i r="1">
      <x v="14"/>
    </i>
    <i r="1">
      <x v="15"/>
    </i>
    <i r="1">
      <x v="16"/>
    </i>
    <i r="1">
      <x v="24"/>
    </i>
    <i r="1">
      <x v="25"/>
    </i>
    <i>
      <x v="5"/>
    </i>
    <i r="1">
      <x v="3"/>
    </i>
    <i r="1">
      <x v="9"/>
    </i>
    <i r="1">
      <x v="10"/>
    </i>
  </rowItems>
  <colFields count="1">
    <field x="-2"/>
  </colFields>
  <colItems count="3">
    <i>
      <x/>
    </i>
    <i i="1">
      <x v="1"/>
    </i>
    <i i="2">
      <x v="2"/>
    </i>
  </colItems>
  <dataFields count="3">
    <dataField name="Average" fld="13" subtotal="average" baseField="0" baseItem="0"/>
    <dataField name="Minimum" fld="13" subtotal="min" baseField="0" baseItem="0"/>
    <dataField name="Maximum" fld="13" subtotal="max" baseField="0" baseItem="0"/>
  </dataFields>
  <formats count="32">
    <format dxfId="31">
      <pivotArea type="all" dataOnly="0" outline="0" fieldPosition="0"/>
    </format>
    <format dxfId="30">
      <pivotArea outline="0" collapsedLevelsAreSubtotals="1" fieldPosition="0"/>
    </format>
    <format dxfId="29">
      <pivotArea dataOnly="0" labelOnly="1" fieldPosition="0">
        <references count="1">
          <reference field="8" count="0"/>
        </references>
      </pivotArea>
    </format>
    <format dxfId="28">
      <pivotArea dataOnly="0" labelOnly="1" fieldPosition="0">
        <references count="2">
          <reference field="7" count="1">
            <x v="4"/>
          </reference>
          <reference field="8" count="1" selected="0">
            <x v="0"/>
          </reference>
        </references>
      </pivotArea>
    </format>
    <format dxfId="27">
      <pivotArea dataOnly="0" labelOnly="1" fieldPosition="0">
        <references count="2">
          <reference field="7" count="1">
            <x v="0"/>
          </reference>
          <reference field="8" count="1" selected="0">
            <x v="1"/>
          </reference>
        </references>
      </pivotArea>
    </format>
    <format dxfId="26">
      <pivotArea dataOnly="0" labelOnly="1" fieldPosition="0">
        <references count="2">
          <reference field="7" count="3">
            <x v="6"/>
            <x v="7"/>
            <x v="8"/>
          </reference>
          <reference field="8" count="1" selected="0">
            <x v="2"/>
          </reference>
        </references>
      </pivotArea>
    </format>
    <format dxfId="25">
      <pivotArea dataOnly="0" labelOnly="1" fieldPosition="0">
        <references count="2">
          <reference field="7" count="10">
            <x v="1"/>
            <x v="2"/>
            <x v="5"/>
            <x v="17"/>
            <x v="18"/>
            <x v="19"/>
            <x v="20"/>
            <x v="21"/>
            <x v="22"/>
            <x v="23"/>
          </reference>
          <reference field="8" count="1" selected="0">
            <x v="3"/>
          </reference>
        </references>
      </pivotArea>
    </format>
    <format dxfId="24">
      <pivotArea dataOnly="0" labelOnly="1" fieldPosition="0">
        <references count="2">
          <reference field="7" count="8">
            <x v="11"/>
            <x v="12"/>
            <x v="13"/>
            <x v="14"/>
            <x v="15"/>
            <x v="16"/>
            <x v="24"/>
            <x v="25"/>
          </reference>
          <reference field="8" count="1" selected="0">
            <x v="4"/>
          </reference>
        </references>
      </pivotArea>
    </format>
    <format dxfId="23">
      <pivotArea dataOnly="0" labelOnly="1" fieldPosition="0">
        <references count="2">
          <reference field="7" count="3">
            <x v="3"/>
            <x v="9"/>
            <x v="10"/>
          </reference>
          <reference field="8" count="1" selected="0">
            <x v="5"/>
          </reference>
        </references>
      </pivotArea>
    </format>
    <format dxfId="22">
      <pivotArea type="all" dataOnly="0" outline="0" fieldPosition="0"/>
    </format>
    <format dxfId="21">
      <pivotArea outline="0" collapsedLevelsAreSubtotals="1" fieldPosition="0"/>
    </format>
    <format dxfId="20">
      <pivotArea dataOnly="0" labelOnly="1" fieldPosition="0">
        <references count="1">
          <reference field="8" count="4">
            <x v="0"/>
            <x v="2"/>
            <x v="3"/>
            <x v="5"/>
          </reference>
        </references>
      </pivotArea>
    </format>
    <format dxfId="19">
      <pivotArea dataOnly="0" labelOnly="1" fieldPosition="0">
        <references count="2">
          <reference field="7" count="1">
            <x v="4"/>
          </reference>
          <reference field="8" count="1" selected="0">
            <x v="0"/>
          </reference>
        </references>
      </pivotArea>
    </format>
    <format dxfId="18">
      <pivotArea dataOnly="0" labelOnly="1" fieldPosition="0">
        <references count="2">
          <reference field="7" count="1">
            <x v="6"/>
          </reference>
          <reference field="8" count="1" selected="0">
            <x v="2"/>
          </reference>
        </references>
      </pivotArea>
    </format>
    <format dxfId="17">
      <pivotArea dataOnly="0" labelOnly="1" fieldPosition="0">
        <references count="2">
          <reference field="7" count="4">
            <x v="1"/>
            <x v="18"/>
            <x v="19"/>
            <x v="22"/>
          </reference>
          <reference field="8" count="1" selected="0">
            <x v="3"/>
          </reference>
        </references>
      </pivotArea>
    </format>
    <format dxfId="16">
      <pivotArea dataOnly="0" labelOnly="1" fieldPosition="0">
        <references count="2">
          <reference field="7" count="2">
            <x v="9"/>
            <x v="10"/>
          </reference>
          <reference field="8" count="1" selected="0">
            <x v="5"/>
          </reference>
        </references>
      </pivotArea>
    </format>
    <format dxfId="15">
      <pivotArea type="all" dataOnly="0" outline="0" fieldPosition="0"/>
    </format>
    <format dxfId="14">
      <pivotArea outline="0" collapsedLevelsAreSubtotals="1" fieldPosition="0"/>
    </format>
    <format dxfId="13">
      <pivotArea dataOnly="0" labelOnly="1" fieldPosition="0">
        <references count="1">
          <reference field="8" count="4">
            <x v="0"/>
            <x v="2"/>
            <x v="3"/>
            <x v="5"/>
          </reference>
        </references>
      </pivotArea>
    </format>
    <format dxfId="12">
      <pivotArea dataOnly="0" labelOnly="1" fieldPosition="0">
        <references count="2">
          <reference field="7" count="1">
            <x v="4"/>
          </reference>
          <reference field="8" count="1" selected="0">
            <x v="0"/>
          </reference>
        </references>
      </pivotArea>
    </format>
    <format dxfId="11">
      <pivotArea dataOnly="0" labelOnly="1" fieldPosition="0">
        <references count="2">
          <reference field="7" count="1">
            <x v="6"/>
          </reference>
          <reference field="8" count="1" selected="0">
            <x v="2"/>
          </reference>
        </references>
      </pivotArea>
    </format>
    <format dxfId="10">
      <pivotArea dataOnly="0" labelOnly="1" fieldPosition="0">
        <references count="2">
          <reference field="7" count="4">
            <x v="1"/>
            <x v="18"/>
            <x v="19"/>
            <x v="22"/>
          </reference>
          <reference field="8" count="1" selected="0">
            <x v="3"/>
          </reference>
        </references>
      </pivotArea>
    </format>
    <format dxfId="9">
      <pivotArea dataOnly="0" labelOnly="1" fieldPosition="0">
        <references count="2">
          <reference field="7" count="2">
            <x v="9"/>
            <x v="10"/>
          </reference>
          <reference field="8" count="1" selected="0">
            <x v="5"/>
          </reference>
        </references>
      </pivotArea>
    </format>
    <format dxfId="8">
      <pivotArea type="all" dataOnly="0" outline="0" fieldPosition="0"/>
    </format>
    <format dxfId="7">
      <pivotArea outline="0" collapsedLevelsAreSubtotals="1" fieldPosition="0"/>
    </format>
    <format dxfId="6">
      <pivotArea dataOnly="0" labelOnly="1" fieldPosition="0">
        <references count="1">
          <reference field="8" count="4">
            <x v="2"/>
            <x v="3"/>
            <x v="4"/>
            <x v="5"/>
          </reference>
        </references>
      </pivotArea>
    </format>
    <format dxfId="5">
      <pivotArea dataOnly="0" labelOnly="1" fieldPosition="0">
        <references count="2">
          <reference field="7" count="3">
            <x v="6"/>
            <x v="7"/>
            <x v="8"/>
          </reference>
          <reference field="8" count="1" selected="0">
            <x v="2"/>
          </reference>
        </references>
      </pivotArea>
    </format>
    <format dxfId="4">
      <pivotArea dataOnly="0" labelOnly="1" fieldPosition="0">
        <references count="2">
          <reference field="7" count="10">
            <x v="1"/>
            <x v="2"/>
            <x v="5"/>
            <x v="17"/>
            <x v="18"/>
            <x v="19"/>
            <x v="20"/>
            <x v="21"/>
            <x v="22"/>
            <x v="23"/>
          </reference>
          <reference field="8" count="1" selected="0">
            <x v="3"/>
          </reference>
        </references>
      </pivotArea>
    </format>
    <format dxfId="3">
      <pivotArea dataOnly="0" labelOnly="1" fieldPosition="0">
        <references count="2">
          <reference field="7" count="7">
            <x v="11"/>
            <x v="12"/>
            <x v="14"/>
            <x v="15"/>
            <x v="16"/>
            <x v="24"/>
            <x v="25"/>
          </reference>
          <reference field="8" count="1" selected="0">
            <x v="4"/>
          </reference>
        </references>
      </pivotArea>
    </format>
    <format dxfId="2">
      <pivotArea dataOnly="0" labelOnly="1" fieldPosition="0">
        <references count="2">
          <reference field="7" count="3">
            <x v="3"/>
            <x v="9"/>
            <x v="10"/>
          </reference>
          <reference field="8" count="1" selected="0">
            <x v="5"/>
          </reference>
        </references>
      </pivotArea>
    </format>
    <format dxfId="1">
      <pivotArea dataOnly="0" labelOnly="1" outline="0" fieldPosition="0">
        <references count="1">
          <reference field="4294967294" count="3">
            <x v="0"/>
            <x v="1"/>
            <x v="2"/>
          </reference>
        </references>
      </pivotArea>
    </format>
    <format dxfId="0">
      <pivotArea outline="0" collapsedLevelsAreSubtotals="1" fieldPosition="0"/>
    </format>
  </formats>
  <chartFormats count="3">
    <chartFormat chart="0" format="6" series="1">
      <pivotArea type="data" outline="0" fieldPosition="0">
        <references count="1">
          <reference field="4294967294" count="1" selected="0">
            <x v="0"/>
          </reference>
        </references>
      </pivotArea>
    </chartFormat>
    <chartFormat chart="0" format="7" series="1">
      <pivotArea type="data" outline="0" fieldPosition="0">
        <references count="1">
          <reference field="4294967294" count="1" selected="0">
            <x v="1"/>
          </reference>
        </references>
      </pivotArea>
    </chartFormat>
    <chartFormat chart="0" format="8"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13</v>
    <v>1</v>
  </rv>
  <rv s="1">
    <v>13</v>
    <v>3</v>
  </rv>
</rvData>
</file>

<file path=xl/richData/rdrichvaluestructure.xml><?xml version="1.0" encoding="utf-8"?>
<rvStructures xmlns="http://schemas.microsoft.com/office/spreadsheetml/2017/richdata" count="2">
  <s t="_error">
    <k n="errorType" t="i"/>
    <k n="propagated" t="b"/>
  </s>
  <s t="_error">
    <k n="errorType" t="i"/>
    <k n="subType" t="i"/>
  </s>
</rvStructures>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 xr10:uid="{B71F04B3-B5B5-B74A-A0D0-6A5875FC7510}" sourceName="Type">
  <pivotTables>
    <pivotTable tabId="12" name="PivotTable18"/>
  </pivotTables>
  <data>
    <tabular pivotCacheId="1129892186">
      <items count="25">
        <i x="0" s="1"/>
        <i x="17" s="1"/>
        <i x="10" s="1"/>
        <i x="4" s="1"/>
        <i x="19" s="1"/>
        <i x="21" s="1"/>
        <i x="16" s="1"/>
        <i x="3" s="1"/>
        <i x="20" s="1"/>
        <i x="2" s="1"/>
        <i x="18" s="1"/>
        <i x="13" s="1"/>
        <i x="22" s="1"/>
        <i x="15" s="1"/>
        <i x="12" s="1"/>
        <i x="7" s="1"/>
        <i x="14" s="1"/>
        <i x="9" s="1"/>
        <i x="8" s="1"/>
        <i x="1" s="1"/>
        <i x="5" s="1"/>
        <i x="11" s="1"/>
        <i x="6" s="1"/>
        <i x="23" s="1" nd="1"/>
        <i x="24"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1" xr10:uid="{3BE01DE2-D221-8745-99C6-79860D6D51D5}" sourceName="Type">
  <pivotTables>
    <pivotTable tabId="13" name="PivotTable19"/>
  </pivotTables>
  <data>
    <tabular pivotCacheId="1129892186">
      <items count="25">
        <i x="0" s="1"/>
        <i x="17" s="1"/>
        <i x="10" s="1"/>
        <i x="4" s="1"/>
        <i x="19" s="1"/>
        <i x="21" s="1"/>
        <i x="16" s="1"/>
        <i x="3" s="1"/>
        <i x="20" s="1"/>
        <i x="2" s="1"/>
        <i x="18" s="1"/>
        <i x="13" s="1"/>
        <i x="22" s="1"/>
        <i x="15" s="1"/>
        <i x="12" s="1"/>
        <i x="7" s="1"/>
        <i x="14" s="1"/>
        <i x="9" s="1"/>
        <i x="8" s="1"/>
        <i x="1" s="1"/>
        <i x="5" s="1"/>
        <i x="11" s="1"/>
        <i x="6" s="1"/>
        <i x="23" s="1" nd="1"/>
        <i x="24"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2" xr10:uid="{43371EBE-D380-F541-A5B6-647C98F4D670}" sourceName="Type">
  <pivotTables>
    <pivotTable tabId="14" name="PivotTable20"/>
  </pivotTables>
  <data>
    <tabular pivotCacheId="1129892186">
      <items count="25">
        <i x="0" s="1"/>
        <i x="17" s="1"/>
        <i x="10" s="1"/>
        <i x="4" s="1"/>
        <i x="19" s="1"/>
        <i x="21" s="1"/>
        <i x="16" s="1"/>
        <i x="3" s="1"/>
        <i x="20" s="1"/>
        <i x="2" s="1"/>
        <i x="18" s="1"/>
        <i x="13" s="1"/>
        <i x="22" s="1"/>
        <i x="15" s="1"/>
        <i x="12" s="1"/>
        <i x="7" s="1"/>
        <i x="14" s="1"/>
        <i x="9" s="1"/>
        <i x="8" s="1"/>
        <i x="1" s="1"/>
        <i x="5" s="1"/>
        <i x="11" s="1"/>
        <i x="6" s="1"/>
        <i x="23" s="1" nd="1"/>
        <i x="24"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conomy3" xr10:uid="{95F7A069-996D-B848-A5FD-B742AC3D2017}" sourceName="Economy">
  <pivotTables>
    <pivotTable tabId="15" name="PivotTable21"/>
  </pivotTables>
  <data>
    <tabular pivotCacheId="1129892186">
      <items count="41">
        <i x="0" s="1"/>
        <i x="1" s="1"/>
        <i x="2" s="1"/>
        <i x="3" s="1"/>
        <i x="4" s="1"/>
        <i x="14" s="1"/>
        <i x="6" s="1"/>
        <i x="7" s="1"/>
        <i x="9" s="1"/>
        <i x="8" s="1"/>
        <i x="10" s="1"/>
        <i x="11" s="1"/>
        <i x="12" s="1"/>
        <i x="15" s="1"/>
        <i x="13" s="1"/>
        <i x="17" s="1"/>
        <i x="21" s="1"/>
        <i x="20" s="1"/>
        <i x="19" s="1"/>
        <i x="22" s="1"/>
        <i x="23" s="1"/>
        <i x="24" s="1"/>
        <i x="26" s="1"/>
        <i x="5" s="1"/>
        <i x="25" s="1"/>
        <i x="16" s="1"/>
        <i x="27" s="1"/>
        <i x="36" s="1"/>
        <i x="28" s="1"/>
        <i x="29" s="1"/>
        <i x="18" s="1"/>
        <i x="31" s="1"/>
        <i x="30" s="1"/>
        <i x="32" s="1"/>
        <i x="33" s="1"/>
        <i x="35" s="1"/>
        <i x="34" s="1"/>
        <i x="39" s="1" nd="1"/>
        <i x="37" s="1" nd="1"/>
        <i x="40" s="1" nd="1"/>
        <i x="38"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ype" xr10:uid="{3CC9525A-771B-7940-8AC7-312E0501A85D}" cache="Slicer_Type" caption="Type" startItem="7" rowHeight="230716"/>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ype 2" xr10:uid="{5CA50A26-DD04-A545-B52E-1DBCC0127E21}" cache="Slicer_Type1" caption="Type" startItem="17" rowHeight="230716"/>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ype 4" xr10:uid="{CDF38190-B185-A94A-8F7D-B2D09EF234DD}" cache="Slicer_Type2" caption="Type" rowHeight="230716"/>
</slicers>
</file>

<file path=xl/slicers/slicer4.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conomy 3" xr10:uid="{5AFC9F70-51D7-244B-B3D4-5A4C907BAB08}" cache="Slicer_Economy3" caption="Economy" rowHeight="230716"/>
</slicer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asiantransportoutlook.com/termsofservice" TargetMode="Externa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3.xml"/><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drawing" Target="../drawings/drawing4.xml"/><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3" Type="http://schemas.microsoft.com/office/2007/relationships/slicer" Target="../slicers/slicer4.xml"/><Relationship Id="rId2" Type="http://schemas.openxmlformats.org/officeDocument/2006/relationships/drawing" Target="../drawings/drawing5.xml"/><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hyperlink" Target="https://www.adb.org/sites/default/files/linked-documents/52083-001-ef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E352C-D7DE-3A4C-9909-82A6F8746D84}">
  <sheetPr>
    <tabColor theme="6"/>
  </sheetPr>
  <dimension ref="C31:C39"/>
  <sheetViews>
    <sheetView tabSelected="1" zoomScale="70" zoomScaleNormal="70" workbookViewId="0"/>
  </sheetViews>
  <sheetFormatPr defaultColWidth="10.81640625" defaultRowHeight="16.5" x14ac:dyDescent="0.45"/>
  <cols>
    <col min="1" max="1" width="10.81640625" style="8"/>
    <col min="2" max="2" width="3.453125" style="8" bestFit="1" customWidth="1"/>
    <col min="3" max="3" width="113" style="8" bestFit="1" customWidth="1"/>
    <col min="4" max="16384" width="10.81640625" style="8"/>
  </cols>
  <sheetData>
    <row r="31" spans="3:3" x14ac:dyDescent="0.45">
      <c r="C31" s="105" t="s">
        <v>2010</v>
      </c>
    </row>
    <row r="33" spans="3:3" ht="17.5" x14ac:dyDescent="0.45">
      <c r="C33" s="96" t="s">
        <v>2008</v>
      </c>
    </row>
    <row r="39" spans="3:3" x14ac:dyDescent="0.45">
      <c r="C39" s="97" t="s">
        <v>2009</v>
      </c>
    </row>
  </sheetData>
  <hyperlinks>
    <hyperlink ref="C39" r:id="rId1" xr:uid="{E9CC4649-A151-4983-973A-3FBE8AA9EAC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B5D0A-CC12-5840-8C11-C8F3BC697454}">
  <sheetPr>
    <tabColor theme="4"/>
  </sheetPr>
  <dimension ref="A1:H27"/>
  <sheetViews>
    <sheetView zoomScale="70" zoomScaleNormal="70" workbookViewId="0"/>
  </sheetViews>
  <sheetFormatPr defaultColWidth="10.81640625" defaultRowHeight="16.5" x14ac:dyDescent="0.45"/>
  <cols>
    <col min="1" max="1" width="14.1796875" style="62" customWidth="1"/>
    <col min="2" max="2" width="20.1796875" style="62" bestFit="1" customWidth="1"/>
    <col min="3" max="3" width="8.81640625" style="62" bestFit="1" customWidth="1"/>
    <col min="4" max="4" width="10" style="62" bestFit="1" customWidth="1"/>
    <col min="5" max="5" width="10.453125" style="62" bestFit="1" customWidth="1"/>
    <col min="6" max="8" width="10.81640625" style="62" customWidth="1"/>
    <col min="9" max="16384" width="10.81640625" style="62"/>
  </cols>
  <sheetData>
    <row r="1" spans="1:3" x14ac:dyDescent="0.45">
      <c r="A1" s="65"/>
    </row>
    <row r="2" spans="1:3" ht="18.5" x14ac:dyDescent="0.45">
      <c r="A2" s="9" t="s">
        <v>0</v>
      </c>
    </row>
    <row r="3" spans="1:3" ht="32.5" x14ac:dyDescent="0.85">
      <c r="B3" s="63"/>
      <c r="C3" s="64" t="s">
        <v>1</v>
      </c>
    </row>
    <row r="6" spans="1:3" x14ac:dyDescent="0.45">
      <c r="A6" s="65"/>
    </row>
    <row r="18" spans="2:8" x14ac:dyDescent="0.45">
      <c r="B18"/>
      <c r="C18"/>
    </row>
    <row r="20" spans="2:8" s="68" customFormat="1" x14ac:dyDescent="0.45">
      <c r="B20" s="62"/>
      <c r="C20" s="62" t="s">
        <v>2</v>
      </c>
      <c r="D20" s="62" t="s">
        <v>3</v>
      </c>
      <c r="E20" s="62" t="s">
        <v>4</v>
      </c>
      <c r="G20" s="67"/>
      <c r="H20" s="67"/>
    </row>
    <row r="21" spans="2:8" x14ac:dyDescent="0.45">
      <c r="B21" s="66" t="s">
        <v>7</v>
      </c>
      <c r="C21" s="69">
        <v>2.2514275628352562</v>
      </c>
      <c r="D21" s="69">
        <v>6.6515792278701085E-3</v>
      </c>
      <c r="E21" s="69">
        <v>23.00570211038853</v>
      </c>
      <c r="F21" s="92" t="s">
        <v>6</v>
      </c>
      <c r="G21" s="67"/>
      <c r="H21" s="67"/>
    </row>
    <row r="22" spans="2:8" x14ac:dyDescent="0.45">
      <c r="B22" s="66" t="s">
        <v>8</v>
      </c>
      <c r="C22" s="69">
        <v>61.648951642915627</v>
      </c>
      <c r="D22" s="69">
        <v>3.9780414440913688E-2</v>
      </c>
      <c r="E22" s="69">
        <v>642.48166604784683</v>
      </c>
      <c r="F22" s="67"/>
      <c r="G22" s="67"/>
      <c r="H22" s="67"/>
    </row>
    <row r="23" spans="2:8" x14ac:dyDescent="0.45">
      <c r="B23" s="66" t="s">
        <v>9</v>
      </c>
      <c r="C23" s="69">
        <v>50.150209619830356</v>
      </c>
      <c r="D23" s="69">
        <v>3.2152338708028964E-3</v>
      </c>
      <c r="E23" s="69">
        <v>838.80710103800754</v>
      </c>
      <c r="F23" s="67"/>
      <c r="G23" s="67"/>
      <c r="H23" s="67"/>
    </row>
    <row r="24" spans="2:8" x14ac:dyDescent="0.45">
      <c r="B24" s="66" t="s">
        <v>10</v>
      </c>
      <c r="C24" s="69">
        <v>11.080431678587168</v>
      </c>
      <c r="D24" s="69">
        <v>1.2428374292746047E-3</v>
      </c>
      <c r="E24" s="69">
        <v>44.984376176492766</v>
      </c>
      <c r="F24" s="67"/>
      <c r="G24" s="67"/>
      <c r="H24" s="67"/>
    </row>
    <row r="25" spans="2:8" x14ac:dyDescent="0.45">
      <c r="B25" s="66" t="s">
        <v>11</v>
      </c>
      <c r="C25" s="69">
        <v>11.465040511760206</v>
      </c>
      <c r="D25" s="69">
        <v>3.6623889335147278E-4</v>
      </c>
      <c r="E25" s="69">
        <v>421.77453599253516</v>
      </c>
      <c r="F25" s="67"/>
      <c r="G25" s="67"/>
      <c r="H25" s="67"/>
    </row>
    <row r="26" spans="2:8" x14ac:dyDescent="0.45">
      <c r="B26" s="66" t="s">
        <v>12</v>
      </c>
      <c r="C26" s="69">
        <v>17.210090457475946</v>
      </c>
      <c r="D26" s="69">
        <v>4.9993191804957064E-3</v>
      </c>
      <c r="E26" s="69">
        <v>61.299853085604511</v>
      </c>
      <c r="F26" s="67"/>
      <c r="G26" s="67"/>
      <c r="H26" s="67"/>
    </row>
    <row r="27" spans="2:8" x14ac:dyDescent="0.45">
      <c r="F27" s="67"/>
    </row>
  </sheetData>
  <hyperlinks>
    <hyperlink ref="A2" location="Home!A1" display="&lt; Home" xr:uid="{401E906A-BA63-BB40-9FB8-B691989C24A9}"/>
  </hyperlink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40CE2-112D-5049-9328-F5D71FBC3026}">
  <sheetPr>
    <tabColor theme="5"/>
  </sheetPr>
  <dimension ref="A2:H23"/>
  <sheetViews>
    <sheetView zoomScale="70" zoomScaleNormal="70" workbookViewId="0"/>
  </sheetViews>
  <sheetFormatPr defaultColWidth="10.81640625" defaultRowHeight="16.5" x14ac:dyDescent="0.45"/>
  <cols>
    <col min="1" max="1" width="14.1796875" style="70" customWidth="1"/>
    <col min="2" max="2" width="27.6328125" style="70" bestFit="1" customWidth="1"/>
    <col min="3" max="3" width="8.81640625" style="70" bestFit="1" customWidth="1"/>
    <col min="4" max="4" width="10" style="70" bestFit="1" customWidth="1"/>
    <col min="5" max="5" width="10.453125" style="70" bestFit="1" customWidth="1"/>
    <col min="6" max="8" width="10.81640625" style="70" customWidth="1"/>
    <col min="9" max="16384" width="10.81640625" style="70"/>
  </cols>
  <sheetData>
    <row r="2" spans="1:3" ht="18.5" x14ac:dyDescent="0.45">
      <c r="A2" s="9" t="s">
        <v>0</v>
      </c>
    </row>
    <row r="3" spans="1:3" ht="32.5" x14ac:dyDescent="0.85">
      <c r="B3" s="71"/>
      <c r="C3" s="72" t="s">
        <v>14</v>
      </c>
    </row>
    <row r="18" spans="2:8" x14ac:dyDescent="0.45">
      <c r="B18"/>
      <c r="C18"/>
    </row>
    <row r="20" spans="2:8" s="75" customFormat="1" x14ac:dyDescent="0.45">
      <c r="B20" s="70"/>
      <c r="C20" s="70" t="s">
        <v>2</v>
      </c>
      <c r="D20" s="70" t="s">
        <v>3</v>
      </c>
      <c r="E20" s="70" t="s">
        <v>4</v>
      </c>
      <c r="F20" s="74"/>
      <c r="G20" s="74"/>
      <c r="H20" s="74"/>
    </row>
    <row r="21" spans="2:8" x14ac:dyDescent="0.45">
      <c r="B21" s="73" t="s">
        <v>15</v>
      </c>
      <c r="C21" s="76">
        <v>192.66990897742903</v>
      </c>
      <c r="D21" s="76">
        <v>0.28492635237293917</v>
      </c>
      <c r="E21" s="76">
        <v>838.80710103800754</v>
      </c>
      <c r="F21" s="95" t="s">
        <v>6</v>
      </c>
      <c r="G21" s="74"/>
      <c r="H21" s="74"/>
    </row>
    <row r="22" spans="2:8" x14ac:dyDescent="0.45">
      <c r="B22" s="73" t="s">
        <v>16</v>
      </c>
      <c r="C22" s="76">
        <v>44.236389449112828</v>
      </c>
      <c r="D22" s="76">
        <v>6.6515792278701085E-3</v>
      </c>
      <c r="E22" s="76">
        <v>105.74085872795511</v>
      </c>
      <c r="F22" s="74"/>
      <c r="G22" s="74"/>
      <c r="H22" s="74"/>
    </row>
    <row r="23" spans="2:8" x14ac:dyDescent="0.45">
      <c r="B23" s="73" t="s">
        <v>17</v>
      </c>
      <c r="C23" s="76">
        <v>6.5733959733336027</v>
      </c>
      <c r="D23" s="76">
        <v>3.6623889335147278E-4</v>
      </c>
      <c r="E23" s="76">
        <v>69.463026048358429</v>
      </c>
      <c r="F23" s="74"/>
      <c r="G23" s="74"/>
      <c r="H23" s="74"/>
    </row>
  </sheetData>
  <hyperlinks>
    <hyperlink ref="A2" location="Home!A1" display="&lt; Home" xr:uid="{48B24688-A643-A34E-B82B-58DB1435776D}"/>
  </hyperlink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66514-9E3D-F042-AF67-D4A3D5E7B1CF}">
  <sheetPr>
    <tabColor theme="7"/>
  </sheetPr>
  <dimension ref="A2:H59"/>
  <sheetViews>
    <sheetView zoomScale="70" zoomScaleNormal="70" workbookViewId="0"/>
  </sheetViews>
  <sheetFormatPr defaultColWidth="10.81640625" defaultRowHeight="16.5" x14ac:dyDescent="0.45"/>
  <cols>
    <col min="1" max="1" width="14.1796875" style="77" customWidth="1"/>
    <col min="2" max="2" width="30.90625" style="77" bestFit="1" customWidth="1"/>
    <col min="3" max="3" width="8.81640625" style="77" bestFit="1" customWidth="1"/>
    <col min="4" max="4" width="10" style="77" bestFit="1" customWidth="1"/>
    <col min="5" max="5" width="10.453125" style="77" bestFit="1" customWidth="1"/>
    <col min="6" max="8" width="10.81640625" style="77" customWidth="1"/>
    <col min="9" max="16384" width="10.81640625" style="77"/>
  </cols>
  <sheetData>
    <row r="2" spans="1:3" ht="18.5" x14ac:dyDescent="0.45">
      <c r="A2" s="9" t="s">
        <v>0</v>
      </c>
    </row>
    <row r="3" spans="1:3" ht="32.5" x14ac:dyDescent="0.85">
      <c r="B3" s="78"/>
      <c r="C3" s="79" t="s">
        <v>18</v>
      </c>
    </row>
    <row r="18" spans="2:8" x14ac:dyDescent="0.45">
      <c r="B18"/>
      <c r="C18"/>
    </row>
    <row r="20" spans="2:8" s="82" customFormat="1" x14ac:dyDescent="0.45">
      <c r="B20" s="77"/>
      <c r="C20" s="77" t="s">
        <v>2</v>
      </c>
      <c r="D20" s="77" t="s">
        <v>3</v>
      </c>
      <c r="E20" s="77" t="s">
        <v>4</v>
      </c>
      <c r="F20" s="81"/>
      <c r="G20" s="81"/>
      <c r="H20" s="81"/>
    </row>
    <row r="21" spans="2:8" x14ac:dyDescent="0.45">
      <c r="B21" s="80" t="s">
        <v>19</v>
      </c>
      <c r="C21" s="83">
        <v>0.42323899247316932</v>
      </c>
      <c r="D21" s="83">
        <v>2.1636639115275101E-2</v>
      </c>
      <c r="E21" s="83">
        <v>2.1572665866396976</v>
      </c>
      <c r="F21" s="94" t="s">
        <v>6</v>
      </c>
      <c r="G21" s="81"/>
      <c r="H21" s="81"/>
    </row>
    <row r="22" spans="2:8" x14ac:dyDescent="0.45">
      <c r="B22" s="80" t="s">
        <v>20</v>
      </c>
      <c r="C22" s="83">
        <v>0.26747999743142775</v>
      </c>
      <c r="D22" s="83">
        <v>0.16475829755408525</v>
      </c>
      <c r="E22" s="83">
        <v>0.36649489713842753</v>
      </c>
      <c r="F22" s="81"/>
      <c r="G22" s="81"/>
      <c r="H22" s="81"/>
    </row>
    <row r="23" spans="2:8" x14ac:dyDescent="0.45">
      <c r="B23" s="80" t="s">
        <v>21</v>
      </c>
      <c r="C23" s="83">
        <v>51.194046971779038</v>
      </c>
      <c r="D23" s="83">
        <v>0.47616279069767448</v>
      </c>
      <c r="E23" s="83">
        <v>202.15634329415138</v>
      </c>
      <c r="F23" s="81"/>
      <c r="G23" s="81"/>
      <c r="H23" s="81"/>
    </row>
    <row r="24" spans="2:8" x14ac:dyDescent="0.45">
      <c r="B24" s="80" t="s">
        <v>22</v>
      </c>
      <c r="C24" s="83">
        <v>1.1590775410135867</v>
      </c>
      <c r="D24" s="83">
        <v>0.43829496804616136</v>
      </c>
      <c r="E24" s="83">
        <v>2.3504642818872719</v>
      </c>
      <c r="F24" s="81"/>
      <c r="G24" s="81"/>
      <c r="H24" s="81"/>
    </row>
    <row r="25" spans="2:8" x14ac:dyDescent="0.45">
      <c r="B25" s="80" t="s">
        <v>23</v>
      </c>
      <c r="C25" s="83">
        <v>1.2577783366205408</v>
      </c>
      <c r="D25" s="83">
        <v>0.11270035997866026</v>
      </c>
      <c r="E25" s="83">
        <v>2.0612762298507654</v>
      </c>
      <c r="F25" s="81"/>
      <c r="G25" s="81"/>
      <c r="H25" s="81"/>
    </row>
    <row r="26" spans="2:8" x14ac:dyDescent="0.45">
      <c r="B26" s="80" t="s">
        <v>24</v>
      </c>
      <c r="C26" s="83">
        <v>0.21059020789270794</v>
      </c>
      <c r="D26" s="83">
        <v>4.0104780232243301E-2</v>
      </c>
      <c r="E26" s="83">
        <v>2.457275773945657</v>
      </c>
      <c r="F26" s="81"/>
      <c r="G26" s="81"/>
      <c r="H26" s="81"/>
    </row>
    <row r="27" spans="2:8" x14ac:dyDescent="0.45">
      <c r="B27" s="80" t="s">
        <v>25</v>
      </c>
      <c r="C27" s="83">
        <v>2.8970597386942574</v>
      </c>
      <c r="D27" s="83">
        <v>7.2879413618906139E-2</v>
      </c>
      <c r="E27" s="83">
        <v>10.055679494780293</v>
      </c>
    </row>
    <row r="28" spans="2:8" x14ac:dyDescent="0.45">
      <c r="B28" s="80" t="s">
        <v>26</v>
      </c>
      <c r="C28" s="83">
        <v>462.74498633005095</v>
      </c>
      <c r="D28" s="83">
        <v>254.8086907300638</v>
      </c>
      <c r="E28" s="83">
        <v>642.48166604784683</v>
      </c>
    </row>
    <row r="29" spans="2:8" x14ac:dyDescent="0.45">
      <c r="B29" s="80" t="s">
        <v>27</v>
      </c>
      <c r="C29" s="83">
        <v>12.955702256178371</v>
      </c>
      <c r="D29" s="83">
        <v>2.1240759443953573E-2</v>
      </c>
      <c r="E29" s="83">
        <v>44.984376176492766</v>
      </c>
    </row>
    <row r="30" spans="2:8" x14ac:dyDescent="0.45">
      <c r="B30" s="80" t="s">
        <v>28</v>
      </c>
      <c r="C30" s="83">
        <v>2.6441989210650632</v>
      </c>
      <c r="D30" s="83">
        <v>5.1197475191893563E-2</v>
      </c>
      <c r="E30" s="83">
        <v>45.977011494252871</v>
      </c>
    </row>
    <row r="31" spans="2:8" x14ac:dyDescent="0.45">
      <c r="B31" s="80" t="s">
        <v>29</v>
      </c>
      <c r="C31" s="83">
        <v>10.350928256408762</v>
      </c>
      <c r="D31" s="83">
        <v>4.9993191804957064E-3</v>
      </c>
      <c r="E31" s="83">
        <v>33.382550656858427</v>
      </c>
    </row>
    <row r="32" spans="2:8" x14ac:dyDescent="0.45">
      <c r="B32" s="80" t="s">
        <v>30</v>
      </c>
      <c r="C32" s="83">
        <v>185.40697731238254</v>
      </c>
      <c r="D32" s="83">
        <v>0.28492635237293917</v>
      </c>
      <c r="E32" s="83">
        <v>478.25863121063924</v>
      </c>
    </row>
    <row r="33" spans="2:5" x14ac:dyDescent="0.45">
      <c r="B33" s="80" t="s">
        <v>31</v>
      </c>
      <c r="C33" s="83">
        <v>0.3555777640273094</v>
      </c>
      <c r="D33" s="83">
        <v>6.6515792278701085E-3</v>
      </c>
      <c r="E33" s="83">
        <v>1.0524241716168263</v>
      </c>
    </row>
    <row r="34" spans="2:5" x14ac:dyDescent="0.45">
      <c r="B34" s="80" t="s">
        <v>32</v>
      </c>
      <c r="C34" s="83">
        <v>0.43227238531527751</v>
      </c>
      <c r="D34" s="83">
        <v>0.39814330820886268</v>
      </c>
      <c r="E34" s="83">
        <v>0.45550242729020002</v>
      </c>
    </row>
    <row r="35" spans="2:5" x14ac:dyDescent="0.45">
      <c r="B35" s="80" t="s">
        <v>33</v>
      </c>
      <c r="C35" s="83">
        <v>0.28617215026489184</v>
      </c>
      <c r="D35" s="83">
        <v>3.6623889335147278E-4</v>
      </c>
      <c r="E35" s="83">
        <v>7.6535440619147925</v>
      </c>
    </row>
    <row r="36" spans="2:5" x14ac:dyDescent="0.45">
      <c r="B36" s="80" t="s">
        <v>34</v>
      </c>
      <c r="C36" s="83">
        <v>17.104238400968132</v>
      </c>
      <c r="D36" s="83">
        <v>10.910912513836495</v>
      </c>
      <c r="E36" s="83">
        <v>23.297564288099768</v>
      </c>
    </row>
    <row r="37" spans="2:5" x14ac:dyDescent="0.45">
      <c r="B37" s="80" t="s">
        <v>35</v>
      </c>
      <c r="C37" s="83">
        <v>1.1151757744476982</v>
      </c>
      <c r="D37" s="83">
        <v>0.10483402505754728</v>
      </c>
      <c r="E37" s="83">
        <v>3.3885099728954207</v>
      </c>
    </row>
    <row r="38" spans="2:5" x14ac:dyDescent="0.45">
      <c r="B38" s="80" t="s">
        <v>36</v>
      </c>
      <c r="C38" s="83">
        <v>0.52971698981579518</v>
      </c>
      <c r="D38" s="83">
        <v>0.20488246075666902</v>
      </c>
      <c r="E38" s="83">
        <v>0.85455151887492131</v>
      </c>
    </row>
    <row r="39" spans="2:5" x14ac:dyDescent="0.45">
      <c r="B39" s="80" t="s">
        <v>37</v>
      </c>
      <c r="C39" s="83">
        <v>0.63274062989977375</v>
      </c>
      <c r="D39" s="83">
        <v>1.2428374292746047E-3</v>
      </c>
      <c r="E39" s="83">
        <v>4.4168771019204067</v>
      </c>
    </row>
    <row r="40" spans="2:5" x14ac:dyDescent="0.45">
      <c r="B40" s="80" t="s">
        <v>38</v>
      </c>
      <c r="C40" s="83">
        <v>439.90412738051128</v>
      </c>
      <c r="D40" s="83">
        <v>41.001153723015015</v>
      </c>
      <c r="E40" s="83">
        <v>838.80710103800754</v>
      </c>
    </row>
    <row r="41" spans="2:5" x14ac:dyDescent="0.45">
      <c r="B41" s="80" t="s">
        <v>39</v>
      </c>
      <c r="C41" s="83">
        <v>0.48656129536514137</v>
      </c>
      <c r="D41" s="83">
        <v>0.22093065269058146</v>
      </c>
      <c r="E41" s="83">
        <v>0.92015190840747818</v>
      </c>
    </row>
    <row r="42" spans="2:5" x14ac:dyDescent="0.45">
      <c r="B42" s="80" t="s">
        <v>40</v>
      </c>
      <c r="C42" s="83">
        <v>0.1064692597749208</v>
      </c>
      <c r="D42" s="83">
        <v>3.2152338708028964E-3</v>
      </c>
      <c r="E42" s="83">
        <v>0.4422702838482771</v>
      </c>
    </row>
    <row r="43" spans="2:5" x14ac:dyDescent="0.45">
      <c r="B43" s="80" t="s">
        <v>41</v>
      </c>
      <c r="C43" s="83">
        <v>47.608095228180375</v>
      </c>
      <c r="D43" s="83">
        <v>3.9780414440913688E-2</v>
      </c>
      <c r="E43" s="83">
        <v>105.74085872795511</v>
      </c>
    </row>
    <row r="44" spans="2:5" x14ac:dyDescent="0.45">
      <c r="B44" s="80" t="s">
        <v>42</v>
      </c>
      <c r="C44" s="83">
        <v>13.421115030701445</v>
      </c>
      <c r="D44" s="83">
        <v>7.8190838692573136E-2</v>
      </c>
      <c r="E44" s="83">
        <v>69.463026048358429</v>
      </c>
    </row>
    <row r="45" spans="2:5" x14ac:dyDescent="0.45">
      <c r="B45" s="80" t="s">
        <v>43</v>
      </c>
      <c r="C45" s="83">
        <v>80.1502434729599</v>
      </c>
      <c r="D45" s="83">
        <v>17.165164898179356</v>
      </c>
      <c r="E45" s="83">
        <v>124.85272433647692</v>
      </c>
    </row>
    <row r="46" spans="2:5" x14ac:dyDescent="0.45">
      <c r="B46" s="80" t="s">
        <v>44</v>
      </c>
      <c r="C46" s="83">
        <v>37.787577060677492</v>
      </c>
      <c r="D46" s="83">
        <v>2.6274382704587924</v>
      </c>
      <c r="E46" s="83">
        <v>61.299853085604511</v>
      </c>
    </row>
    <row r="47" spans="2:5" x14ac:dyDescent="0.45">
      <c r="B47" s="80" t="s">
        <v>45</v>
      </c>
      <c r="C47" s="83">
        <v>1.8664852049737393</v>
      </c>
      <c r="D47" s="83">
        <v>0.66068178712938586</v>
      </c>
      <c r="E47" s="83">
        <v>3.229108013147461</v>
      </c>
    </row>
    <row r="48" spans="2:5" x14ac:dyDescent="0.45">
      <c r="B48" s="80" t="s">
        <v>46</v>
      </c>
      <c r="C48" s="83">
        <v>264.92818013009128</v>
      </c>
      <c r="D48" s="83">
        <v>34.132530120481924</v>
      </c>
      <c r="E48" s="83">
        <v>421.77453599253516</v>
      </c>
    </row>
    <row r="49" spans="2:5" x14ac:dyDescent="0.45">
      <c r="B49" s="80" t="s">
        <v>47</v>
      </c>
      <c r="C49" s="83">
        <v>2.2155163836447049</v>
      </c>
      <c r="D49" s="83">
        <v>2.2155163836447049</v>
      </c>
      <c r="E49" s="83">
        <v>2.2155163836447049</v>
      </c>
    </row>
    <row r="50" spans="2:5" x14ac:dyDescent="0.45">
      <c r="B50" s="80" t="s">
        <v>48</v>
      </c>
      <c r="C50" s="83">
        <v>1.6054845323679885</v>
      </c>
      <c r="D50" s="83">
        <v>3.5656302087846294E-2</v>
      </c>
      <c r="E50" s="83">
        <v>6.9955395779242862</v>
      </c>
    </row>
    <row r="51" spans="2:5" x14ac:dyDescent="0.45">
      <c r="B51" s="80" t="s">
        <v>49</v>
      </c>
      <c r="C51" s="83">
        <v>1.6423654782498716</v>
      </c>
      <c r="D51" s="83">
        <v>0.34333004800823386</v>
      </c>
      <c r="E51" s="83">
        <v>3.6382075535945422</v>
      </c>
    </row>
    <row r="52" spans="2:5" x14ac:dyDescent="0.45">
      <c r="B52" s="80" t="s">
        <v>50</v>
      </c>
      <c r="C52" s="83">
        <v>16.739754528687904</v>
      </c>
      <c r="D52" s="83">
        <v>0.47451420347636314</v>
      </c>
      <c r="E52" s="83">
        <v>59.064400466413794</v>
      </c>
    </row>
    <row r="53" spans="2:5" x14ac:dyDescent="0.45">
      <c r="B53" s="80" t="s">
        <v>51</v>
      </c>
      <c r="C53" s="83">
        <v>1.0350527375272291</v>
      </c>
      <c r="D53" s="83">
        <v>0.92264044943820223</v>
      </c>
      <c r="E53" s="83">
        <v>1.147465025616256</v>
      </c>
    </row>
    <row r="54" spans="2:5" x14ac:dyDescent="0.45">
      <c r="B54" s="80" t="s">
        <v>52</v>
      </c>
      <c r="C54" s="83">
        <v>11.876931467328875</v>
      </c>
      <c r="D54" s="83">
        <v>0.55039900804001751</v>
      </c>
      <c r="E54" s="83">
        <v>23.00570211038853</v>
      </c>
    </row>
    <row r="55" spans="2:5" x14ac:dyDescent="0.45">
      <c r="B55" s="80" t="s">
        <v>53</v>
      </c>
      <c r="C55" s="83">
        <v>1.0115225006412771</v>
      </c>
      <c r="D55" s="83">
        <v>1.9916907866821725E-3</v>
      </c>
      <c r="E55" s="83">
        <v>5.5569565217391297</v>
      </c>
    </row>
    <row r="56" spans="2:5" x14ac:dyDescent="0.45">
      <c r="B56" s="80" t="s">
        <v>54</v>
      </c>
      <c r="C56" s="83">
        <v>1.2205426969248752</v>
      </c>
      <c r="D56" s="83">
        <v>1.0029295003136305</v>
      </c>
      <c r="E56" s="83">
        <v>1.4381558935361201</v>
      </c>
    </row>
    <row r="57" spans="2:5" x14ac:dyDescent="0.45">
      <c r="B57" s="80" t="s">
        <v>55</v>
      </c>
      <c r="C57" s="83">
        <v>1.5705229047456808</v>
      </c>
      <c r="D57" s="83">
        <v>1.5705229047456808</v>
      </c>
      <c r="E57" s="83">
        <v>1.5705229047456808</v>
      </c>
    </row>
    <row r="59" spans="2:5" x14ac:dyDescent="0.45">
      <c r="B59" s="81"/>
      <c r="C59" s="81"/>
      <c r="D59" s="81"/>
      <c r="E59" s="81"/>
    </row>
  </sheetData>
  <hyperlinks>
    <hyperlink ref="A2" location="Home!A1" display="&lt; Home" xr:uid="{2963C69B-B906-4F40-9D58-335561E9662A}"/>
  </hyperlink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B3101-58E8-A54B-BAAE-144F253613B5}">
  <sheetPr>
    <tabColor theme="9"/>
  </sheetPr>
  <dimension ref="A2:I54"/>
  <sheetViews>
    <sheetView zoomScale="70" zoomScaleNormal="70" workbookViewId="0"/>
  </sheetViews>
  <sheetFormatPr defaultColWidth="10.81640625" defaultRowHeight="16.5" x14ac:dyDescent="0.45"/>
  <cols>
    <col min="1" max="1" width="14.1796875" style="84" customWidth="1"/>
    <col min="2" max="2" width="44" style="84" bestFit="1" customWidth="1"/>
    <col min="3" max="3" width="8.81640625" style="84" bestFit="1" customWidth="1"/>
    <col min="4" max="4" width="10" style="84" bestFit="1" customWidth="1"/>
    <col min="5" max="5" width="10.453125" style="84" bestFit="1" customWidth="1"/>
    <col min="6" max="9" width="37.81640625" style="84" bestFit="1" customWidth="1"/>
    <col min="10" max="16384" width="10.81640625" style="84"/>
  </cols>
  <sheetData>
    <row r="2" spans="1:3" ht="18.5" x14ac:dyDescent="0.45">
      <c r="A2" s="9" t="s">
        <v>0</v>
      </c>
    </row>
    <row r="3" spans="1:3" ht="32.5" x14ac:dyDescent="0.85">
      <c r="B3" s="85"/>
      <c r="C3" s="86" t="s">
        <v>56</v>
      </c>
    </row>
    <row r="18" spans="2:9" x14ac:dyDescent="0.45">
      <c r="B18"/>
      <c r="C18"/>
    </row>
    <row r="20" spans="2:9" s="89" customFormat="1" x14ac:dyDescent="0.45">
      <c r="B20" s="84"/>
      <c r="C20" s="84" t="s">
        <v>2</v>
      </c>
      <c r="D20" s="84" t="s">
        <v>3</v>
      </c>
      <c r="E20" s="84" t="s">
        <v>4</v>
      </c>
      <c r="F20" s="88"/>
      <c r="G20" s="88"/>
      <c r="H20" s="88"/>
      <c r="I20" s="88"/>
    </row>
    <row r="21" spans="2:9" x14ac:dyDescent="0.45">
      <c r="B21" s="87" t="s">
        <v>57</v>
      </c>
      <c r="C21" s="91">
        <v>10.558211652365305</v>
      </c>
      <c r="D21" s="91">
        <v>2.1240759443953573E-2</v>
      </c>
      <c r="E21" s="91">
        <v>73.895175438596482</v>
      </c>
      <c r="F21" s="93" t="s">
        <v>6</v>
      </c>
      <c r="G21" s="88"/>
      <c r="H21" s="88"/>
      <c r="I21" s="88"/>
    </row>
    <row r="22" spans="2:9" x14ac:dyDescent="0.45">
      <c r="B22" s="90" t="s">
        <v>58</v>
      </c>
      <c r="C22" s="91">
        <v>7.0804927119817389</v>
      </c>
      <c r="D22" s="91">
        <v>2.1240759443953573E-2</v>
      </c>
      <c r="E22" s="91">
        <v>51.689924346630114</v>
      </c>
      <c r="F22" s="88"/>
      <c r="G22" s="88"/>
      <c r="H22" s="88"/>
      <c r="I22" s="88"/>
    </row>
    <row r="23" spans="2:9" x14ac:dyDescent="0.45">
      <c r="B23" s="90" t="s">
        <v>59</v>
      </c>
      <c r="C23" s="91">
        <v>0.19698356597297428</v>
      </c>
      <c r="D23" s="91">
        <v>0.19698356597297428</v>
      </c>
      <c r="E23" s="91">
        <v>0.19698356597297428</v>
      </c>
      <c r="F23" s="88"/>
      <c r="G23" s="88"/>
      <c r="H23" s="88"/>
      <c r="I23" s="88"/>
    </row>
    <row r="24" spans="2:9" x14ac:dyDescent="0.45">
      <c r="B24" s="90" t="s">
        <v>60</v>
      </c>
      <c r="C24" s="91">
        <v>16.693952356282214</v>
      </c>
      <c r="D24" s="91">
        <v>0.28492635237293917</v>
      </c>
      <c r="E24" s="91">
        <v>73.895175438596482</v>
      </c>
      <c r="F24" s="88"/>
      <c r="G24" s="88"/>
      <c r="H24" s="88"/>
      <c r="I24" s="88"/>
    </row>
    <row r="25" spans="2:9" x14ac:dyDescent="0.45">
      <c r="B25" s="87" t="s">
        <v>61</v>
      </c>
      <c r="C25" s="91">
        <v>0.16241653436827286</v>
      </c>
      <c r="D25" s="91">
        <v>3.6623889335147278E-4</v>
      </c>
      <c r="E25" s="91">
        <v>2.2155163836447049</v>
      </c>
      <c r="F25" s="88"/>
      <c r="G25" s="88"/>
      <c r="H25" s="88"/>
      <c r="I25" s="88"/>
    </row>
    <row r="26" spans="2:9" x14ac:dyDescent="0.45">
      <c r="B26" s="90" t="s">
        <v>62</v>
      </c>
      <c r="C26" s="91">
        <v>6.4550456326303282E-2</v>
      </c>
      <c r="D26" s="91">
        <v>1.7984519950201172E-2</v>
      </c>
      <c r="E26" s="91">
        <v>0.26225918764296763</v>
      </c>
      <c r="F26" s="88"/>
      <c r="G26" s="88"/>
      <c r="H26" s="88"/>
      <c r="I26" s="88"/>
    </row>
    <row r="27" spans="2:9" x14ac:dyDescent="0.45">
      <c r="B27" s="90" t="s">
        <v>63</v>
      </c>
      <c r="C27" s="91">
        <v>2.2068798290857432E-2</v>
      </c>
      <c r="D27" s="91">
        <v>1.8612523792645774E-2</v>
      </c>
      <c r="E27" s="91">
        <v>2.4838552247099695E-2</v>
      </c>
      <c r="F27" s="88"/>
      <c r="G27" s="88"/>
      <c r="H27" s="88"/>
      <c r="I27" s="88"/>
    </row>
    <row r="28" spans="2:9" x14ac:dyDescent="0.45">
      <c r="B28" s="90" t="s">
        <v>64</v>
      </c>
      <c r="C28" s="91">
        <v>5.9326782786262612E-3</v>
      </c>
      <c r="D28" s="91">
        <v>2.8683458622168023E-3</v>
      </c>
      <c r="E28" s="91">
        <v>8.0696845208573526E-3</v>
      </c>
      <c r="F28" s="88"/>
      <c r="G28" s="88"/>
      <c r="H28" s="88"/>
      <c r="I28" s="88"/>
    </row>
    <row r="29" spans="2:9" x14ac:dyDescent="0.45">
      <c r="B29" s="90" t="s">
        <v>65</v>
      </c>
      <c r="C29" s="91">
        <v>0.38108645233660932</v>
      </c>
      <c r="D29" s="91">
        <v>0.38108645233660932</v>
      </c>
      <c r="E29" s="91">
        <v>0.38108645233660932</v>
      </c>
      <c r="F29" s="88"/>
      <c r="G29" s="88"/>
      <c r="H29" s="88"/>
      <c r="I29" s="88"/>
    </row>
    <row r="30" spans="2:9" x14ac:dyDescent="0.45">
      <c r="B30" s="90" t="s">
        <v>66</v>
      </c>
      <c r="C30" s="91">
        <v>0.28257642353720297</v>
      </c>
      <c r="D30" s="91">
        <v>2.1636639115275101E-2</v>
      </c>
      <c r="E30" s="91">
        <v>1.0524241716168263</v>
      </c>
      <c r="F30" s="88"/>
      <c r="G30" s="88"/>
      <c r="H30" s="88"/>
      <c r="I30" s="88"/>
    </row>
    <row r="31" spans="2:9" x14ac:dyDescent="0.45">
      <c r="B31" s="90" t="s">
        <v>67</v>
      </c>
      <c r="C31" s="91">
        <v>2.8500017275007975E-3</v>
      </c>
      <c r="D31" s="91">
        <v>3.6623889335147278E-4</v>
      </c>
      <c r="E31" s="91">
        <v>7.4469404771651693E-3</v>
      </c>
      <c r="F31" s="88"/>
      <c r="G31" s="88"/>
      <c r="H31" s="88"/>
      <c r="I31" s="88"/>
    </row>
    <row r="32" spans="2:9" x14ac:dyDescent="0.45">
      <c r="B32" s="90" t="s">
        <v>68</v>
      </c>
      <c r="C32" s="91">
        <v>0.25748730972290546</v>
      </c>
      <c r="D32" s="91">
        <v>7.2879413618906139E-2</v>
      </c>
      <c r="E32" s="91">
        <v>0.63178094506476301</v>
      </c>
      <c r="F32" s="88"/>
      <c r="G32" s="88"/>
      <c r="H32" s="88"/>
      <c r="I32" s="88"/>
    </row>
    <row r="33" spans="2:9" x14ac:dyDescent="0.45">
      <c r="B33" s="90" t="s">
        <v>69</v>
      </c>
      <c r="C33" s="91">
        <v>1.1036334567661269E-2</v>
      </c>
      <c r="D33" s="91">
        <v>6.395800310918502E-3</v>
      </c>
      <c r="E33" s="91">
        <v>1.6241214697805234E-2</v>
      </c>
      <c r="F33" s="88"/>
      <c r="G33" s="88"/>
      <c r="H33" s="88"/>
      <c r="I33" s="88"/>
    </row>
    <row r="34" spans="2:9" x14ac:dyDescent="0.45">
      <c r="B34" s="90" t="s">
        <v>70</v>
      </c>
      <c r="C34" s="91">
        <v>0.15268833411669738</v>
      </c>
      <c r="D34" s="91">
        <v>2.8265247711479452E-2</v>
      </c>
      <c r="E34" s="91">
        <v>0.4422702838482771</v>
      </c>
      <c r="F34" s="88"/>
      <c r="G34" s="88"/>
      <c r="H34" s="88"/>
      <c r="I34" s="88"/>
    </row>
    <row r="35" spans="2:9" x14ac:dyDescent="0.45">
      <c r="B35" s="90" t="s">
        <v>71</v>
      </c>
      <c r="C35" s="91">
        <v>2.0210428872281785</v>
      </c>
      <c r="D35" s="91">
        <v>1.826569390811652</v>
      </c>
      <c r="E35" s="91">
        <v>2.2155163836447049</v>
      </c>
      <c r="F35" s="88"/>
      <c r="G35" s="88"/>
      <c r="H35" s="88"/>
      <c r="I35" s="88"/>
    </row>
    <row r="36" spans="2:9" x14ac:dyDescent="0.45">
      <c r="B36" s="87" t="s">
        <v>72</v>
      </c>
      <c r="C36" s="91">
        <v>2.31167395113521</v>
      </c>
      <c r="D36" s="91">
        <v>1.0101134628294053E-2</v>
      </c>
      <c r="E36" s="91">
        <v>29.16206101582787</v>
      </c>
      <c r="F36" s="88"/>
      <c r="G36" s="88"/>
      <c r="H36" s="88"/>
      <c r="I36" s="88"/>
    </row>
    <row r="37" spans="2:9" x14ac:dyDescent="0.45">
      <c r="B37" s="90" t="s">
        <v>73</v>
      </c>
      <c r="C37" s="91">
        <v>0.11382800657643824</v>
      </c>
      <c r="D37" s="91">
        <v>4.2107876316900293E-2</v>
      </c>
      <c r="E37" s="91">
        <v>0.23782521702349935</v>
      </c>
      <c r="F37" s="88"/>
      <c r="G37" s="88"/>
      <c r="H37" s="88"/>
      <c r="I37" s="88"/>
    </row>
    <row r="38" spans="2:9" x14ac:dyDescent="0.45">
      <c r="B38" s="90" t="s">
        <v>74</v>
      </c>
      <c r="C38" s="91">
        <v>3.2122253913126402</v>
      </c>
      <c r="D38" s="91">
        <v>7.6557290858790955E-2</v>
      </c>
      <c r="E38" s="91">
        <v>13.029302246382681</v>
      </c>
      <c r="F38" s="88"/>
      <c r="G38" s="88"/>
      <c r="H38" s="88"/>
      <c r="I38" s="88"/>
    </row>
    <row r="39" spans="2:9" x14ac:dyDescent="0.45">
      <c r="B39" s="90" t="s">
        <v>75</v>
      </c>
      <c r="C39" s="91">
        <v>4.680617059328676</v>
      </c>
      <c r="D39" s="91">
        <v>0.20138539233520561</v>
      </c>
      <c r="E39" s="91">
        <v>8.2456862249715464</v>
      </c>
      <c r="F39" s="88"/>
      <c r="G39" s="88"/>
      <c r="H39" s="88"/>
      <c r="I39" s="88"/>
    </row>
    <row r="40" spans="2:9" x14ac:dyDescent="0.45">
      <c r="B40" s="90" t="s">
        <v>76</v>
      </c>
      <c r="C40" s="91">
        <v>17.092361423415102</v>
      </c>
      <c r="D40" s="91">
        <v>8.151035178745845</v>
      </c>
      <c r="E40" s="91">
        <v>29.16206101582787</v>
      </c>
      <c r="F40" s="88"/>
      <c r="G40" s="88"/>
      <c r="H40" s="88"/>
      <c r="I40" s="88"/>
    </row>
    <row r="41" spans="2:9" x14ac:dyDescent="0.45">
      <c r="B41" s="90" t="s">
        <v>77</v>
      </c>
      <c r="C41" s="91">
        <v>0.11270035997866026</v>
      </c>
      <c r="D41" s="91">
        <v>0.11270035997866026</v>
      </c>
      <c r="E41" s="91">
        <v>0.11270035997866026</v>
      </c>
      <c r="F41" s="88"/>
      <c r="G41" s="88"/>
      <c r="H41" s="88"/>
      <c r="I41" s="88"/>
    </row>
    <row r="42" spans="2:9" x14ac:dyDescent="0.45">
      <c r="B42" s="90" t="s">
        <v>78</v>
      </c>
      <c r="C42" s="91">
        <v>1.4576501071622996</v>
      </c>
      <c r="D42" s="91">
        <v>0.13643424986628042</v>
      </c>
      <c r="E42" s="91">
        <v>5.5870565476458474</v>
      </c>
      <c r="F42" s="88"/>
      <c r="G42" s="88"/>
      <c r="H42" s="88"/>
      <c r="I42" s="88"/>
    </row>
    <row r="43" spans="2:9" x14ac:dyDescent="0.45">
      <c r="B43" s="90" t="s">
        <v>79</v>
      </c>
      <c r="C43" s="91">
        <v>0.60102676375481145</v>
      </c>
      <c r="D43" s="91">
        <v>1.0101134628294053E-2</v>
      </c>
      <c r="E43" s="91">
        <v>1.7495816288064587</v>
      </c>
      <c r="F43" s="88"/>
      <c r="G43" s="88"/>
      <c r="H43" s="88"/>
      <c r="I43" s="88"/>
    </row>
    <row r="44" spans="2:9" x14ac:dyDescent="0.45">
      <c r="B44" s="87" t="s">
        <v>80</v>
      </c>
      <c r="C44" s="91">
        <v>83.367561928676153</v>
      </c>
      <c r="D44" s="91">
        <v>4.9993191804957064E-3</v>
      </c>
      <c r="E44" s="91">
        <v>838.80710103800754</v>
      </c>
      <c r="F44" s="88"/>
      <c r="G44" s="88"/>
      <c r="H44" s="88"/>
      <c r="I44" s="88"/>
    </row>
    <row r="45" spans="2:9" x14ac:dyDescent="0.45">
      <c r="B45" s="90" t="s">
        <v>81</v>
      </c>
      <c r="C45" s="91">
        <v>11.857056336957386</v>
      </c>
      <c r="D45" s="91">
        <v>1.0490832771440697</v>
      </c>
      <c r="E45" s="91">
        <v>54.947402945113787</v>
      </c>
      <c r="F45" s="88"/>
      <c r="G45" s="88"/>
      <c r="H45" s="88"/>
      <c r="I45" s="88"/>
    </row>
    <row r="46" spans="2:9" x14ac:dyDescent="0.45">
      <c r="B46" s="90" t="s">
        <v>82</v>
      </c>
      <c r="C46" s="91">
        <v>56.205271759601771</v>
      </c>
      <c r="D46" s="91">
        <v>13.280272251280092</v>
      </c>
      <c r="E46" s="91">
        <v>164.85618333810308</v>
      </c>
      <c r="F46" s="88"/>
      <c r="G46" s="88"/>
      <c r="H46" s="88"/>
      <c r="I46" s="88"/>
    </row>
    <row r="47" spans="2:9" x14ac:dyDescent="0.45">
      <c r="B47" s="90" t="s">
        <v>83</v>
      </c>
      <c r="C47" s="91">
        <v>88.570468184422779</v>
      </c>
      <c r="D47" s="91">
        <v>4.9993191804957064E-3</v>
      </c>
      <c r="E47" s="91">
        <v>838.80710103800754</v>
      </c>
      <c r="F47" s="88"/>
      <c r="G47" s="88"/>
      <c r="H47" s="88"/>
      <c r="I47" s="88"/>
    </row>
    <row r="48" spans="2:9" x14ac:dyDescent="0.45">
      <c r="B48" s="88"/>
      <c r="C48" s="88"/>
      <c r="D48" s="88"/>
      <c r="E48" s="88"/>
      <c r="F48" s="88"/>
      <c r="G48" s="88"/>
      <c r="H48" s="88"/>
    </row>
    <row r="49" spans="2:8" x14ac:dyDescent="0.45">
      <c r="B49" s="88"/>
      <c r="C49" s="88"/>
      <c r="D49" s="88"/>
      <c r="E49" s="88"/>
      <c r="F49" s="88"/>
      <c r="G49" s="88"/>
      <c r="H49" s="88"/>
    </row>
    <row r="50" spans="2:8" x14ac:dyDescent="0.45">
      <c r="B50" s="88"/>
      <c r="C50" s="88"/>
      <c r="D50" s="88"/>
      <c r="E50" s="88"/>
      <c r="F50" s="88"/>
      <c r="G50" s="88"/>
      <c r="H50" s="88"/>
    </row>
    <row r="51" spans="2:8" x14ac:dyDescent="0.45">
      <c r="B51" s="88"/>
      <c r="C51" s="88"/>
      <c r="D51" s="88"/>
      <c r="E51" s="88"/>
      <c r="F51" s="88"/>
      <c r="G51" s="88"/>
      <c r="H51" s="88"/>
    </row>
    <row r="52" spans="2:8" x14ac:dyDescent="0.45">
      <c r="B52" s="88"/>
      <c r="C52" s="88"/>
      <c r="D52" s="88"/>
      <c r="E52" s="88"/>
      <c r="F52" s="88"/>
      <c r="G52" s="88"/>
      <c r="H52" s="88"/>
    </row>
    <row r="53" spans="2:8" x14ac:dyDescent="0.45">
      <c r="B53" s="88"/>
      <c r="C53" s="88"/>
      <c r="D53" s="88"/>
      <c r="E53" s="88"/>
      <c r="F53" s="88"/>
      <c r="G53" s="88"/>
      <c r="H53" s="88"/>
    </row>
    <row r="54" spans="2:8" x14ac:dyDescent="0.45">
      <c r="B54" s="88"/>
      <c r="C54" s="88"/>
      <c r="D54" s="88"/>
      <c r="E54" s="88"/>
      <c r="F54" s="88"/>
      <c r="G54" s="88"/>
      <c r="H54" s="88"/>
    </row>
  </sheetData>
  <hyperlinks>
    <hyperlink ref="A2" location="Home!A1" display="&lt; Home" xr:uid="{C4D1B23F-0EE9-B442-AC73-9C1A9E17384D}"/>
  </hyperlink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C4788-E328-4C1C-B8CA-6C2A575B5F9F}">
  <sheetPr>
    <tabColor theme="6"/>
  </sheetPr>
  <dimension ref="A1:R992"/>
  <sheetViews>
    <sheetView zoomScale="110" zoomScaleNormal="110" workbookViewId="0"/>
  </sheetViews>
  <sheetFormatPr defaultColWidth="9.1796875" defaultRowHeight="14.5" x14ac:dyDescent="0.35"/>
  <cols>
    <col min="1" max="1" width="18.26953125" style="3" customWidth="1"/>
    <col min="2" max="2" width="15.7265625" style="3" customWidth="1"/>
    <col min="3" max="3" width="10.7265625" style="3" customWidth="1"/>
    <col min="4" max="4" width="18.453125" style="3" customWidth="1"/>
    <col min="5" max="5" width="27.81640625" style="3" customWidth="1"/>
    <col min="6" max="6" width="18.453125" style="3" customWidth="1"/>
    <col min="7" max="7" width="65.90625" style="3" customWidth="1"/>
    <col min="8" max="8" width="25.36328125" style="3" customWidth="1"/>
    <col min="9" max="9" width="28.1796875" style="7" customWidth="1"/>
    <col min="10" max="10" width="35.54296875" style="7" customWidth="1"/>
    <col min="11" max="11" width="13.453125" style="3" customWidth="1"/>
    <col min="12" max="12" width="24.453125" style="4" customWidth="1"/>
    <col min="13" max="13" width="29.90625" style="4" customWidth="1"/>
    <col min="14" max="14" width="29.08984375" style="4" customWidth="1"/>
    <col min="15" max="15" width="14.81640625" style="5" customWidth="1"/>
    <col min="16" max="16" width="10" style="3" customWidth="1"/>
    <col min="17" max="17" width="15.54296875" style="6" customWidth="1"/>
    <col min="18" max="18" width="19.81640625" style="6" customWidth="1"/>
    <col min="19" max="19" width="9.1796875" style="2" customWidth="1"/>
    <col min="20" max="16384" width="9.1796875" style="2"/>
  </cols>
  <sheetData>
    <row r="1" spans="1:18" ht="18.5" x14ac:dyDescent="0.45">
      <c r="A1" s="9" t="s">
        <v>0</v>
      </c>
      <c r="I1" s="3"/>
      <c r="J1" s="3"/>
      <c r="K1" s="4"/>
      <c r="M1" s="3"/>
      <c r="N1" s="3"/>
      <c r="O1" s="4"/>
      <c r="P1" s="6"/>
      <c r="R1" s="2"/>
    </row>
    <row r="2" spans="1:18" s="1" customFormat="1" ht="13" x14ac:dyDescent="0.3">
      <c r="A2" s="10" t="s">
        <v>84</v>
      </c>
      <c r="B2" s="10" t="s">
        <v>85</v>
      </c>
      <c r="C2" s="10" t="s">
        <v>86</v>
      </c>
      <c r="D2" s="10" t="s">
        <v>87</v>
      </c>
      <c r="E2" s="10" t="s">
        <v>88</v>
      </c>
      <c r="F2" s="10" t="s">
        <v>89</v>
      </c>
      <c r="G2" s="10" t="s">
        <v>90</v>
      </c>
      <c r="H2" s="10" t="s">
        <v>91</v>
      </c>
      <c r="I2" s="10" t="s">
        <v>92</v>
      </c>
      <c r="J2" s="10" t="s">
        <v>93</v>
      </c>
      <c r="K2" s="11" t="s">
        <v>94</v>
      </c>
      <c r="L2" s="11" t="s">
        <v>95</v>
      </c>
      <c r="M2" s="10" t="s">
        <v>96</v>
      </c>
      <c r="N2" s="10" t="s">
        <v>97</v>
      </c>
      <c r="O2" s="11" t="s">
        <v>2007</v>
      </c>
      <c r="P2" s="12" t="s">
        <v>100</v>
      </c>
      <c r="Q2" s="12" t="s">
        <v>101</v>
      </c>
      <c r="R2" s="13" t="s">
        <v>102</v>
      </c>
    </row>
    <row r="3" spans="1:18" ht="13" x14ac:dyDescent="0.3">
      <c r="A3" s="14" t="s">
        <v>447</v>
      </c>
      <c r="B3" s="14" t="s">
        <v>19</v>
      </c>
      <c r="C3" s="14"/>
      <c r="D3" s="14" t="s">
        <v>128</v>
      </c>
      <c r="E3" s="14" t="s">
        <v>17</v>
      </c>
      <c r="F3" s="14" t="s">
        <v>7</v>
      </c>
      <c r="G3" s="14" t="s">
        <v>1101</v>
      </c>
      <c r="H3" s="14" t="s">
        <v>58</v>
      </c>
      <c r="I3" s="14" t="s">
        <v>57</v>
      </c>
      <c r="J3" s="14" t="s">
        <v>2006</v>
      </c>
      <c r="K3" s="15">
        <v>75</v>
      </c>
      <c r="L3" s="15"/>
      <c r="M3" s="15">
        <v>161.79499399797731</v>
      </c>
      <c r="N3" s="15">
        <v>2.1572665866396976</v>
      </c>
      <c r="O3" s="16"/>
      <c r="P3" s="17"/>
      <c r="Q3" s="17" t="s">
        <v>873</v>
      </c>
      <c r="R3" s="18"/>
    </row>
    <row r="4" spans="1:18" ht="13" x14ac:dyDescent="0.3">
      <c r="A4" s="14" t="s">
        <v>447</v>
      </c>
      <c r="B4" s="14" t="s">
        <v>19</v>
      </c>
      <c r="C4" s="14"/>
      <c r="D4" s="14" t="s">
        <v>128</v>
      </c>
      <c r="E4" s="14" t="s">
        <v>17</v>
      </c>
      <c r="F4" s="14" t="s">
        <v>7</v>
      </c>
      <c r="G4" s="14" t="s">
        <v>933</v>
      </c>
      <c r="H4" s="14" t="s">
        <v>79</v>
      </c>
      <c r="I4" s="14" t="s">
        <v>72</v>
      </c>
      <c r="J4" s="14" t="s">
        <v>1996</v>
      </c>
      <c r="K4" s="15">
        <v>2550</v>
      </c>
      <c r="L4" s="15"/>
      <c r="M4" s="15">
        <v>120.77543973433268</v>
      </c>
      <c r="N4" s="15">
        <v>4.7362917542875561E-2</v>
      </c>
      <c r="O4" s="16"/>
      <c r="P4" s="17"/>
      <c r="Q4" s="17" t="s">
        <v>873</v>
      </c>
      <c r="R4" s="18"/>
    </row>
    <row r="5" spans="1:18" ht="13" x14ac:dyDescent="0.3">
      <c r="A5" s="14" t="s">
        <v>447</v>
      </c>
      <c r="B5" s="14" t="s">
        <v>19</v>
      </c>
      <c r="C5" s="14"/>
      <c r="D5" s="14" t="s">
        <v>128</v>
      </c>
      <c r="E5" s="14" t="s">
        <v>17</v>
      </c>
      <c r="F5" s="14" t="s">
        <v>7</v>
      </c>
      <c r="G5" s="14" t="s">
        <v>933</v>
      </c>
      <c r="H5" s="14" t="s">
        <v>79</v>
      </c>
      <c r="I5" s="14" t="s">
        <v>72</v>
      </c>
      <c r="J5" s="14" t="s">
        <v>1996</v>
      </c>
      <c r="K5" s="15">
        <v>2550</v>
      </c>
      <c r="L5" s="15"/>
      <c r="M5" s="15">
        <v>122.64594237839412</v>
      </c>
      <c r="N5" s="15">
        <v>4.8096447991527111E-2</v>
      </c>
      <c r="O5" s="16"/>
      <c r="P5" s="17"/>
      <c r="Q5" s="17" t="s">
        <v>873</v>
      </c>
      <c r="R5" s="18"/>
    </row>
    <row r="6" spans="1:18" ht="13" x14ac:dyDescent="0.3">
      <c r="A6" s="14" t="s">
        <v>447</v>
      </c>
      <c r="B6" s="14" t="s">
        <v>19</v>
      </c>
      <c r="C6" s="14"/>
      <c r="D6" s="14" t="s">
        <v>128</v>
      </c>
      <c r="E6" s="14" t="s">
        <v>17</v>
      </c>
      <c r="F6" s="14" t="s">
        <v>7</v>
      </c>
      <c r="G6" s="14" t="s">
        <v>450</v>
      </c>
      <c r="H6" s="14" t="s">
        <v>68</v>
      </c>
      <c r="I6" s="14" t="s">
        <v>61</v>
      </c>
      <c r="J6" s="14" t="s">
        <v>1987</v>
      </c>
      <c r="K6" s="15">
        <v>345</v>
      </c>
      <c r="L6" s="15">
        <v>4950.0895483910217</v>
      </c>
      <c r="M6" s="15">
        <v>124.64475551144737</v>
      </c>
      <c r="N6" s="15">
        <v>0.36128914640999238</v>
      </c>
      <c r="O6" s="16">
        <v>39448</v>
      </c>
      <c r="P6" s="17"/>
      <c r="Q6" s="17" t="s">
        <v>449</v>
      </c>
      <c r="R6" s="18"/>
    </row>
    <row r="7" spans="1:18" ht="13" x14ac:dyDescent="0.3">
      <c r="A7" s="14" t="s">
        <v>447</v>
      </c>
      <c r="B7" s="14" t="s">
        <v>19</v>
      </c>
      <c r="C7" s="14"/>
      <c r="D7" s="14" t="s">
        <v>128</v>
      </c>
      <c r="E7" s="14" t="s">
        <v>17</v>
      </c>
      <c r="F7" s="14" t="s">
        <v>7</v>
      </c>
      <c r="G7" s="14" t="s">
        <v>450</v>
      </c>
      <c r="H7" s="14" t="s">
        <v>68</v>
      </c>
      <c r="I7" s="14" t="s">
        <v>61</v>
      </c>
      <c r="J7" s="14" t="s">
        <v>1987</v>
      </c>
      <c r="K7" s="15">
        <v>175</v>
      </c>
      <c r="L7" s="15">
        <v>3383.8090568333309</v>
      </c>
      <c r="M7" s="15">
        <v>85.205337896059945</v>
      </c>
      <c r="N7" s="15">
        <v>0.48688764512034255</v>
      </c>
      <c r="O7" s="16">
        <v>39448</v>
      </c>
      <c r="P7" s="17"/>
      <c r="Q7" s="17" t="s">
        <v>449</v>
      </c>
      <c r="R7" s="18"/>
    </row>
    <row r="8" spans="1:18" ht="13" x14ac:dyDescent="0.3">
      <c r="A8" s="14" t="s">
        <v>447</v>
      </c>
      <c r="B8" s="14" t="s">
        <v>19</v>
      </c>
      <c r="C8" s="14"/>
      <c r="D8" s="14" t="s">
        <v>128</v>
      </c>
      <c r="E8" s="14" t="s">
        <v>17</v>
      </c>
      <c r="F8" s="14" t="s">
        <v>7</v>
      </c>
      <c r="G8" s="14" t="s">
        <v>450</v>
      </c>
      <c r="H8" s="14" t="s">
        <v>68</v>
      </c>
      <c r="I8" s="14" t="s">
        <v>61</v>
      </c>
      <c r="J8" s="14" t="s">
        <v>1987</v>
      </c>
      <c r="K8" s="15">
        <v>170</v>
      </c>
      <c r="L8" s="15">
        <v>1566.2804915576912</v>
      </c>
      <c r="M8" s="15">
        <v>39.43941761538742</v>
      </c>
      <c r="N8" s="15">
        <v>0.2319965742081613</v>
      </c>
      <c r="O8" s="16">
        <v>39448</v>
      </c>
      <c r="P8" s="17"/>
      <c r="Q8" s="17" t="s">
        <v>449</v>
      </c>
      <c r="R8" s="18"/>
    </row>
    <row r="9" spans="1:18" ht="13" x14ac:dyDescent="0.3">
      <c r="A9" s="14" t="s">
        <v>447</v>
      </c>
      <c r="B9" s="14" t="s">
        <v>19</v>
      </c>
      <c r="C9" s="14"/>
      <c r="D9" s="14" t="s">
        <v>128</v>
      </c>
      <c r="E9" s="14" t="s">
        <v>17</v>
      </c>
      <c r="F9" s="14" t="s">
        <v>7</v>
      </c>
      <c r="G9" s="14" t="s">
        <v>448</v>
      </c>
      <c r="H9" s="14" t="s">
        <v>66</v>
      </c>
      <c r="I9" s="14" t="s">
        <v>61</v>
      </c>
      <c r="J9" s="14" t="s">
        <v>1986</v>
      </c>
      <c r="K9" s="15">
        <v>2000</v>
      </c>
      <c r="L9" s="15">
        <v>1718.5368242307679</v>
      </c>
      <c r="M9" s="15">
        <v>43.273278230550204</v>
      </c>
      <c r="N9" s="15">
        <v>2.1636639115275101E-2</v>
      </c>
      <c r="O9" s="16">
        <v>39448</v>
      </c>
      <c r="P9" s="17"/>
      <c r="Q9" s="17" t="s">
        <v>449</v>
      </c>
      <c r="R9" s="18"/>
    </row>
    <row r="10" spans="1:18" ht="13" x14ac:dyDescent="0.3">
      <c r="A10" s="14" t="s">
        <v>447</v>
      </c>
      <c r="B10" s="14" t="s">
        <v>19</v>
      </c>
      <c r="C10" s="14"/>
      <c r="D10" s="14" t="s">
        <v>128</v>
      </c>
      <c r="E10" s="14" t="s">
        <v>17</v>
      </c>
      <c r="F10" s="14" t="s">
        <v>7</v>
      </c>
      <c r="G10" s="14" t="s">
        <v>448</v>
      </c>
      <c r="H10" s="14" t="s">
        <v>66</v>
      </c>
      <c r="I10" s="14" t="s">
        <v>61</v>
      </c>
      <c r="J10" s="14" t="s">
        <v>1986</v>
      </c>
      <c r="K10" s="15">
        <v>1516.7</v>
      </c>
      <c r="L10" s="15">
        <v>1889.8880105064086</v>
      </c>
      <c r="M10" s="15">
        <v>47.587953048274649</v>
      </c>
      <c r="N10" s="15">
        <v>3.1375982757483122E-2</v>
      </c>
      <c r="O10" s="16">
        <v>39448</v>
      </c>
      <c r="P10" s="17"/>
      <c r="Q10" s="17" t="s">
        <v>449</v>
      </c>
      <c r="R10" s="18"/>
    </row>
    <row r="11" spans="1:18" ht="13" x14ac:dyDescent="0.3">
      <c r="A11" s="14" t="s">
        <v>451</v>
      </c>
      <c r="B11" s="14" t="s">
        <v>20</v>
      </c>
      <c r="C11" s="14"/>
      <c r="D11" s="14" t="s">
        <v>452</v>
      </c>
      <c r="E11" s="14" t="s">
        <v>16</v>
      </c>
      <c r="F11" s="14" t="s">
        <v>7</v>
      </c>
      <c r="G11" s="14" t="s">
        <v>454</v>
      </c>
      <c r="H11" s="14" t="s">
        <v>62</v>
      </c>
      <c r="I11" s="14" t="s">
        <v>61</v>
      </c>
      <c r="J11" s="14" t="s">
        <v>1989</v>
      </c>
      <c r="K11" s="15">
        <v>11.6</v>
      </c>
      <c r="L11" s="15">
        <v>535.49372053611603</v>
      </c>
      <c r="M11" s="15">
        <v>1.9111962516273888</v>
      </c>
      <c r="N11" s="15">
        <v>0.16475829755408525</v>
      </c>
      <c r="O11" s="16">
        <v>38353</v>
      </c>
      <c r="P11" s="17"/>
      <c r="Q11" s="17" t="s">
        <v>449</v>
      </c>
      <c r="R11" s="18"/>
    </row>
    <row r="12" spans="1:18" ht="13" x14ac:dyDescent="0.3">
      <c r="A12" s="14" t="s">
        <v>451</v>
      </c>
      <c r="B12" s="14" t="s">
        <v>20</v>
      </c>
      <c r="C12" s="14"/>
      <c r="D12" s="14" t="s">
        <v>452</v>
      </c>
      <c r="E12" s="14" t="s">
        <v>16</v>
      </c>
      <c r="F12" s="14" t="s">
        <v>7</v>
      </c>
      <c r="G12" s="14" t="s">
        <v>453</v>
      </c>
      <c r="H12" s="14" t="s">
        <v>66</v>
      </c>
      <c r="I12" s="14" t="s">
        <v>61</v>
      </c>
      <c r="J12" s="14" t="s">
        <v>1986</v>
      </c>
      <c r="K12" s="15">
        <v>99.8</v>
      </c>
      <c r="L12" s="15">
        <v>9844.9770399242534</v>
      </c>
      <c r="M12" s="15">
        <v>36.576190734415064</v>
      </c>
      <c r="N12" s="15">
        <v>0.36649489713842753</v>
      </c>
      <c r="O12" s="16">
        <v>39814</v>
      </c>
      <c r="P12" s="17"/>
      <c r="Q12" s="17" t="s">
        <v>449</v>
      </c>
      <c r="R12" s="18"/>
    </row>
    <row r="13" spans="1:18" ht="13" x14ac:dyDescent="0.3">
      <c r="A13" s="14" t="s">
        <v>451</v>
      </c>
      <c r="B13" s="14" t="s">
        <v>20</v>
      </c>
      <c r="C13" s="14"/>
      <c r="D13" s="14" t="s">
        <v>452</v>
      </c>
      <c r="E13" s="14" t="s">
        <v>16</v>
      </c>
      <c r="F13" s="14" t="s">
        <v>7</v>
      </c>
      <c r="G13" s="14" t="s">
        <v>453</v>
      </c>
      <c r="H13" s="14" t="s">
        <v>66</v>
      </c>
      <c r="I13" s="14" t="s">
        <v>61</v>
      </c>
      <c r="J13" s="14" t="s">
        <v>1986</v>
      </c>
      <c r="K13" s="15">
        <v>446</v>
      </c>
      <c r="L13" s="15">
        <v>47761.635688836956</v>
      </c>
      <c r="M13" s="15">
        <v>120.94931173038968</v>
      </c>
      <c r="N13" s="15">
        <v>0.27118679760177061</v>
      </c>
      <c r="O13" s="16">
        <v>41640</v>
      </c>
      <c r="P13" s="17"/>
      <c r="Q13" s="17" t="s">
        <v>449</v>
      </c>
      <c r="R13" s="18"/>
    </row>
    <row r="14" spans="1:18" ht="13" x14ac:dyDescent="0.3">
      <c r="A14" s="14" t="s">
        <v>711</v>
      </c>
      <c r="B14" s="14" t="s">
        <v>21</v>
      </c>
      <c r="C14" s="14"/>
      <c r="D14" s="14" t="s">
        <v>160</v>
      </c>
      <c r="E14" s="14" t="s">
        <v>15</v>
      </c>
      <c r="F14" s="14" t="s">
        <v>9</v>
      </c>
      <c r="G14" s="14" t="s">
        <v>1135</v>
      </c>
      <c r="H14" s="14" t="s">
        <v>58</v>
      </c>
      <c r="I14" s="14" t="s">
        <v>57</v>
      </c>
      <c r="J14" s="14" t="s">
        <v>2006</v>
      </c>
      <c r="K14" s="15">
        <v>18</v>
      </c>
      <c r="L14" s="15"/>
      <c r="M14" s="15">
        <v>384.71779359430673</v>
      </c>
      <c r="N14" s="15">
        <v>21.373210755239263</v>
      </c>
      <c r="O14" s="16"/>
      <c r="P14" s="17"/>
      <c r="Q14" s="17" t="s">
        <v>873</v>
      </c>
      <c r="R14" s="18"/>
    </row>
    <row r="15" spans="1:18" ht="13" x14ac:dyDescent="0.3">
      <c r="A15" s="14" t="s">
        <v>711</v>
      </c>
      <c r="B15" s="14" t="s">
        <v>21</v>
      </c>
      <c r="C15" s="14" t="s">
        <v>712</v>
      </c>
      <c r="D15" s="14" t="s">
        <v>160</v>
      </c>
      <c r="E15" s="14" t="s">
        <v>15</v>
      </c>
      <c r="F15" s="14" t="s">
        <v>9</v>
      </c>
      <c r="G15" s="14" t="s">
        <v>713</v>
      </c>
      <c r="H15" s="14" t="s">
        <v>81</v>
      </c>
      <c r="I15" s="14" t="s">
        <v>80</v>
      </c>
      <c r="J15" s="14" t="s">
        <v>2004</v>
      </c>
      <c r="K15" s="15">
        <v>28.4</v>
      </c>
      <c r="L15" s="15">
        <v>1735.1348291349775</v>
      </c>
      <c r="M15" s="15">
        <v>1560.5062436412315</v>
      </c>
      <c r="N15" s="15">
        <v>54.947402945113787</v>
      </c>
      <c r="O15" s="16">
        <v>39814</v>
      </c>
      <c r="P15" s="17" t="s">
        <v>697</v>
      </c>
      <c r="Q15" s="17" t="s">
        <v>698</v>
      </c>
      <c r="R15" s="18"/>
    </row>
    <row r="16" spans="1:18" ht="13" x14ac:dyDescent="0.3">
      <c r="A16" s="14" t="s">
        <v>711</v>
      </c>
      <c r="B16" s="14" t="s">
        <v>21</v>
      </c>
      <c r="C16" s="14"/>
      <c r="D16" s="14" t="s">
        <v>160</v>
      </c>
      <c r="E16" s="14" t="s">
        <v>15</v>
      </c>
      <c r="F16" s="14" t="s">
        <v>9</v>
      </c>
      <c r="G16" s="14" t="s">
        <v>1139</v>
      </c>
      <c r="H16" s="14" t="s">
        <v>58</v>
      </c>
      <c r="I16" s="14" t="s">
        <v>57</v>
      </c>
      <c r="J16" s="14" t="s">
        <v>2006</v>
      </c>
      <c r="K16" s="15">
        <v>143</v>
      </c>
      <c r="L16" s="15"/>
      <c r="M16" s="15">
        <v>736.97755913753542</v>
      </c>
      <c r="N16" s="15">
        <v>5.1536892247380104</v>
      </c>
      <c r="O16" s="16"/>
      <c r="P16" s="17"/>
      <c r="Q16" s="17" t="s">
        <v>873</v>
      </c>
      <c r="R16" s="18"/>
    </row>
    <row r="17" spans="1:18" ht="13" x14ac:dyDescent="0.3">
      <c r="A17" s="14" t="s">
        <v>711</v>
      </c>
      <c r="B17" s="14" t="s">
        <v>21</v>
      </c>
      <c r="C17" s="14"/>
      <c r="D17" s="14" t="s">
        <v>160</v>
      </c>
      <c r="E17" s="14" t="s">
        <v>15</v>
      </c>
      <c r="F17" s="14" t="s">
        <v>9</v>
      </c>
      <c r="G17" s="14" t="s">
        <v>1117</v>
      </c>
      <c r="H17" s="14" t="s">
        <v>58</v>
      </c>
      <c r="I17" s="14" t="s">
        <v>57</v>
      </c>
      <c r="J17" s="14" t="s">
        <v>2006</v>
      </c>
      <c r="K17" s="15">
        <v>8</v>
      </c>
      <c r="L17" s="15"/>
      <c r="M17" s="15">
        <v>357.6540282301853</v>
      </c>
      <c r="N17" s="15">
        <v>44.706753528773163</v>
      </c>
      <c r="O17" s="16"/>
      <c r="P17" s="17"/>
      <c r="Q17" s="17" t="s">
        <v>873</v>
      </c>
      <c r="R17" s="18"/>
    </row>
    <row r="18" spans="1:18" ht="13" x14ac:dyDescent="0.3">
      <c r="A18" s="14" t="s">
        <v>711</v>
      </c>
      <c r="B18" s="14" t="s">
        <v>21</v>
      </c>
      <c r="C18" s="14"/>
      <c r="D18" s="14" t="s">
        <v>160</v>
      </c>
      <c r="E18" s="14" t="s">
        <v>15</v>
      </c>
      <c r="F18" s="14" t="s">
        <v>9</v>
      </c>
      <c r="G18" s="14" t="s">
        <v>1153</v>
      </c>
      <c r="H18" s="14" t="s">
        <v>58</v>
      </c>
      <c r="I18" s="14" t="s">
        <v>57</v>
      </c>
      <c r="J18" s="14" t="s">
        <v>2006</v>
      </c>
      <c r="K18" s="15">
        <v>14</v>
      </c>
      <c r="L18" s="15"/>
      <c r="M18" s="15">
        <v>723.65894085282162</v>
      </c>
      <c r="N18" s="15">
        <v>51.689924346630114</v>
      </c>
      <c r="O18" s="16"/>
      <c r="P18" s="17"/>
      <c r="Q18" s="17" t="s">
        <v>873</v>
      </c>
      <c r="R18" s="18"/>
    </row>
    <row r="19" spans="1:18" ht="13" x14ac:dyDescent="0.3">
      <c r="A19" s="14" t="s">
        <v>711</v>
      </c>
      <c r="B19" s="14" t="s">
        <v>21</v>
      </c>
      <c r="C19" s="14"/>
      <c r="D19" s="14" t="s">
        <v>160</v>
      </c>
      <c r="E19" s="14" t="s">
        <v>15</v>
      </c>
      <c r="F19" s="14" t="s">
        <v>9</v>
      </c>
      <c r="G19" s="14" t="s">
        <v>1112</v>
      </c>
      <c r="H19" s="14" t="s">
        <v>58</v>
      </c>
      <c r="I19" s="14" t="s">
        <v>57</v>
      </c>
      <c r="J19" s="14" t="s">
        <v>2006</v>
      </c>
      <c r="K19" s="15">
        <v>344</v>
      </c>
      <c r="L19" s="15"/>
      <c r="M19" s="15">
        <v>163.80000000000001</v>
      </c>
      <c r="N19" s="15">
        <v>0.47616279069767448</v>
      </c>
      <c r="O19" s="16"/>
      <c r="P19" s="17"/>
      <c r="Q19" s="17" t="s">
        <v>873</v>
      </c>
      <c r="R19" s="18"/>
    </row>
    <row r="20" spans="1:18" ht="13" x14ac:dyDescent="0.3">
      <c r="A20" s="14" t="s">
        <v>711</v>
      </c>
      <c r="B20" s="14" t="s">
        <v>21</v>
      </c>
      <c r="C20" s="14"/>
      <c r="D20" s="14" t="s">
        <v>160</v>
      </c>
      <c r="E20" s="14" t="s">
        <v>15</v>
      </c>
      <c r="F20" s="14" t="s">
        <v>9</v>
      </c>
      <c r="G20" s="14" t="s">
        <v>1090</v>
      </c>
      <c r="H20" s="14" t="s">
        <v>83</v>
      </c>
      <c r="I20" s="14" t="s">
        <v>80</v>
      </c>
      <c r="J20" s="14" t="s">
        <v>1984</v>
      </c>
      <c r="K20" s="15">
        <v>23</v>
      </c>
      <c r="L20" s="15"/>
      <c r="M20" s="15">
        <v>4649.5958957654821</v>
      </c>
      <c r="N20" s="15">
        <v>202.15634329415138</v>
      </c>
      <c r="O20" s="16"/>
      <c r="P20" s="17"/>
      <c r="Q20" s="17" t="s">
        <v>873</v>
      </c>
      <c r="R20" s="18"/>
    </row>
    <row r="21" spans="1:18" ht="13" x14ac:dyDescent="0.3">
      <c r="A21" s="14" t="s">
        <v>711</v>
      </c>
      <c r="B21" s="14" t="s">
        <v>21</v>
      </c>
      <c r="C21" s="14"/>
      <c r="D21" s="14" t="s">
        <v>160</v>
      </c>
      <c r="E21" s="14" t="s">
        <v>15</v>
      </c>
      <c r="F21" s="14" t="s">
        <v>9</v>
      </c>
      <c r="G21" s="14" t="s">
        <v>1157</v>
      </c>
      <c r="H21" s="14" t="s">
        <v>58</v>
      </c>
      <c r="I21" s="14" t="s">
        <v>57</v>
      </c>
      <c r="J21" s="14" t="s">
        <v>2006</v>
      </c>
      <c r="K21" s="15">
        <v>90</v>
      </c>
      <c r="L21" s="15"/>
      <c r="M21" s="15">
        <v>2614.4</v>
      </c>
      <c r="N21" s="15">
        <v>29.048888888888889</v>
      </c>
      <c r="O21" s="16"/>
      <c r="P21" s="17"/>
      <c r="Q21" s="17" t="s">
        <v>873</v>
      </c>
      <c r="R21" s="18"/>
    </row>
    <row r="22" spans="1:18" ht="13" x14ac:dyDescent="0.3">
      <c r="A22" s="14" t="s">
        <v>455</v>
      </c>
      <c r="B22" s="14" t="s">
        <v>22</v>
      </c>
      <c r="C22" s="14"/>
      <c r="D22" s="14" t="s">
        <v>452</v>
      </c>
      <c r="E22" s="14" t="s">
        <v>16</v>
      </c>
      <c r="F22" s="14" t="s">
        <v>7</v>
      </c>
      <c r="G22" s="14" t="s">
        <v>905</v>
      </c>
      <c r="H22" s="14" t="s">
        <v>75</v>
      </c>
      <c r="I22" s="14" t="s">
        <v>72</v>
      </c>
      <c r="J22" s="14" t="s">
        <v>1995</v>
      </c>
      <c r="K22" s="15">
        <v>177</v>
      </c>
      <c r="L22" s="15"/>
      <c r="M22" s="15">
        <v>416.03217789404709</v>
      </c>
      <c r="N22" s="15">
        <v>2.3504642818872719</v>
      </c>
      <c r="O22" s="16"/>
      <c r="P22" s="17"/>
      <c r="Q22" s="17" t="s">
        <v>873</v>
      </c>
      <c r="R22" s="18"/>
    </row>
    <row r="23" spans="1:18" ht="13" x14ac:dyDescent="0.3">
      <c r="A23" s="14" t="s">
        <v>455</v>
      </c>
      <c r="B23" s="14" t="s">
        <v>22</v>
      </c>
      <c r="C23" s="14"/>
      <c r="D23" s="14" t="s">
        <v>452</v>
      </c>
      <c r="E23" s="14" t="s">
        <v>16</v>
      </c>
      <c r="F23" s="14" t="s">
        <v>7</v>
      </c>
      <c r="G23" s="14" t="s">
        <v>1177</v>
      </c>
      <c r="H23" s="14" t="s">
        <v>58</v>
      </c>
      <c r="I23" s="14" t="s">
        <v>57</v>
      </c>
      <c r="J23" s="14" t="s">
        <v>2006</v>
      </c>
      <c r="K23" s="15">
        <v>166</v>
      </c>
      <c r="L23" s="15"/>
      <c r="M23" s="15">
        <v>219.15291232372761</v>
      </c>
      <c r="N23" s="15">
        <v>1.3201982670104073</v>
      </c>
      <c r="O23" s="16"/>
      <c r="P23" s="17"/>
      <c r="Q23" s="17" t="s">
        <v>873</v>
      </c>
      <c r="R23" s="18"/>
    </row>
    <row r="24" spans="1:18" ht="13" x14ac:dyDescent="0.3">
      <c r="A24" s="14" t="s">
        <v>455</v>
      </c>
      <c r="B24" s="14" t="s">
        <v>22</v>
      </c>
      <c r="C24" s="14"/>
      <c r="D24" s="14" t="s">
        <v>452</v>
      </c>
      <c r="E24" s="14" t="s">
        <v>16</v>
      </c>
      <c r="F24" s="14" t="s">
        <v>7</v>
      </c>
      <c r="G24" s="14" t="s">
        <v>456</v>
      </c>
      <c r="H24" s="14" t="s">
        <v>66</v>
      </c>
      <c r="I24" s="14" t="s">
        <v>61</v>
      </c>
      <c r="J24" s="14" t="s">
        <v>1986</v>
      </c>
      <c r="K24" s="15">
        <v>21.3</v>
      </c>
      <c r="L24" s="15">
        <v>6.0283749999999969</v>
      </c>
      <c r="M24" s="15">
        <v>9.3356828193832371</v>
      </c>
      <c r="N24" s="15">
        <v>0.43829496804616136</v>
      </c>
      <c r="O24" s="16">
        <v>39814</v>
      </c>
      <c r="P24" s="17"/>
      <c r="Q24" s="17" t="s">
        <v>449</v>
      </c>
      <c r="R24" s="18"/>
    </row>
    <row r="25" spans="1:18" ht="13" x14ac:dyDescent="0.3">
      <c r="A25" s="14" t="s">
        <v>455</v>
      </c>
      <c r="B25" s="14" t="s">
        <v>22</v>
      </c>
      <c r="C25" s="14"/>
      <c r="D25" s="14" t="s">
        <v>452</v>
      </c>
      <c r="E25" s="14" t="s">
        <v>16</v>
      </c>
      <c r="F25" s="14" t="s">
        <v>7</v>
      </c>
      <c r="G25" s="14" t="s">
        <v>456</v>
      </c>
      <c r="H25" s="14" t="s">
        <v>66</v>
      </c>
      <c r="I25" s="14" t="s">
        <v>61</v>
      </c>
      <c r="J25" s="14" t="s">
        <v>1986</v>
      </c>
      <c r="K25" s="15">
        <v>72.7</v>
      </c>
      <c r="L25" s="15">
        <v>24.756526666666655</v>
      </c>
      <c r="M25" s="15">
        <v>38.338537444933827</v>
      </c>
      <c r="N25" s="15">
        <v>0.52735264711050656</v>
      </c>
      <c r="O25" s="16">
        <v>39814</v>
      </c>
      <c r="P25" s="17"/>
      <c r="Q25" s="17" t="s">
        <v>449</v>
      </c>
      <c r="R25" s="18"/>
    </row>
    <row r="26" spans="1:18" ht="13" x14ac:dyDescent="0.3">
      <c r="A26" s="14" t="s">
        <v>163</v>
      </c>
      <c r="B26" s="14" t="s">
        <v>23</v>
      </c>
      <c r="C26" s="14"/>
      <c r="D26" s="14" t="s">
        <v>128</v>
      </c>
      <c r="E26" s="14" t="s">
        <v>17</v>
      </c>
      <c r="F26" s="14" t="s">
        <v>10</v>
      </c>
      <c r="G26" s="14" t="s">
        <v>950</v>
      </c>
      <c r="H26" s="14" t="s">
        <v>79</v>
      </c>
      <c r="I26" s="14" t="s">
        <v>72</v>
      </c>
      <c r="J26" s="14" t="s">
        <v>1996</v>
      </c>
      <c r="K26" s="15">
        <v>258.76</v>
      </c>
      <c r="L26" s="15"/>
      <c r="M26" s="15">
        <v>234.27207374911387</v>
      </c>
      <c r="N26" s="15">
        <v>0.90536432891140006</v>
      </c>
      <c r="O26" s="16"/>
      <c r="P26" s="17"/>
      <c r="Q26" s="17" t="s">
        <v>873</v>
      </c>
      <c r="R26" s="18"/>
    </row>
    <row r="27" spans="1:18" ht="13" x14ac:dyDescent="0.3">
      <c r="A27" s="14" t="s">
        <v>163</v>
      </c>
      <c r="B27" s="14" t="s">
        <v>23</v>
      </c>
      <c r="C27" s="14"/>
      <c r="D27" s="14" t="s">
        <v>128</v>
      </c>
      <c r="E27" s="14" t="s">
        <v>17</v>
      </c>
      <c r="F27" s="14" t="s">
        <v>10</v>
      </c>
      <c r="G27" s="14" t="s">
        <v>908</v>
      </c>
      <c r="H27" s="14" t="s">
        <v>78</v>
      </c>
      <c r="I27" s="14" t="s">
        <v>72</v>
      </c>
      <c r="J27" s="14" t="s">
        <v>1991</v>
      </c>
      <c r="K27" s="15">
        <v>286</v>
      </c>
      <c r="L27" s="15"/>
      <c r="M27" s="15">
        <v>348.48400831507212</v>
      </c>
      <c r="N27" s="15">
        <v>1.2184755535492031</v>
      </c>
      <c r="O27" s="16"/>
      <c r="P27" s="17"/>
      <c r="Q27" s="17" t="s">
        <v>873</v>
      </c>
      <c r="R27" s="18"/>
    </row>
    <row r="28" spans="1:18" ht="13" x14ac:dyDescent="0.3">
      <c r="A28" s="14" t="s">
        <v>163</v>
      </c>
      <c r="B28" s="14" t="s">
        <v>23</v>
      </c>
      <c r="C28" s="14"/>
      <c r="D28" s="14" t="s">
        <v>128</v>
      </c>
      <c r="E28" s="14" t="s">
        <v>17</v>
      </c>
      <c r="F28" s="14" t="s">
        <v>10</v>
      </c>
      <c r="G28" s="14" t="s">
        <v>961</v>
      </c>
      <c r="H28" s="14" t="s">
        <v>83</v>
      </c>
      <c r="I28" s="14" t="s">
        <v>80</v>
      </c>
      <c r="J28" s="14" t="s">
        <v>1984</v>
      </c>
      <c r="K28" s="15">
        <v>17.399999999999999</v>
      </c>
      <c r="L28" s="15"/>
      <c r="M28" s="15">
        <v>35.866206399403318</v>
      </c>
      <c r="N28" s="15">
        <v>2.0612762298507654</v>
      </c>
      <c r="O28" s="16"/>
      <c r="P28" s="17"/>
      <c r="Q28" s="17" t="s">
        <v>873</v>
      </c>
      <c r="R28" s="18"/>
    </row>
    <row r="29" spans="1:18" ht="13" x14ac:dyDescent="0.3">
      <c r="A29" s="14" t="s">
        <v>163</v>
      </c>
      <c r="B29" s="14" t="s">
        <v>23</v>
      </c>
      <c r="C29" s="14"/>
      <c r="D29" s="14" t="s">
        <v>128</v>
      </c>
      <c r="E29" s="14" t="s">
        <v>17</v>
      </c>
      <c r="F29" s="14" t="s">
        <v>10</v>
      </c>
      <c r="G29" s="14" t="s">
        <v>721</v>
      </c>
      <c r="H29" s="14" t="s">
        <v>58</v>
      </c>
      <c r="I29" s="14" t="s">
        <v>57</v>
      </c>
      <c r="J29" s="14" t="s">
        <v>2006</v>
      </c>
      <c r="K29" s="15">
        <v>128</v>
      </c>
      <c r="L29" s="15">
        <v>25039.860575000013</v>
      </c>
      <c r="M29" s="15">
        <v>254.85762698402257</v>
      </c>
      <c r="N29" s="15">
        <v>1.9910752108126764</v>
      </c>
      <c r="O29" s="16">
        <v>43101</v>
      </c>
      <c r="P29" s="17" t="s">
        <v>719</v>
      </c>
      <c r="Q29" s="17" t="s">
        <v>720</v>
      </c>
      <c r="R29" s="18"/>
    </row>
    <row r="30" spans="1:18" ht="13" x14ac:dyDescent="0.3">
      <c r="A30" s="14" t="s">
        <v>163</v>
      </c>
      <c r="B30" s="14" t="s">
        <v>23</v>
      </c>
      <c r="C30" s="14"/>
      <c r="D30" s="14" t="s">
        <v>128</v>
      </c>
      <c r="E30" s="14" t="s">
        <v>17</v>
      </c>
      <c r="F30" s="14" t="s">
        <v>10</v>
      </c>
      <c r="G30" s="14" t="s">
        <v>877</v>
      </c>
      <c r="H30" s="14" t="s">
        <v>77</v>
      </c>
      <c r="I30" s="14" t="s">
        <v>72</v>
      </c>
      <c r="J30" s="14" t="s">
        <v>1992</v>
      </c>
      <c r="K30" s="15">
        <v>1115</v>
      </c>
      <c r="L30" s="15"/>
      <c r="M30" s="15">
        <v>125.6609013762062</v>
      </c>
      <c r="N30" s="15">
        <v>0.11270035997866026</v>
      </c>
      <c r="O30" s="16"/>
      <c r="P30" s="17"/>
      <c r="Q30" s="17" t="s">
        <v>873</v>
      </c>
      <c r="R30" s="18"/>
    </row>
    <row r="31" spans="1:18" ht="13" x14ac:dyDescent="0.3">
      <c r="A31" s="14" t="s">
        <v>219</v>
      </c>
      <c r="B31" s="14" t="s">
        <v>41</v>
      </c>
      <c r="C31" s="14"/>
      <c r="D31" s="14" t="s">
        <v>116</v>
      </c>
      <c r="E31" s="14" t="s">
        <v>16</v>
      </c>
      <c r="F31" s="14" t="s">
        <v>8</v>
      </c>
      <c r="G31" s="14" t="s">
        <v>934</v>
      </c>
      <c r="H31" s="14" t="s">
        <v>79</v>
      </c>
      <c r="I31" s="14" t="s">
        <v>72</v>
      </c>
      <c r="J31" s="14" t="s">
        <v>1996</v>
      </c>
      <c r="K31" s="15">
        <v>320.60000000000002</v>
      </c>
      <c r="L31" s="15"/>
      <c r="M31" s="15">
        <v>262.70838236493199</v>
      </c>
      <c r="N31" s="15">
        <v>0.81942726876148464</v>
      </c>
      <c r="O31" s="16"/>
      <c r="P31" s="17"/>
      <c r="Q31" s="17" t="s">
        <v>873</v>
      </c>
      <c r="R31" s="18"/>
    </row>
    <row r="32" spans="1:18" ht="13" x14ac:dyDescent="0.3">
      <c r="A32" s="14" t="s">
        <v>219</v>
      </c>
      <c r="B32" s="14" t="s">
        <v>41</v>
      </c>
      <c r="C32" s="14" t="s">
        <v>742</v>
      </c>
      <c r="D32" s="14" t="s">
        <v>116</v>
      </c>
      <c r="E32" s="14" t="s">
        <v>16</v>
      </c>
      <c r="F32" s="14" t="s">
        <v>8</v>
      </c>
      <c r="G32" s="14" t="s">
        <v>743</v>
      </c>
      <c r="H32" s="14" t="s">
        <v>83</v>
      </c>
      <c r="I32" s="14" t="s">
        <v>80</v>
      </c>
      <c r="J32" s="14" t="s">
        <v>1984</v>
      </c>
      <c r="K32" s="15">
        <v>14.3</v>
      </c>
      <c r="L32" s="15">
        <v>10360</v>
      </c>
      <c r="M32" s="15">
        <v>1386.7170601665034</v>
      </c>
      <c r="N32" s="15">
        <v>96.973220990664572</v>
      </c>
      <c r="O32" s="16">
        <v>43101</v>
      </c>
      <c r="P32" s="17" t="s">
        <v>719</v>
      </c>
      <c r="Q32" s="17" t="s">
        <v>720</v>
      </c>
      <c r="R32" s="18"/>
    </row>
    <row r="33" spans="1:18" ht="13" x14ac:dyDescent="0.3">
      <c r="A33" s="14" t="s">
        <v>219</v>
      </c>
      <c r="B33" s="14" t="s">
        <v>41</v>
      </c>
      <c r="C33" s="14"/>
      <c r="D33" s="14" t="s">
        <v>116</v>
      </c>
      <c r="E33" s="14" t="s">
        <v>16</v>
      </c>
      <c r="F33" s="14" t="s">
        <v>8</v>
      </c>
      <c r="G33" s="14" t="s">
        <v>1110</v>
      </c>
      <c r="H33" s="14" t="s">
        <v>60</v>
      </c>
      <c r="I33" s="14" t="s">
        <v>57</v>
      </c>
      <c r="J33" s="14" t="s">
        <v>2005</v>
      </c>
      <c r="K33" s="15">
        <v>1700</v>
      </c>
      <c r="L33" s="15"/>
      <c r="M33" s="15">
        <v>2515.5329084095647</v>
      </c>
      <c r="N33" s="15">
        <v>1.4797252402409204</v>
      </c>
      <c r="O33" s="16"/>
      <c r="P33" s="17"/>
      <c r="Q33" s="17" t="s">
        <v>873</v>
      </c>
      <c r="R33" s="18"/>
    </row>
    <row r="34" spans="1:18" ht="13" x14ac:dyDescent="0.3">
      <c r="A34" s="14" t="s">
        <v>219</v>
      </c>
      <c r="B34" s="14" t="s">
        <v>41</v>
      </c>
      <c r="C34" s="14"/>
      <c r="D34" s="14" t="s">
        <v>116</v>
      </c>
      <c r="E34" s="14" t="s">
        <v>16</v>
      </c>
      <c r="F34" s="14" t="s">
        <v>8</v>
      </c>
      <c r="G34" s="14" t="s">
        <v>810</v>
      </c>
      <c r="H34" s="14" t="s">
        <v>60</v>
      </c>
      <c r="I34" s="14" t="s">
        <v>57</v>
      </c>
      <c r="J34" s="14" t="s">
        <v>2005</v>
      </c>
      <c r="K34" s="15">
        <v>698</v>
      </c>
      <c r="L34" s="15">
        <v>66986.162336076115</v>
      </c>
      <c r="M34" s="15">
        <v>11060.388765100772</v>
      </c>
      <c r="N34" s="15">
        <v>15.845829176362138</v>
      </c>
      <c r="O34" s="16">
        <v>41640</v>
      </c>
      <c r="P34" s="17" t="s">
        <v>719</v>
      </c>
      <c r="Q34" s="17" t="s">
        <v>720</v>
      </c>
      <c r="R34" s="18"/>
    </row>
    <row r="35" spans="1:18" ht="13" x14ac:dyDescent="0.3">
      <c r="A35" s="14" t="s">
        <v>219</v>
      </c>
      <c r="B35" s="14" t="s">
        <v>41</v>
      </c>
      <c r="C35" s="14" t="s">
        <v>220</v>
      </c>
      <c r="D35" s="14" t="s">
        <v>116</v>
      </c>
      <c r="E35" s="14" t="s">
        <v>16</v>
      </c>
      <c r="F35" s="14" t="s">
        <v>8</v>
      </c>
      <c r="G35" s="14" t="s">
        <v>745</v>
      </c>
      <c r="H35" s="14" t="s">
        <v>83</v>
      </c>
      <c r="I35" s="14" t="s">
        <v>80</v>
      </c>
      <c r="J35" s="14" t="s">
        <v>1984</v>
      </c>
      <c r="K35" s="15">
        <v>49.7</v>
      </c>
      <c r="L35" s="15">
        <v>10585</v>
      </c>
      <c r="M35" s="15">
        <v>1469.3136992453728</v>
      </c>
      <c r="N35" s="15">
        <v>29.563655920430037</v>
      </c>
      <c r="O35" s="16">
        <v>42370</v>
      </c>
      <c r="P35" s="17" t="s">
        <v>719</v>
      </c>
      <c r="Q35" s="17" t="s">
        <v>720</v>
      </c>
      <c r="R35" s="18"/>
    </row>
    <row r="36" spans="1:18" ht="13" x14ac:dyDescent="0.3">
      <c r="A36" s="14" t="s">
        <v>219</v>
      </c>
      <c r="B36" s="14" t="s">
        <v>41</v>
      </c>
      <c r="C36" s="14"/>
      <c r="D36" s="14" t="s">
        <v>116</v>
      </c>
      <c r="E36" s="14" t="s">
        <v>16</v>
      </c>
      <c r="F36" s="14" t="s">
        <v>8</v>
      </c>
      <c r="G36" s="14" t="s">
        <v>1032</v>
      </c>
      <c r="H36" s="14" t="s">
        <v>83</v>
      </c>
      <c r="I36" s="14" t="s">
        <v>80</v>
      </c>
      <c r="J36" s="14" t="s">
        <v>1984</v>
      </c>
      <c r="K36" s="15">
        <v>9.1</v>
      </c>
      <c r="L36" s="15"/>
      <c r="M36" s="15">
        <v>478.16646298330033</v>
      </c>
      <c r="N36" s="15">
        <v>52.545765163000041</v>
      </c>
      <c r="O36" s="16"/>
      <c r="P36" s="17"/>
      <c r="Q36" s="17" t="s">
        <v>873</v>
      </c>
      <c r="R36" s="18"/>
    </row>
    <row r="37" spans="1:18" ht="13" x14ac:dyDescent="0.3">
      <c r="A37" s="14" t="s">
        <v>219</v>
      </c>
      <c r="B37" s="14" t="s">
        <v>41</v>
      </c>
      <c r="C37" s="14" t="s">
        <v>220</v>
      </c>
      <c r="D37" s="14" t="s">
        <v>116</v>
      </c>
      <c r="E37" s="14" t="s">
        <v>16</v>
      </c>
      <c r="F37" s="14" t="s">
        <v>8</v>
      </c>
      <c r="G37" s="14" t="s">
        <v>740</v>
      </c>
      <c r="H37" s="14" t="s">
        <v>83</v>
      </c>
      <c r="I37" s="14" t="s">
        <v>80</v>
      </c>
      <c r="J37" s="14" t="s">
        <v>1984</v>
      </c>
      <c r="K37" s="15">
        <v>14.4</v>
      </c>
      <c r="L37" s="15">
        <v>8840</v>
      </c>
      <c r="M37" s="15">
        <v>1227.0588016117358</v>
      </c>
      <c r="N37" s="15">
        <v>85.212416778592768</v>
      </c>
      <c r="O37" s="16">
        <v>42370</v>
      </c>
      <c r="P37" s="17" t="s">
        <v>719</v>
      </c>
      <c r="Q37" s="17" t="s">
        <v>720</v>
      </c>
      <c r="R37" s="18"/>
    </row>
    <row r="38" spans="1:18" ht="13" x14ac:dyDescent="0.3">
      <c r="A38" s="14" t="s">
        <v>219</v>
      </c>
      <c r="B38" s="14" t="s">
        <v>41</v>
      </c>
      <c r="C38" s="14"/>
      <c r="D38" s="14" t="s">
        <v>116</v>
      </c>
      <c r="E38" s="14" t="s">
        <v>16</v>
      </c>
      <c r="F38" s="14" t="s">
        <v>8</v>
      </c>
      <c r="G38" s="14" t="s">
        <v>740</v>
      </c>
      <c r="H38" s="14" t="s">
        <v>83</v>
      </c>
      <c r="I38" s="14" t="s">
        <v>80</v>
      </c>
      <c r="J38" s="14" t="s">
        <v>1984</v>
      </c>
      <c r="K38" s="15">
        <v>14.4</v>
      </c>
      <c r="L38" s="15"/>
      <c r="M38" s="15">
        <v>1207.8166398988874</v>
      </c>
      <c r="N38" s="15">
        <v>83.876155548533845</v>
      </c>
      <c r="O38" s="16"/>
      <c r="P38" s="17"/>
      <c r="Q38" s="17" t="s">
        <v>873</v>
      </c>
      <c r="R38" s="18"/>
    </row>
    <row r="39" spans="1:18" ht="13" x14ac:dyDescent="0.3">
      <c r="A39" s="14" t="s">
        <v>219</v>
      </c>
      <c r="B39" s="14" t="s">
        <v>41</v>
      </c>
      <c r="C39" s="14" t="s">
        <v>220</v>
      </c>
      <c r="D39" s="14" t="s">
        <v>116</v>
      </c>
      <c r="E39" s="14" t="s">
        <v>16</v>
      </c>
      <c r="F39" s="14" t="s">
        <v>8</v>
      </c>
      <c r="G39" s="14" t="s">
        <v>335</v>
      </c>
      <c r="H39" s="14" t="s">
        <v>83</v>
      </c>
      <c r="I39" s="14" t="s">
        <v>80</v>
      </c>
      <c r="J39" s="14" t="s">
        <v>1984</v>
      </c>
      <c r="K39" s="15">
        <v>44</v>
      </c>
      <c r="L39" s="15">
        <v>27820</v>
      </c>
      <c r="M39" s="15">
        <v>3699.8609902623321</v>
      </c>
      <c r="N39" s="15">
        <v>84.087749778689371</v>
      </c>
      <c r="O39" s="16">
        <v>43466</v>
      </c>
      <c r="P39" s="17" t="s">
        <v>105</v>
      </c>
      <c r="Q39" s="17" t="s">
        <v>278</v>
      </c>
      <c r="R39" s="18" t="s">
        <v>106</v>
      </c>
    </row>
    <row r="40" spans="1:18" ht="13" x14ac:dyDescent="0.3">
      <c r="A40" s="14" t="s">
        <v>219</v>
      </c>
      <c r="B40" s="14" t="s">
        <v>41</v>
      </c>
      <c r="C40" s="14" t="s">
        <v>220</v>
      </c>
      <c r="D40" s="14" t="s">
        <v>116</v>
      </c>
      <c r="E40" s="14" t="s">
        <v>16</v>
      </c>
      <c r="F40" s="14" t="s">
        <v>8</v>
      </c>
      <c r="G40" s="14" t="s">
        <v>221</v>
      </c>
      <c r="H40" s="14" t="s">
        <v>83</v>
      </c>
      <c r="I40" s="14" t="s">
        <v>80</v>
      </c>
      <c r="J40" s="14" t="s">
        <v>1984</v>
      </c>
      <c r="K40" s="15">
        <v>40.85</v>
      </c>
      <c r="L40" s="15">
        <v>6570</v>
      </c>
      <c r="M40" s="15">
        <v>1130.3530661254033</v>
      </c>
      <c r="N40" s="15">
        <v>27.670821692176336</v>
      </c>
      <c r="O40" s="16">
        <v>36161</v>
      </c>
      <c r="P40" s="17" t="s">
        <v>105</v>
      </c>
      <c r="Q40" s="17" t="s">
        <v>222</v>
      </c>
      <c r="R40" s="18" t="s">
        <v>106</v>
      </c>
    </row>
    <row r="41" spans="1:18" ht="13" x14ac:dyDescent="0.3">
      <c r="A41" s="14" t="s">
        <v>219</v>
      </c>
      <c r="B41" s="14" t="s">
        <v>41</v>
      </c>
      <c r="C41" s="14" t="s">
        <v>220</v>
      </c>
      <c r="D41" s="14" t="s">
        <v>116</v>
      </c>
      <c r="E41" s="14" t="s">
        <v>16</v>
      </c>
      <c r="F41" s="14" t="s">
        <v>8</v>
      </c>
      <c r="G41" s="14" t="s">
        <v>405</v>
      </c>
      <c r="H41" s="14" t="s">
        <v>83</v>
      </c>
      <c r="I41" s="14" t="s">
        <v>80</v>
      </c>
      <c r="J41" s="14" t="s">
        <v>1984</v>
      </c>
      <c r="K41" s="15">
        <v>32.200000000000003</v>
      </c>
      <c r="L41" s="15">
        <v>12640</v>
      </c>
      <c r="M41" s="15">
        <v>1681.0295800472995</v>
      </c>
      <c r="N41" s="15">
        <v>52.205887579108676</v>
      </c>
      <c r="O41" s="16">
        <v>43466</v>
      </c>
      <c r="P41" s="17" t="s">
        <v>105</v>
      </c>
      <c r="Q41" s="17" t="s">
        <v>278</v>
      </c>
      <c r="R41" s="18" t="s">
        <v>106</v>
      </c>
    </row>
    <row r="42" spans="1:18" ht="13" x14ac:dyDescent="0.3">
      <c r="A42" s="14" t="s">
        <v>219</v>
      </c>
      <c r="B42" s="14" t="s">
        <v>41</v>
      </c>
      <c r="C42" s="14" t="s">
        <v>220</v>
      </c>
      <c r="D42" s="14" t="s">
        <v>116</v>
      </c>
      <c r="E42" s="14" t="s">
        <v>16</v>
      </c>
      <c r="F42" s="14" t="s">
        <v>8</v>
      </c>
      <c r="G42" s="14" t="s">
        <v>393</v>
      </c>
      <c r="H42" s="14" t="s">
        <v>83</v>
      </c>
      <c r="I42" s="14" t="s">
        <v>80</v>
      </c>
      <c r="J42" s="14" t="s">
        <v>1984</v>
      </c>
      <c r="K42" s="15">
        <v>41.4</v>
      </c>
      <c r="L42" s="15">
        <v>18100</v>
      </c>
      <c r="M42" s="15">
        <v>3072.3896114204813</v>
      </c>
      <c r="N42" s="15">
        <v>74.212309454600998</v>
      </c>
      <c r="O42" s="16">
        <v>40179</v>
      </c>
      <c r="P42" s="17" t="s">
        <v>105</v>
      </c>
      <c r="Q42" s="17" t="s">
        <v>394</v>
      </c>
      <c r="R42" s="18" t="s">
        <v>106</v>
      </c>
    </row>
    <row r="43" spans="1:18" ht="13" x14ac:dyDescent="0.3">
      <c r="A43" s="14" t="s">
        <v>219</v>
      </c>
      <c r="B43" s="14" t="s">
        <v>41</v>
      </c>
      <c r="C43" s="14" t="s">
        <v>220</v>
      </c>
      <c r="D43" s="14" t="s">
        <v>116</v>
      </c>
      <c r="E43" s="14" t="s">
        <v>16</v>
      </c>
      <c r="F43" s="14" t="s">
        <v>8</v>
      </c>
      <c r="G43" s="14" t="s">
        <v>367</v>
      </c>
      <c r="H43" s="14" t="s">
        <v>83</v>
      </c>
      <c r="I43" s="14" t="s">
        <v>80</v>
      </c>
      <c r="J43" s="14" t="s">
        <v>1984</v>
      </c>
      <c r="K43" s="15">
        <v>27.6</v>
      </c>
      <c r="L43" s="15">
        <v>12000</v>
      </c>
      <c r="M43" s="15">
        <v>1960.228220447796</v>
      </c>
      <c r="N43" s="15">
        <v>71.022761610427395</v>
      </c>
      <c r="O43" s="16">
        <v>37987</v>
      </c>
      <c r="P43" s="17" t="s">
        <v>105</v>
      </c>
      <c r="Q43" s="17" t="s">
        <v>368</v>
      </c>
      <c r="R43" s="18" t="s">
        <v>106</v>
      </c>
    </row>
    <row r="44" spans="1:18" ht="13" x14ac:dyDescent="0.3">
      <c r="A44" s="14" t="s">
        <v>219</v>
      </c>
      <c r="B44" s="14" t="s">
        <v>41</v>
      </c>
      <c r="C44" s="14" t="s">
        <v>220</v>
      </c>
      <c r="D44" s="14" t="s">
        <v>116</v>
      </c>
      <c r="E44" s="14" t="s">
        <v>16</v>
      </c>
      <c r="F44" s="14" t="s">
        <v>8</v>
      </c>
      <c r="G44" s="14" t="s">
        <v>407</v>
      </c>
      <c r="H44" s="14" t="s">
        <v>83</v>
      </c>
      <c r="I44" s="14" t="s">
        <v>80</v>
      </c>
      <c r="J44" s="14" t="s">
        <v>1984</v>
      </c>
      <c r="K44" s="15">
        <v>6.3280000000000003</v>
      </c>
      <c r="L44" s="15">
        <v>3212.2</v>
      </c>
      <c r="M44" s="15">
        <v>541.25408641635454</v>
      </c>
      <c r="N44" s="15">
        <v>85.533199496895463</v>
      </c>
      <c r="O44" s="16">
        <v>40544</v>
      </c>
      <c r="P44" s="17" t="s">
        <v>105</v>
      </c>
      <c r="Q44" s="17" t="s">
        <v>408</v>
      </c>
      <c r="R44" s="18" t="s">
        <v>106</v>
      </c>
    </row>
    <row r="45" spans="1:18" ht="13" x14ac:dyDescent="0.3">
      <c r="A45" s="14" t="s">
        <v>219</v>
      </c>
      <c r="B45" s="14" t="s">
        <v>41</v>
      </c>
      <c r="C45" s="14"/>
      <c r="D45" s="14" t="s">
        <v>116</v>
      </c>
      <c r="E45" s="14" t="s">
        <v>16</v>
      </c>
      <c r="F45" s="14" t="s">
        <v>8</v>
      </c>
      <c r="G45" s="14" t="s">
        <v>912</v>
      </c>
      <c r="H45" s="14" t="s">
        <v>79</v>
      </c>
      <c r="I45" s="14" t="s">
        <v>72</v>
      </c>
      <c r="J45" s="14" t="s">
        <v>1996</v>
      </c>
      <c r="K45" s="15">
        <v>678</v>
      </c>
      <c r="L45" s="15"/>
      <c r="M45" s="15">
        <v>73.748121565216806</v>
      </c>
      <c r="N45" s="15">
        <v>0.10877304065666196</v>
      </c>
      <c r="O45" s="16"/>
      <c r="P45" s="17"/>
      <c r="Q45" s="17" t="s">
        <v>873</v>
      </c>
      <c r="R45" s="18"/>
    </row>
    <row r="46" spans="1:18" ht="13" x14ac:dyDescent="0.3">
      <c r="A46" s="14" t="s">
        <v>219</v>
      </c>
      <c r="B46" s="14" t="s">
        <v>41</v>
      </c>
      <c r="C46" s="14"/>
      <c r="D46" s="14" t="s">
        <v>116</v>
      </c>
      <c r="E46" s="14" t="s">
        <v>16</v>
      </c>
      <c r="F46" s="14" t="s">
        <v>8</v>
      </c>
      <c r="G46" s="14" t="s">
        <v>895</v>
      </c>
      <c r="H46" s="14" t="s">
        <v>79</v>
      </c>
      <c r="I46" s="14" t="s">
        <v>72</v>
      </c>
      <c r="J46" s="14" t="s">
        <v>1996</v>
      </c>
      <c r="K46" s="15">
        <v>190</v>
      </c>
      <c r="L46" s="15"/>
      <c r="M46" s="15">
        <v>22.766734143997557</v>
      </c>
      <c r="N46" s="15">
        <v>0.11982491654735557</v>
      </c>
      <c r="O46" s="16"/>
      <c r="P46" s="17"/>
      <c r="Q46" s="17" t="s">
        <v>873</v>
      </c>
      <c r="R46" s="18"/>
    </row>
    <row r="47" spans="1:18" ht="13" x14ac:dyDescent="0.3">
      <c r="A47" s="14" t="s">
        <v>219</v>
      </c>
      <c r="B47" s="14" t="s">
        <v>41</v>
      </c>
      <c r="C47" s="14"/>
      <c r="D47" s="14" t="s">
        <v>116</v>
      </c>
      <c r="E47" s="14" t="s">
        <v>16</v>
      </c>
      <c r="F47" s="14" t="s">
        <v>8</v>
      </c>
      <c r="G47" s="14" t="s">
        <v>962</v>
      </c>
      <c r="H47" s="14" t="s">
        <v>83</v>
      </c>
      <c r="I47" s="14" t="s">
        <v>80</v>
      </c>
      <c r="J47" s="14" t="s">
        <v>1984</v>
      </c>
      <c r="K47" s="15">
        <v>29.7</v>
      </c>
      <c r="L47" s="15"/>
      <c r="M47" s="15">
        <v>2637.2866402167142</v>
      </c>
      <c r="N47" s="15">
        <v>88.797529973626737</v>
      </c>
      <c r="O47" s="16"/>
      <c r="P47" s="17"/>
      <c r="Q47" s="17" t="s">
        <v>873</v>
      </c>
      <c r="R47" s="18"/>
    </row>
    <row r="48" spans="1:18" ht="13" x14ac:dyDescent="0.3">
      <c r="A48" s="14" t="s">
        <v>219</v>
      </c>
      <c r="B48" s="14" t="s">
        <v>41</v>
      </c>
      <c r="C48" s="14"/>
      <c r="D48" s="14" t="s">
        <v>116</v>
      </c>
      <c r="E48" s="14" t="s">
        <v>16</v>
      </c>
      <c r="F48" s="14" t="s">
        <v>8</v>
      </c>
      <c r="G48" s="14" t="s">
        <v>963</v>
      </c>
      <c r="H48" s="14" t="s">
        <v>83</v>
      </c>
      <c r="I48" s="14" t="s">
        <v>80</v>
      </c>
      <c r="J48" s="14" t="s">
        <v>1984</v>
      </c>
      <c r="K48" s="15">
        <v>23.16</v>
      </c>
      <c r="L48" s="15"/>
      <c r="M48" s="15">
        <v>2102.5194564948824</v>
      </c>
      <c r="N48" s="15">
        <v>90.782359952283358</v>
      </c>
      <c r="O48" s="16"/>
      <c r="P48" s="17"/>
      <c r="Q48" s="17" t="s">
        <v>873</v>
      </c>
      <c r="R48" s="18"/>
    </row>
    <row r="49" spans="1:18" ht="13" x14ac:dyDescent="0.3">
      <c r="A49" s="14" t="s">
        <v>219</v>
      </c>
      <c r="B49" s="14" t="s">
        <v>41</v>
      </c>
      <c r="C49" s="14" t="s">
        <v>302</v>
      </c>
      <c r="D49" s="14" t="s">
        <v>116</v>
      </c>
      <c r="E49" s="14" t="s">
        <v>16</v>
      </c>
      <c r="F49" s="14" t="s">
        <v>8</v>
      </c>
      <c r="G49" s="14" t="s">
        <v>362</v>
      </c>
      <c r="H49" s="14" t="s">
        <v>83</v>
      </c>
      <c r="I49" s="14" t="s">
        <v>80</v>
      </c>
      <c r="J49" s="14" t="s">
        <v>1984</v>
      </c>
      <c r="K49" s="15">
        <v>9.1</v>
      </c>
      <c r="L49" s="15">
        <v>5131</v>
      </c>
      <c r="M49" s="15">
        <v>733.20646616360386</v>
      </c>
      <c r="N49" s="15">
        <v>80.572139138857565</v>
      </c>
      <c r="O49" s="16">
        <v>43101</v>
      </c>
      <c r="P49" s="17" t="s">
        <v>105</v>
      </c>
      <c r="Q49" s="17" t="s">
        <v>303</v>
      </c>
      <c r="R49" s="18" t="s">
        <v>106</v>
      </c>
    </row>
    <row r="50" spans="1:18" ht="13" x14ac:dyDescent="0.3">
      <c r="A50" s="14" t="s">
        <v>219</v>
      </c>
      <c r="B50" s="14" t="s">
        <v>41</v>
      </c>
      <c r="C50" s="14" t="s">
        <v>302</v>
      </c>
      <c r="D50" s="14" t="s">
        <v>116</v>
      </c>
      <c r="E50" s="14" t="s">
        <v>16</v>
      </c>
      <c r="F50" s="14" t="s">
        <v>8</v>
      </c>
      <c r="G50" s="14" t="s">
        <v>412</v>
      </c>
      <c r="H50" s="14" t="s">
        <v>83</v>
      </c>
      <c r="I50" s="14" t="s">
        <v>80</v>
      </c>
      <c r="J50" s="14" t="s">
        <v>1984</v>
      </c>
      <c r="K50" s="15">
        <v>3</v>
      </c>
      <c r="L50" s="15">
        <v>839</v>
      </c>
      <c r="M50" s="15">
        <v>119.89090335436828</v>
      </c>
      <c r="N50" s="15">
        <v>39.963634451456095</v>
      </c>
      <c r="O50" s="16">
        <v>43101</v>
      </c>
      <c r="P50" s="17" t="s">
        <v>105</v>
      </c>
      <c r="Q50" s="17" t="s">
        <v>303</v>
      </c>
      <c r="R50" s="18" t="s">
        <v>106</v>
      </c>
    </row>
    <row r="51" spans="1:18" ht="13" x14ac:dyDescent="0.3">
      <c r="A51" s="14" t="s">
        <v>219</v>
      </c>
      <c r="B51" s="14" t="s">
        <v>41</v>
      </c>
      <c r="C51" s="14" t="s">
        <v>302</v>
      </c>
      <c r="D51" s="14" t="s">
        <v>116</v>
      </c>
      <c r="E51" s="14" t="s">
        <v>16</v>
      </c>
      <c r="F51" s="14" t="s">
        <v>8</v>
      </c>
      <c r="G51" s="14" t="s">
        <v>386</v>
      </c>
      <c r="H51" s="14" t="s">
        <v>83</v>
      </c>
      <c r="I51" s="14" t="s">
        <v>80</v>
      </c>
      <c r="J51" s="14" t="s">
        <v>1984</v>
      </c>
      <c r="K51" s="15">
        <v>4</v>
      </c>
      <c r="L51" s="15">
        <v>2013</v>
      </c>
      <c r="M51" s="15">
        <v>287.65242962138655</v>
      </c>
      <c r="N51" s="15">
        <v>71.913107405346636</v>
      </c>
      <c r="O51" s="16">
        <v>43101</v>
      </c>
      <c r="P51" s="17" t="s">
        <v>105</v>
      </c>
      <c r="Q51" s="17" t="s">
        <v>303</v>
      </c>
      <c r="R51" s="18" t="s">
        <v>106</v>
      </c>
    </row>
    <row r="52" spans="1:18" ht="13" x14ac:dyDescent="0.3">
      <c r="A52" s="14" t="s">
        <v>219</v>
      </c>
      <c r="B52" s="14" t="s">
        <v>41</v>
      </c>
      <c r="C52" s="14" t="s">
        <v>302</v>
      </c>
      <c r="D52" s="14" t="s">
        <v>116</v>
      </c>
      <c r="E52" s="14" t="s">
        <v>16</v>
      </c>
      <c r="F52" s="14" t="s">
        <v>8</v>
      </c>
      <c r="G52" s="14" t="s">
        <v>341</v>
      </c>
      <c r="H52" s="14" t="s">
        <v>83</v>
      </c>
      <c r="I52" s="14" t="s">
        <v>80</v>
      </c>
      <c r="J52" s="14" t="s">
        <v>1984</v>
      </c>
      <c r="K52" s="15">
        <v>29.7</v>
      </c>
      <c r="L52" s="15">
        <v>19549</v>
      </c>
      <c r="M52" s="15">
        <v>2793.5009173713293</v>
      </c>
      <c r="N52" s="15">
        <v>94.057269945162602</v>
      </c>
      <c r="O52" s="16">
        <v>43101</v>
      </c>
      <c r="P52" s="17" t="s">
        <v>105</v>
      </c>
      <c r="Q52" s="17" t="s">
        <v>303</v>
      </c>
      <c r="R52" s="18" t="s">
        <v>106</v>
      </c>
    </row>
    <row r="53" spans="1:18" ht="13" x14ac:dyDescent="0.3">
      <c r="A53" s="14" t="s">
        <v>219</v>
      </c>
      <c r="B53" s="14" t="s">
        <v>41</v>
      </c>
      <c r="C53" s="14" t="s">
        <v>302</v>
      </c>
      <c r="D53" s="14" t="s">
        <v>116</v>
      </c>
      <c r="E53" s="14" t="s">
        <v>16</v>
      </c>
      <c r="F53" s="14" t="s">
        <v>8</v>
      </c>
      <c r="G53" s="14" t="s">
        <v>324</v>
      </c>
      <c r="H53" s="14" t="s">
        <v>83</v>
      </c>
      <c r="I53" s="14" t="s">
        <v>80</v>
      </c>
      <c r="J53" s="14" t="s">
        <v>1984</v>
      </c>
      <c r="K53" s="15">
        <v>22.5</v>
      </c>
      <c r="L53" s="15">
        <v>15583</v>
      </c>
      <c r="M53" s="15">
        <v>2226.7699010382844</v>
      </c>
      <c r="N53" s="15">
        <v>98.967551157257077</v>
      </c>
      <c r="O53" s="16">
        <v>43101</v>
      </c>
      <c r="P53" s="17" t="s">
        <v>105</v>
      </c>
      <c r="Q53" s="17" t="s">
        <v>325</v>
      </c>
      <c r="R53" s="18" t="s">
        <v>106</v>
      </c>
    </row>
    <row r="54" spans="1:18" ht="13" x14ac:dyDescent="0.3">
      <c r="A54" s="14" t="s">
        <v>219</v>
      </c>
      <c r="B54" s="14" t="s">
        <v>41</v>
      </c>
      <c r="C54" s="14" t="s">
        <v>302</v>
      </c>
      <c r="D54" s="14" t="s">
        <v>116</v>
      </c>
      <c r="E54" s="14" t="s">
        <v>16</v>
      </c>
      <c r="F54" s="14" t="s">
        <v>8</v>
      </c>
      <c r="G54" s="14" t="s">
        <v>399</v>
      </c>
      <c r="H54" s="14" t="s">
        <v>83</v>
      </c>
      <c r="I54" s="14" t="s">
        <v>80</v>
      </c>
      <c r="J54" s="14" t="s">
        <v>1984</v>
      </c>
      <c r="K54" s="15">
        <v>28.2</v>
      </c>
      <c r="L54" s="15">
        <v>12640</v>
      </c>
      <c r="M54" s="15">
        <v>1806.2229063161083</v>
      </c>
      <c r="N54" s="15">
        <v>64.050457670783985</v>
      </c>
      <c r="O54" s="16">
        <v>43101</v>
      </c>
      <c r="P54" s="17" t="s">
        <v>105</v>
      </c>
      <c r="Q54" s="17" t="s">
        <v>303</v>
      </c>
      <c r="R54" s="18" t="s">
        <v>106</v>
      </c>
    </row>
    <row r="55" spans="1:18" ht="13" x14ac:dyDescent="0.3">
      <c r="A55" s="14" t="s">
        <v>219</v>
      </c>
      <c r="B55" s="14" t="s">
        <v>41</v>
      </c>
      <c r="C55" s="14"/>
      <c r="D55" s="14" t="s">
        <v>116</v>
      </c>
      <c r="E55" s="14" t="s">
        <v>16</v>
      </c>
      <c r="F55" s="14" t="s">
        <v>8</v>
      </c>
      <c r="G55" s="14" t="s">
        <v>1155</v>
      </c>
      <c r="H55" s="14" t="s">
        <v>60</v>
      </c>
      <c r="I55" s="14" t="s">
        <v>57</v>
      </c>
      <c r="J55" s="14" t="s">
        <v>2005</v>
      </c>
      <c r="K55" s="15">
        <v>1175</v>
      </c>
      <c r="L55" s="15"/>
      <c r="M55" s="15">
        <v>9290.9046532075099</v>
      </c>
      <c r="N55" s="15">
        <v>7.9071528963468172</v>
      </c>
      <c r="O55" s="16"/>
      <c r="P55" s="17"/>
      <c r="Q55" s="17" t="s">
        <v>873</v>
      </c>
      <c r="R55" s="18"/>
    </row>
    <row r="56" spans="1:18" ht="13" x14ac:dyDescent="0.3">
      <c r="A56" s="14" t="s">
        <v>219</v>
      </c>
      <c r="B56" s="14" t="s">
        <v>41</v>
      </c>
      <c r="C56" s="14"/>
      <c r="D56" s="14" t="s">
        <v>116</v>
      </c>
      <c r="E56" s="14" t="s">
        <v>16</v>
      </c>
      <c r="F56" s="14" t="s">
        <v>8</v>
      </c>
      <c r="G56" s="14" t="s">
        <v>1023</v>
      </c>
      <c r="H56" s="14" t="s">
        <v>83</v>
      </c>
      <c r="I56" s="14" t="s">
        <v>80</v>
      </c>
      <c r="J56" s="14" t="s">
        <v>1984</v>
      </c>
      <c r="K56" s="15">
        <v>18.600000000000001</v>
      </c>
      <c r="L56" s="15"/>
      <c r="M56" s="15">
        <v>426.37254140375836</v>
      </c>
      <c r="N56" s="15">
        <v>22.923254914180557</v>
      </c>
      <c r="O56" s="16"/>
      <c r="P56" s="17"/>
      <c r="Q56" s="17" t="s">
        <v>873</v>
      </c>
      <c r="R56" s="18"/>
    </row>
    <row r="57" spans="1:18" ht="13" x14ac:dyDescent="0.3">
      <c r="A57" s="14" t="s">
        <v>219</v>
      </c>
      <c r="B57" s="14" t="s">
        <v>41</v>
      </c>
      <c r="C57" s="14"/>
      <c r="D57" s="14" t="s">
        <v>116</v>
      </c>
      <c r="E57" s="14" t="s">
        <v>16</v>
      </c>
      <c r="F57" s="14" t="s">
        <v>8</v>
      </c>
      <c r="G57" s="14" t="s">
        <v>1061</v>
      </c>
      <c r="H57" s="14" t="s">
        <v>83</v>
      </c>
      <c r="I57" s="14" t="s">
        <v>80</v>
      </c>
      <c r="J57" s="14" t="s">
        <v>1984</v>
      </c>
      <c r="K57" s="15">
        <v>23.6</v>
      </c>
      <c r="L57" s="15"/>
      <c r="M57" s="15">
        <v>1971.0783961652246</v>
      </c>
      <c r="N57" s="15">
        <v>83.520271023950187</v>
      </c>
      <c r="O57" s="16"/>
      <c r="P57" s="17"/>
      <c r="Q57" s="17" t="s">
        <v>873</v>
      </c>
      <c r="R57" s="18"/>
    </row>
    <row r="58" spans="1:18" ht="13" x14ac:dyDescent="0.3">
      <c r="A58" s="14" t="s">
        <v>219</v>
      </c>
      <c r="B58" s="14" t="s">
        <v>41</v>
      </c>
      <c r="C58" s="14" t="s">
        <v>290</v>
      </c>
      <c r="D58" s="14" t="s">
        <v>116</v>
      </c>
      <c r="E58" s="14" t="s">
        <v>16</v>
      </c>
      <c r="F58" s="14" t="s">
        <v>8</v>
      </c>
      <c r="G58" s="14" t="s">
        <v>780</v>
      </c>
      <c r="H58" s="14" t="s">
        <v>83</v>
      </c>
      <c r="I58" s="14" t="s">
        <v>80</v>
      </c>
      <c r="J58" s="14" t="s">
        <v>1984</v>
      </c>
      <c r="K58" s="15">
        <v>42.8</v>
      </c>
      <c r="L58" s="15">
        <v>23000</v>
      </c>
      <c r="M58" s="15">
        <v>3303.1952433278752</v>
      </c>
      <c r="N58" s="15">
        <v>77.177458956258775</v>
      </c>
      <c r="O58" s="16">
        <v>41640</v>
      </c>
      <c r="P58" s="17" t="s">
        <v>719</v>
      </c>
      <c r="Q58" s="17" t="s">
        <v>720</v>
      </c>
      <c r="R58" s="18"/>
    </row>
    <row r="59" spans="1:18" ht="13" x14ac:dyDescent="0.3">
      <c r="A59" s="14" t="s">
        <v>219</v>
      </c>
      <c r="B59" s="14" t="s">
        <v>41</v>
      </c>
      <c r="C59" s="14"/>
      <c r="D59" s="14" t="s">
        <v>116</v>
      </c>
      <c r="E59" s="14" t="s">
        <v>16</v>
      </c>
      <c r="F59" s="14" t="s">
        <v>8</v>
      </c>
      <c r="G59" s="14" t="s">
        <v>780</v>
      </c>
      <c r="H59" s="14" t="s">
        <v>83</v>
      </c>
      <c r="I59" s="14" t="s">
        <v>80</v>
      </c>
      <c r="J59" s="14" t="s">
        <v>1984</v>
      </c>
      <c r="K59" s="15">
        <v>42.8</v>
      </c>
      <c r="L59" s="15"/>
      <c r="M59" s="15">
        <v>2921.192928613872</v>
      </c>
      <c r="N59" s="15">
        <v>68.252171229296081</v>
      </c>
      <c r="O59" s="16"/>
      <c r="P59" s="17"/>
      <c r="Q59" s="17" t="s">
        <v>873</v>
      </c>
      <c r="R59" s="18"/>
    </row>
    <row r="60" spans="1:18" ht="13" x14ac:dyDescent="0.3">
      <c r="A60" s="14" t="s">
        <v>219</v>
      </c>
      <c r="B60" s="14" t="s">
        <v>41</v>
      </c>
      <c r="C60" s="14"/>
      <c r="D60" s="14" t="s">
        <v>116</v>
      </c>
      <c r="E60" s="14" t="s">
        <v>16</v>
      </c>
      <c r="F60" s="14" t="s">
        <v>8</v>
      </c>
      <c r="G60" s="14" t="s">
        <v>785</v>
      </c>
      <c r="H60" s="14" t="s">
        <v>83</v>
      </c>
      <c r="I60" s="14" t="s">
        <v>80</v>
      </c>
      <c r="J60" s="14" t="s">
        <v>1984</v>
      </c>
      <c r="K60" s="15">
        <v>33.5</v>
      </c>
      <c r="L60" s="15"/>
      <c r="M60" s="15">
        <v>3239.0169067075199</v>
      </c>
      <c r="N60" s="15">
        <v>96.687071842015513</v>
      </c>
      <c r="O60" s="16"/>
      <c r="P60" s="17"/>
      <c r="Q60" s="17" t="s">
        <v>873</v>
      </c>
      <c r="R60" s="18"/>
    </row>
    <row r="61" spans="1:18" ht="13" x14ac:dyDescent="0.3">
      <c r="A61" s="14" t="s">
        <v>219</v>
      </c>
      <c r="B61" s="14" t="s">
        <v>41</v>
      </c>
      <c r="C61" s="14"/>
      <c r="D61" s="14" t="s">
        <v>116</v>
      </c>
      <c r="E61" s="14" t="s">
        <v>16</v>
      </c>
      <c r="F61" s="14" t="s">
        <v>8</v>
      </c>
      <c r="G61" s="14" t="s">
        <v>763</v>
      </c>
      <c r="H61" s="14" t="s">
        <v>83</v>
      </c>
      <c r="I61" s="14" t="s">
        <v>80</v>
      </c>
      <c r="J61" s="14" t="s">
        <v>1984</v>
      </c>
      <c r="K61" s="15">
        <v>22.7</v>
      </c>
      <c r="L61" s="15"/>
      <c r="M61" s="15">
        <v>2120.2062052508559</v>
      </c>
      <c r="N61" s="15">
        <v>93.401154416337263</v>
      </c>
      <c r="O61" s="16"/>
      <c r="P61" s="17"/>
      <c r="Q61" s="17" t="s">
        <v>873</v>
      </c>
      <c r="R61" s="18"/>
    </row>
    <row r="62" spans="1:18" ht="13" x14ac:dyDescent="0.3">
      <c r="A62" s="14" t="s">
        <v>219</v>
      </c>
      <c r="B62" s="14" t="s">
        <v>41</v>
      </c>
      <c r="C62" s="14" t="s">
        <v>290</v>
      </c>
      <c r="D62" s="14" t="s">
        <v>116</v>
      </c>
      <c r="E62" s="14" t="s">
        <v>16</v>
      </c>
      <c r="F62" s="14" t="s">
        <v>8</v>
      </c>
      <c r="G62" s="14" t="s">
        <v>371</v>
      </c>
      <c r="H62" s="14" t="s">
        <v>83</v>
      </c>
      <c r="I62" s="14" t="s">
        <v>80</v>
      </c>
      <c r="J62" s="14" t="s">
        <v>1984</v>
      </c>
      <c r="K62" s="15">
        <v>9.93</v>
      </c>
      <c r="L62" s="15">
        <v>5337</v>
      </c>
      <c r="M62" s="15">
        <v>762.01925856932951</v>
      </c>
      <c r="N62" s="15">
        <v>76.739099553809623</v>
      </c>
      <c r="O62" s="16">
        <v>42736</v>
      </c>
      <c r="P62" s="17" t="s">
        <v>105</v>
      </c>
      <c r="Q62" s="17" t="s">
        <v>372</v>
      </c>
      <c r="R62" s="18" t="s">
        <v>106</v>
      </c>
    </row>
    <row r="63" spans="1:18" ht="13" x14ac:dyDescent="0.3">
      <c r="A63" s="14" t="s">
        <v>219</v>
      </c>
      <c r="B63" s="14" t="s">
        <v>41</v>
      </c>
      <c r="C63" s="14" t="s">
        <v>290</v>
      </c>
      <c r="D63" s="14" t="s">
        <v>116</v>
      </c>
      <c r="E63" s="14" t="s">
        <v>16</v>
      </c>
      <c r="F63" s="14" t="s">
        <v>8</v>
      </c>
      <c r="G63" s="14" t="s">
        <v>347</v>
      </c>
      <c r="H63" s="14" t="s">
        <v>83</v>
      </c>
      <c r="I63" s="14" t="s">
        <v>80</v>
      </c>
      <c r="J63" s="14" t="s">
        <v>1984</v>
      </c>
      <c r="K63" s="15">
        <v>14.72</v>
      </c>
      <c r="L63" s="15">
        <v>9513</v>
      </c>
      <c r="M63" s="15">
        <v>1358.2704153588218</v>
      </c>
      <c r="N63" s="15">
        <v>92.2738053912243</v>
      </c>
      <c r="O63" s="16">
        <v>42736</v>
      </c>
      <c r="P63" s="17" t="s">
        <v>105</v>
      </c>
      <c r="Q63" s="17" t="s">
        <v>291</v>
      </c>
      <c r="R63" s="18" t="s">
        <v>106</v>
      </c>
    </row>
    <row r="64" spans="1:18" ht="13" x14ac:dyDescent="0.3">
      <c r="A64" s="14" t="s">
        <v>219</v>
      </c>
      <c r="B64" s="14" t="s">
        <v>41</v>
      </c>
      <c r="C64" s="14" t="s">
        <v>290</v>
      </c>
      <c r="D64" s="14" t="s">
        <v>116</v>
      </c>
      <c r="E64" s="14" t="s">
        <v>16</v>
      </c>
      <c r="F64" s="14" t="s">
        <v>8</v>
      </c>
      <c r="G64" s="14" t="s">
        <v>366</v>
      </c>
      <c r="H64" s="14" t="s">
        <v>83</v>
      </c>
      <c r="I64" s="14" t="s">
        <v>80</v>
      </c>
      <c r="J64" s="14" t="s">
        <v>1984</v>
      </c>
      <c r="K64" s="15">
        <v>4.5</v>
      </c>
      <c r="L64" s="15">
        <v>2466</v>
      </c>
      <c r="M64" s="15">
        <v>414.47901312182864</v>
      </c>
      <c r="N64" s="15">
        <v>92.106447360406364</v>
      </c>
      <c r="O64" s="16">
        <v>40909</v>
      </c>
      <c r="P64" s="17" t="s">
        <v>105</v>
      </c>
      <c r="Q64" s="17" t="s">
        <v>323</v>
      </c>
      <c r="R64" s="18" t="s">
        <v>106</v>
      </c>
    </row>
    <row r="65" spans="1:18" ht="13" x14ac:dyDescent="0.3">
      <c r="A65" s="14" t="s">
        <v>219</v>
      </c>
      <c r="B65" s="14" t="s">
        <v>41</v>
      </c>
      <c r="C65" s="14" t="s">
        <v>290</v>
      </c>
      <c r="D65" s="14" t="s">
        <v>116</v>
      </c>
      <c r="E65" s="14" t="s">
        <v>16</v>
      </c>
      <c r="F65" s="14" t="s">
        <v>8</v>
      </c>
      <c r="G65" s="14" t="s">
        <v>389</v>
      </c>
      <c r="H65" s="14" t="s">
        <v>83</v>
      </c>
      <c r="I65" s="14" t="s">
        <v>80</v>
      </c>
      <c r="J65" s="14" t="s">
        <v>1984</v>
      </c>
      <c r="K65" s="15">
        <v>14.26</v>
      </c>
      <c r="L65" s="15">
        <v>6831</v>
      </c>
      <c r="M65" s="15">
        <v>975.33325000694958</v>
      </c>
      <c r="N65" s="15">
        <v>68.396441094456492</v>
      </c>
      <c r="O65" s="16">
        <v>42736</v>
      </c>
      <c r="P65" s="17" t="s">
        <v>105</v>
      </c>
      <c r="Q65" s="17" t="s">
        <v>291</v>
      </c>
      <c r="R65" s="18" t="s">
        <v>106</v>
      </c>
    </row>
    <row r="66" spans="1:18" ht="13" x14ac:dyDescent="0.3">
      <c r="A66" s="14" t="s">
        <v>219</v>
      </c>
      <c r="B66" s="14" t="s">
        <v>41</v>
      </c>
      <c r="C66" s="14" t="s">
        <v>290</v>
      </c>
      <c r="D66" s="14" t="s">
        <v>116</v>
      </c>
      <c r="E66" s="14" t="s">
        <v>16</v>
      </c>
      <c r="F66" s="14" t="s">
        <v>8</v>
      </c>
      <c r="G66" s="14" t="s">
        <v>406</v>
      </c>
      <c r="H66" s="14" t="s">
        <v>83</v>
      </c>
      <c r="I66" s="14" t="s">
        <v>80</v>
      </c>
      <c r="J66" s="14" t="s">
        <v>1984</v>
      </c>
      <c r="K66" s="15">
        <v>3.65</v>
      </c>
      <c r="L66" s="15">
        <v>1409</v>
      </c>
      <c r="M66" s="15">
        <v>201.17765323668451</v>
      </c>
      <c r="N66" s="15">
        <v>55.11716527032452</v>
      </c>
      <c r="O66" s="16">
        <v>42736</v>
      </c>
      <c r="P66" s="17" t="s">
        <v>105</v>
      </c>
      <c r="Q66" s="17" t="s">
        <v>291</v>
      </c>
      <c r="R66" s="18" t="s">
        <v>106</v>
      </c>
    </row>
    <row r="67" spans="1:18" ht="13" x14ac:dyDescent="0.3">
      <c r="A67" s="14" t="s">
        <v>219</v>
      </c>
      <c r="B67" s="14" t="s">
        <v>41</v>
      </c>
      <c r="C67" s="14" t="s">
        <v>290</v>
      </c>
      <c r="D67" s="14" t="s">
        <v>116</v>
      </c>
      <c r="E67" s="14" t="s">
        <v>16</v>
      </c>
      <c r="F67" s="14" t="s">
        <v>8</v>
      </c>
      <c r="G67" s="14" t="s">
        <v>385</v>
      </c>
      <c r="H67" s="14" t="s">
        <v>83</v>
      </c>
      <c r="I67" s="14" t="s">
        <v>80</v>
      </c>
      <c r="J67" s="14" t="s">
        <v>1984</v>
      </c>
      <c r="K67" s="15">
        <v>12.15</v>
      </c>
      <c r="L67" s="15">
        <v>6140</v>
      </c>
      <c r="M67" s="15">
        <v>876.67195945581477</v>
      </c>
      <c r="N67" s="15">
        <v>72.154070737104092</v>
      </c>
      <c r="O67" s="16">
        <v>42736</v>
      </c>
      <c r="P67" s="17" t="s">
        <v>105</v>
      </c>
      <c r="Q67" s="17" t="s">
        <v>291</v>
      </c>
      <c r="R67" s="18" t="s">
        <v>106</v>
      </c>
    </row>
    <row r="68" spans="1:18" ht="13" x14ac:dyDescent="0.3">
      <c r="A68" s="14" t="s">
        <v>219</v>
      </c>
      <c r="B68" s="14" t="s">
        <v>41</v>
      </c>
      <c r="C68" s="14" t="s">
        <v>701</v>
      </c>
      <c r="D68" s="14" t="s">
        <v>116</v>
      </c>
      <c r="E68" s="14" t="s">
        <v>16</v>
      </c>
      <c r="F68" s="14" t="s">
        <v>8</v>
      </c>
      <c r="G68" s="14" t="s">
        <v>702</v>
      </c>
      <c r="H68" s="14" t="s">
        <v>81</v>
      </c>
      <c r="I68" s="14" t="s">
        <v>80</v>
      </c>
      <c r="J68" s="14" t="s">
        <v>2004</v>
      </c>
      <c r="K68" s="15">
        <v>49.9</v>
      </c>
      <c r="L68" s="15">
        <v>1418.6784488573335</v>
      </c>
      <c r="M68" s="15">
        <v>239.04660598806021</v>
      </c>
      <c r="N68" s="15">
        <v>4.7905131460533106</v>
      </c>
      <c r="O68" s="16">
        <v>40544</v>
      </c>
      <c r="P68" s="17" t="s">
        <v>697</v>
      </c>
      <c r="Q68" s="17" t="s">
        <v>698</v>
      </c>
      <c r="R68" s="18"/>
    </row>
    <row r="69" spans="1:18" ht="13" x14ac:dyDescent="0.3">
      <c r="A69" s="14" t="s">
        <v>219</v>
      </c>
      <c r="B69" s="14" t="s">
        <v>41</v>
      </c>
      <c r="C69" s="14"/>
      <c r="D69" s="14" t="s">
        <v>116</v>
      </c>
      <c r="E69" s="14" t="s">
        <v>16</v>
      </c>
      <c r="F69" s="14" t="s">
        <v>8</v>
      </c>
      <c r="G69" s="14" t="s">
        <v>809</v>
      </c>
      <c r="H69" s="14" t="s">
        <v>58</v>
      </c>
      <c r="I69" s="14" t="s">
        <v>57</v>
      </c>
      <c r="J69" s="14" t="s">
        <v>2006</v>
      </c>
      <c r="K69" s="15">
        <v>386</v>
      </c>
      <c r="L69" s="15">
        <v>45300</v>
      </c>
      <c r="M69" s="15">
        <v>6287.9410641556333</v>
      </c>
      <c r="N69" s="15">
        <v>16.290002756879879</v>
      </c>
      <c r="O69" s="16">
        <v>42370</v>
      </c>
      <c r="P69" s="17" t="s">
        <v>719</v>
      </c>
      <c r="Q69" s="17" t="s">
        <v>720</v>
      </c>
      <c r="R69" s="18"/>
    </row>
    <row r="70" spans="1:18" ht="13" x14ac:dyDescent="0.3">
      <c r="A70" s="14" t="s">
        <v>219</v>
      </c>
      <c r="B70" s="14" t="s">
        <v>41</v>
      </c>
      <c r="C70" s="14"/>
      <c r="D70" s="14" t="s">
        <v>116</v>
      </c>
      <c r="E70" s="14" t="s">
        <v>16</v>
      </c>
      <c r="F70" s="14" t="s">
        <v>8</v>
      </c>
      <c r="G70" s="14" t="s">
        <v>1065</v>
      </c>
      <c r="H70" s="14" t="s">
        <v>83</v>
      </c>
      <c r="I70" s="14" t="s">
        <v>80</v>
      </c>
      <c r="J70" s="14" t="s">
        <v>1984</v>
      </c>
      <c r="K70" s="15">
        <v>18.7</v>
      </c>
      <c r="L70" s="15"/>
      <c r="M70" s="15">
        <v>1030.6783058314168</v>
      </c>
      <c r="N70" s="15">
        <v>55.116486942856511</v>
      </c>
      <c r="O70" s="16"/>
      <c r="P70" s="17"/>
      <c r="Q70" s="17" t="s">
        <v>873</v>
      </c>
      <c r="R70" s="18"/>
    </row>
    <row r="71" spans="1:18" ht="13" x14ac:dyDescent="0.3">
      <c r="A71" s="14" t="s">
        <v>219</v>
      </c>
      <c r="B71" s="14" t="s">
        <v>41</v>
      </c>
      <c r="C71" s="14"/>
      <c r="D71" s="14" t="s">
        <v>116</v>
      </c>
      <c r="E71" s="14" t="s">
        <v>16</v>
      </c>
      <c r="F71" s="14" t="s">
        <v>8</v>
      </c>
      <c r="G71" s="14" t="s">
        <v>1066</v>
      </c>
      <c r="H71" s="14" t="s">
        <v>83</v>
      </c>
      <c r="I71" s="14" t="s">
        <v>80</v>
      </c>
      <c r="J71" s="14" t="s">
        <v>1984</v>
      </c>
      <c r="K71" s="15">
        <v>38.200000000000003</v>
      </c>
      <c r="L71" s="15"/>
      <c r="M71" s="15">
        <v>710.44631694915381</v>
      </c>
      <c r="N71" s="15">
        <v>18.598071124323397</v>
      </c>
      <c r="O71" s="16"/>
      <c r="P71" s="17"/>
      <c r="Q71" s="17" t="s">
        <v>873</v>
      </c>
      <c r="R71" s="18"/>
    </row>
    <row r="72" spans="1:18" ht="13" x14ac:dyDescent="0.3">
      <c r="A72" s="14" t="s">
        <v>219</v>
      </c>
      <c r="B72" s="14" t="s">
        <v>41</v>
      </c>
      <c r="C72" s="14" t="s">
        <v>281</v>
      </c>
      <c r="D72" s="14" t="s">
        <v>116</v>
      </c>
      <c r="E72" s="14" t="s">
        <v>16</v>
      </c>
      <c r="F72" s="14" t="s">
        <v>8</v>
      </c>
      <c r="G72" s="14" t="s">
        <v>755</v>
      </c>
      <c r="H72" s="14" t="s">
        <v>83</v>
      </c>
      <c r="I72" s="14" t="s">
        <v>80</v>
      </c>
      <c r="J72" s="14" t="s">
        <v>1984</v>
      </c>
      <c r="K72" s="15">
        <v>27.6</v>
      </c>
      <c r="L72" s="15">
        <v>13600</v>
      </c>
      <c r="M72" s="15">
        <v>1858.1423299179512</v>
      </c>
      <c r="N72" s="15">
        <v>67.323997460795326</v>
      </c>
      <c r="O72" s="16">
        <v>42736</v>
      </c>
      <c r="P72" s="17" t="s">
        <v>719</v>
      </c>
      <c r="Q72" s="17" t="s">
        <v>720</v>
      </c>
      <c r="R72" s="18"/>
    </row>
    <row r="73" spans="1:18" ht="13" x14ac:dyDescent="0.3">
      <c r="A73" s="14" t="s">
        <v>219</v>
      </c>
      <c r="B73" s="14" t="s">
        <v>41</v>
      </c>
      <c r="C73" s="14"/>
      <c r="D73" s="14" t="s">
        <v>116</v>
      </c>
      <c r="E73" s="14" t="s">
        <v>16</v>
      </c>
      <c r="F73" s="14" t="s">
        <v>8</v>
      </c>
      <c r="G73" s="14" t="s">
        <v>993</v>
      </c>
      <c r="H73" s="14" t="s">
        <v>83</v>
      </c>
      <c r="I73" s="14" t="s">
        <v>80</v>
      </c>
      <c r="J73" s="14" t="s">
        <v>1984</v>
      </c>
      <c r="K73" s="15">
        <v>27.6</v>
      </c>
      <c r="L73" s="15"/>
      <c r="M73" s="15">
        <v>1727.293018070879</v>
      </c>
      <c r="N73" s="15">
        <v>62.583080364886918</v>
      </c>
      <c r="O73" s="16"/>
      <c r="P73" s="17"/>
      <c r="Q73" s="17" t="s">
        <v>873</v>
      </c>
      <c r="R73" s="18"/>
    </row>
    <row r="74" spans="1:18" ht="13" x14ac:dyDescent="0.3">
      <c r="A74" s="14" t="s">
        <v>219</v>
      </c>
      <c r="B74" s="14" t="s">
        <v>41</v>
      </c>
      <c r="C74" s="14"/>
      <c r="D74" s="14" t="s">
        <v>116</v>
      </c>
      <c r="E74" s="14" t="s">
        <v>16</v>
      </c>
      <c r="F74" s="14" t="s">
        <v>8</v>
      </c>
      <c r="G74" s="14" t="s">
        <v>1010</v>
      </c>
      <c r="H74" s="14" t="s">
        <v>83</v>
      </c>
      <c r="I74" s="14" t="s">
        <v>80</v>
      </c>
      <c r="J74" s="14" t="s">
        <v>1984</v>
      </c>
      <c r="K74" s="15">
        <v>25.3</v>
      </c>
      <c r="L74" s="15"/>
      <c r="M74" s="15">
        <v>2103.5208507267744</v>
      </c>
      <c r="N74" s="15">
        <v>83.143116629516769</v>
      </c>
      <c r="O74" s="16"/>
      <c r="P74" s="17"/>
      <c r="Q74" s="17" t="s">
        <v>873</v>
      </c>
      <c r="R74" s="18"/>
    </row>
    <row r="75" spans="1:18" ht="13" x14ac:dyDescent="0.3">
      <c r="A75" s="14" t="s">
        <v>219</v>
      </c>
      <c r="B75" s="14" t="s">
        <v>41</v>
      </c>
      <c r="C75" s="14" t="s">
        <v>281</v>
      </c>
      <c r="D75" s="14" t="s">
        <v>116</v>
      </c>
      <c r="E75" s="14" t="s">
        <v>16</v>
      </c>
      <c r="F75" s="14" t="s">
        <v>8</v>
      </c>
      <c r="G75" s="14" t="s">
        <v>779</v>
      </c>
      <c r="H75" s="14" t="s">
        <v>83</v>
      </c>
      <c r="I75" s="14" t="s">
        <v>80</v>
      </c>
      <c r="J75" s="14" t="s">
        <v>1984</v>
      </c>
      <c r="K75" s="15">
        <v>66.8</v>
      </c>
      <c r="L75" s="15">
        <v>23000</v>
      </c>
      <c r="M75" s="15">
        <v>3185.2940607514624</v>
      </c>
      <c r="N75" s="15">
        <v>47.684042825620701</v>
      </c>
      <c r="O75" s="16">
        <v>42370</v>
      </c>
      <c r="P75" s="17" t="s">
        <v>719</v>
      </c>
      <c r="Q75" s="17" t="s">
        <v>720</v>
      </c>
      <c r="R75" s="18"/>
    </row>
    <row r="76" spans="1:18" ht="13" x14ac:dyDescent="0.3">
      <c r="A76" s="14" t="s">
        <v>219</v>
      </c>
      <c r="B76" s="14" t="s">
        <v>41</v>
      </c>
      <c r="C76" s="14"/>
      <c r="D76" s="14" t="s">
        <v>116</v>
      </c>
      <c r="E76" s="14" t="s">
        <v>16</v>
      </c>
      <c r="F76" s="14" t="s">
        <v>8</v>
      </c>
      <c r="G76" s="14" t="s">
        <v>779</v>
      </c>
      <c r="H76" s="14" t="s">
        <v>83</v>
      </c>
      <c r="I76" s="14" t="s">
        <v>80</v>
      </c>
      <c r="J76" s="14" t="s">
        <v>1984</v>
      </c>
      <c r="K76" s="15">
        <v>66.8</v>
      </c>
      <c r="L76" s="15"/>
      <c r="M76" s="15">
        <v>2914.5546692870871</v>
      </c>
      <c r="N76" s="15">
        <v>43.631057923459387</v>
      </c>
      <c r="O76" s="16"/>
      <c r="P76" s="17"/>
      <c r="Q76" s="17" t="s">
        <v>873</v>
      </c>
      <c r="R76" s="18"/>
    </row>
    <row r="77" spans="1:18" ht="13" x14ac:dyDescent="0.3">
      <c r="A77" s="14" t="s">
        <v>219</v>
      </c>
      <c r="B77" s="14" t="s">
        <v>41</v>
      </c>
      <c r="C77" s="14"/>
      <c r="D77" s="14" t="s">
        <v>116</v>
      </c>
      <c r="E77" s="14" t="s">
        <v>16</v>
      </c>
      <c r="F77" s="14" t="s">
        <v>8</v>
      </c>
      <c r="G77" s="14" t="s">
        <v>1026</v>
      </c>
      <c r="H77" s="14" t="s">
        <v>83</v>
      </c>
      <c r="I77" s="14" t="s">
        <v>80</v>
      </c>
      <c r="J77" s="14" t="s">
        <v>1984</v>
      </c>
      <c r="K77" s="15">
        <v>20.3</v>
      </c>
      <c r="L77" s="15"/>
      <c r="M77" s="15">
        <v>1812.8431048739701</v>
      </c>
      <c r="N77" s="15">
        <v>89.302616003643848</v>
      </c>
      <c r="O77" s="16"/>
      <c r="P77" s="17"/>
      <c r="Q77" s="17" t="s">
        <v>873</v>
      </c>
      <c r="R77" s="18"/>
    </row>
    <row r="78" spans="1:18" ht="13" x14ac:dyDescent="0.3">
      <c r="A78" s="14" t="s">
        <v>219</v>
      </c>
      <c r="B78" s="14" t="s">
        <v>41</v>
      </c>
      <c r="C78" s="14"/>
      <c r="D78" s="14" t="s">
        <v>116</v>
      </c>
      <c r="E78" s="14" t="s">
        <v>16</v>
      </c>
      <c r="F78" s="14" t="s">
        <v>8</v>
      </c>
      <c r="G78" s="14" t="s">
        <v>1039</v>
      </c>
      <c r="H78" s="14" t="s">
        <v>83</v>
      </c>
      <c r="I78" s="14" t="s">
        <v>80</v>
      </c>
      <c r="J78" s="14" t="s">
        <v>1984</v>
      </c>
      <c r="K78" s="15">
        <v>22.1</v>
      </c>
      <c r="L78" s="15"/>
      <c r="M78" s="15">
        <v>1774</v>
      </c>
      <c r="N78" s="15">
        <v>80.271493212669682</v>
      </c>
      <c r="O78" s="16"/>
      <c r="P78" s="17"/>
      <c r="Q78" s="17" t="s">
        <v>873</v>
      </c>
      <c r="R78" s="18"/>
    </row>
    <row r="79" spans="1:18" ht="13" x14ac:dyDescent="0.3">
      <c r="A79" s="14" t="s">
        <v>219</v>
      </c>
      <c r="B79" s="14" t="s">
        <v>41</v>
      </c>
      <c r="C79" s="14"/>
      <c r="D79" s="14" t="s">
        <v>116</v>
      </c>
      <c r="E79" s="14" t="s">
        <v>16</v>
      </c>
      <c r="F79" s="14" t="s">
        <v>8</v>
      </c>
      <c r="G79" s="14" t="s">
        <v>1067</v>
      </c>
      <c r="H79" s="14" t="s">
        <v>83</v>
      </c>
      <c r="I79" s="14" t="s">
        <v>80</v>
      </c>
      <c r="J79" s="14" t="s">
        <v>1984</v>
      </c>
      <c r="K79" s="15">
        <v>17.3</v>
      </c>
      <c r="L79" s="15"/>
      <c r="M79" s="15">
        <v>1353.6308731113529</v>
      </c>
      <c r="N79" s="15">
        <v>78.244559139384563</v>
      </c>
      <c r="O79" s="16"/>
      <c r="P79" s="17"/>
      <c r="Q79" s="17" t="s">
        <v>873</v>
      </c>
      <c r="R79" s="18"/>
    </row>
    <row r="80" spans="1:18" ht="13" x14ac:dyDescent="0.3">
      <c r="A80" s="14" t="s">
        <v>219</v>
      </c>
      <c r="B80" s="14" t="s">
        <v>41</v>
      </c>
      <c r="C80" s="14" t="s">
        <v>281</v>
      </c>
      <c r="D80" s="14" t="s">
        <v>116</v>
      </c>
      <c r="E80" s="14" t="s">
        <v>16</v>
      </c>
      <c r="F80" s="14" t="s">
        <v>8</v>
      </c>
      <c r="G80" s="14" t="s">
        <v>752</v>
      </c>
      <c r="H80" s="14" t="s">
        <v>83</v>
      </c>
      <c r="I80" s="14" t="s">
        <v>80</v>
      </c>
      <c r="J80" s="14" t="s">
        <v>1984</v>
      </c>
      <c r="K80" s="15">
        <v>18.7</v>
      </c>
      <c r="L80" s="15">
        <v>12300</v>
      </c>
      <c r="M80" s="15">
        <v>1707.3529106798005</v>
      </c>
      <c r="N80" s="15">
        <v>91.302294688759389</v>
      </c>
      <c r="O80" s="16">
        <v>42370</v>
      </c>
      <c r="P80" s="17" t="s">
        <v>719</v>
      </c>
      <c r="Q80" s="17" t="s">
        <v>720</v>
      </c>
      <c r="R80" s="18"/>
    </row>
    <row r="81" spans="1:18" ht="13" x14ac:dyDescent="0.3">
      <c r="A81" s="14" t="s">
        <v>219</v>
      </c>
      <c r="B81" s="14" t="s">
        <v>41</v>
      </c>
      <c r="C81" s="14"/>
      <c r="D81" s="14" t="s">
        <v>116</v>
      </c>
      <c r="E81" s="14" t="s">
        <v>16</v>
      </c>
      <c r="F81" s="14" t="s">
        <v>8</v>
      </c>
      <c r="G81" s="14" t="s">
        <v>752</v>
      </c>
      <c r="H81" s="14" t="s">
        <v>83</v>
      </c>
      <c r="I81" s="14" t="s">
        <v>80</v>
      </c>
      <c r="J81" s="14" t="s">
        <v>1984</v>
      </c>
      <c r="K81" s="15">
        <v>18.7</v>
      </c>
      <c r="L81" s="15"/>
      <c r="M81" s="15">
        <v>1562.2335969724413</v>
      </c>
      <c r="N81" s="15">
        <v>83.541903581413976</v>
      </c>
      <c r="O81" s="16"/>
      <c r="P81" s="17"/>
      <c r="Q81" s="17" t="s">
        <v>873</v>
      </c>
      <c r="R81" s="18"/>
    </row>
    <row r="82" spans="1:18" ht="13" x14ac:dyDescent="0.3">
      <c r="A82" s="14" t="s">
        <v>219</v>
      </c>
      <c r="B82" s="14" t="s">
        <v>41</v>
      </c>
      <c r="C82" s="14"/>
      <c r="D82" s="14" t="s">
        <v>116</v>
      </c>
      <c r="E82" s="14" t="s">
        <v>16</v>
      </c>
      <c r="F82" s="14" t="s">
        <v>8</v>
      </c>
      <c r="G82" s="14" t="s">
        <v>1068</v>
      </c>
      <c r="H82" s="14" t="s">
        <v>83</v>
      </c>
      <c r="I82" s="14" t="s">
        <v>80</v>
      </c>
      <c r="J82" s="14" t="s">
        <v>1984</v>
      </c>
      <c r="K82" s="15">
        <v>38.6</v>
      </c>
      <c r="L82" s="15"/>
      <c r="M82" s="15">
        <v>3689.0711497327156</v>
      </c>
      <c r="N82" s="15">
        <v>95.571791443852732</v>
      </c>
      <c r="O82" s="16"/>
      <c r="P82" s="17"/>
      <c r="Q82" s="17" t="s">
        <v>873</v>
      </c>
      <c r="R82" s="18"/>
    </row>
    <row r="83" spans="1:18" ht="13" x14ac:dyDescent="0.3">
      <c r="A83" s="14" t="s">
        <v>219</v>
      </c>
      <c r="B83" s="14" t="s">
        <v>41</v>
      </c>
      <c r="C83" s="14"/>
      <c r="D83" s="14" t="s">
        <v>116</v>
      </c>
      <c r="E83" s="14" t="s">
        <v>16</v>
      </c>
      <c r="F83" s="14" t="s">
        <v>8</v>
      </c>
      <c r="G83" s="14" t="s">
        <v>994</v>
      </c>
      <c r="H83" s="14" t="s">
        <v>83</v>
      </c>
      <c r="I83" s="14" t="s">
        <v>80</v>
      </c>
      <c r="J83" s="14" t="s">
        <v>1984</v>
      </c>
      <c r="K83" s="15">
        <v>28.8</v>
      </c>
      <c r="L83" s="15"/>
      <c r="M83" s="15">
        <v>2768.7820827191731</v>
      </c>
      <c r="N83" s="15">
        <v>96.138266761082392</v>
      </c>
      <c r="O83" s="16"/>
      <c r="P83" s="17"/>
      <c r="Q83" s="17" t="s">
        <v>873</v>
      </c>
      <c r="R83" s="18"/>
    </row>
    <row r="84" spans="1:18" ht="13" x14ac:dyDescent="0.3">
      <c r="A84" s="14" t="s">
        <v>219</v>
      </c>
      <c r="B84" s="14" t="s">
        <v>41</v>
      </c>
      <c r="C84" s="14" t="s">
        <v>281</v>
      </c>
      <c r="D84" s="14" t="s">
        <v>116</v>
      </c>
      <c r="E84" s="14" t="s">
        <v>16</v>
      </c>
      <c r="F84" s="14" t="s">
        <v>8</v>
      </c>
      <c r="G84" s="14" t="s">
        <v>731</v>
      </c>
      <c r="H84" s="14" t="s">
        <v>82</v>
      </c>
      <c r="I84" s="14" t="s">
        <v>80</v>
      </c>
      <c r="J84" s="14" t="s">
        <v>1985</v>
      </c>
      <c r="K84" s="15">
        <v>11.9</v>
      </c>
      <c r="L84" s="15">
        <v>5458</v>
      </c>
      <c r="M84" s="15">
        <v>757.64704529046787</v>
      </c>
      <c r="N84" s="15">
        <v>63.667818931972086</v>
      </c>
      <c r="O84" s="16">
        <v>42370</v>
      </c>
      <c r="P84" s="17" t="s">
        <v>719</v>
      </c>
      <c r="Q84" s="17" t="s">
        <v>720</v>
      </c>
      <c r="R84" s="18"/>
    </row>
    <row r="85" spans="1:18" ht="13" x14ac:dyDescent="0.3">
      <c r="A85" s="14" t="s">
        <v>219</v>
      </c>
      <c r="B85" s="14" t="s">
        <v>41</v>
      </c>
      <c r="C85" s="14"/>
      <c r="D85" s="14" t="s">
        <v>116</v>
      </c>
      <c r="E85" s="14" t="s">
        <v>16</v>
      </c>
      <c r="F85" s="14" t="s">
        <v>8</v>
      </c>
      <c r="G85" s="14" t="s">
        <v>1076</v>
      </c>
      <c r="H85" s="14" t="s">
        <v>83</v>
      </c>
      <c r="I85" s="14" t="s">
        <v>80</v>
      </c>
      <c r="J85" s="14" t="s">
        <v>1984</v>
      </c>
      <c r="K85" s="15">
        <v>22.2</v>
      </c>
      <c r="L85" s="15"/>
      <c r="M85" s="15">
        <v>2039.8262854898301</v>
      </c>
      <c r="N85" s="15">
        <v>91.884066913956318</v>
      </c>
      <c r="O85" s="16"/>
      <c r="P85" s="17"/>
      <c r="Q85" s="17" t="s">
        <v>873</v>
      </c>
      <c r="R85" s="18"/>
    </row>
    <row r="86" spans="1:18" ht="13" x14ac:dyDescent="0.3">
      <c r="A86" s="14" t="s">
        <v>219</v>
      </c>
      <c r="B86" s="14" t="s">
        <v>41</v>
      </c>
      <c r="C86" s="14" t="s">
        <v>281</v>
      </c>
      <c r="D86" s="14" t="s">
        <v>116</v>
      </c>
      <c r="E86" s="14" t="s">
        <v>16</v>
      </c>
      <c r="F86" s="14" t="s">
        <v>8</v>
      </c>
      <c r="G86" s="14" t="s">
        <v>707</v>
      </c>
      <c r="H86" s="14" t="s">
        <v>81</v>
      </c>
      <c r="I86" s="14" t="s">
        <v>80</v>
      </c>
      <c r="J86" s="14" t="s">
        <v>2004</v>
      </c>
      <c r="K86" s="15">
        <v>28.8</v>
      </c>
      <c r="L86" s="15">
        <v>3384.9658317652252</v>
      </c>
      <c r="M86" s="15">
        <v>554.1869783990843</v>
      </c>
      <c r="N86" s="15">
        <v>19.242603416634871</v>
      </c>
      <c r="O86" s="16">
        <v>41640</v>
      </c>
      <c r="P86" s="17" t="s">
        <v>697</v>
      </c>
      <c r="Q86" s="17" t="s">
        <v>698</v>
      </c>
      <c r="R86" s="18"/>
    </row>
    <row r="87" spans="1:18" ht="13" x14ac:dyDescent="0.3">
      <c r="A87" s="14" t="s">
        <v>219</v>
      </c>
      <c r="B87" s="14" t="s">
        <v>41</v>
      </c>
      <c r="C87" s="14" t="s">
        <v>281</v>
      </c>
      <c r="D87" s="14" t="s">
        <v>116</v>
      </c>
      <c r="E87" s="14" t="s">
        <v>16</v>
      </c>
      <c r="F87" s="14" t="s">
        <v>8</v>
      </c>
      <c r="G87" s="14" t="s">
        <v>429</v>
      </c>
      <c r="H87" s="14" t="s">
        <v>83</v>
      </c>
      <c r="I87" s="14" t="s">
        <v>80</v>
      </c>
      <c r="J87" s="14" t="s">
        <v>1984</v>
      </c>
      <c r="K87" s="15">
        <v>26.7</v>
      </c>
      <c r="L87" s="15">
        <v>13156</v>
      </c>
      <c r="M87" s="15">
        <v>1941.16668252558</v>
      </c>
      <c r="N87" s="15">
        <v>72.702872004703366</v>
      </c>
      <c r="O87" s="16">
        <v>42370</v>
      </c>
      <c r="P87" s="17" t="s">
        <v>105</v>
      </c>
      <c r="Q87" s="17" t="s">
        <v>430</v>
      </c>
      <c r="R87" s="18" t="s">
        <v>106</v>
      </c>
    </row>
    <row r="88" spans="1:18" ht="13" x14ac:dyDescent="0.3">
      <c r="A88" s="14" t="s">
        <v>219</v>
      </c>
      <c r="B88" s="14" t="s">
        <v>41</v>
      </c>
      <c r="C88" s="14" t="s">
        <v>281</v>
      </c>
      <c r="D88" s="14" t="s">
        <v>116</v>
      </c>
      <c r="E88" s="14" t="s">
        <v>16</v>
      </c>
      <c r="F88" s="14" t="s">
        <v>8</v>
      </c>
      <c r="G88" s="14" t="s">
        <v>332</v>
      </c>
      <c r="H88" s="14" t="s">
        <v>83</v>
      </c>
      <c r="I88" s="14" t="s">
        <v>80</v>
      </c>
      <c r="J88" s="14" t="s">
        <v>1984</v>
      </c>
      <c r="K88" s="15">
        <v>5.5</v>
      </c>
      <c r="L88" s="15">
        <v>3716</v>
      </c>
      <c r="M88" s="15">
        <v>494.20141767846252</v>
      </c>
      <c r="N88" s="15">
        <v>89.854803214265914</v>
      </c>
      <c r="O88" s="16">
        <v>43466</v>
      </c>
      <c r="P88" s="17" t="s">
        <v>105</v>
      </c>
      <c r="Q88" s="17" t="s">
        <v>282</v>
      </c>
      <c r="R88" s="18" t="s">
        <v>106</v>
      </c>
    </row>
    <row r="89" spans="1:18" ht="13" x14ac:dyDescent="0.3">
      <c r="A89" s="14" t="s">
        <v>219</v>
      </c>
      <c r="B89" s="14" t="s">
        <v>41</v>
      </c>
      <c r="C89" s="14" t="s">
        <v>281</v>
      </c>
      <c r="D89" s="14" t="s">
        <v>116</v>
      </c>
      <c r="E89" s="14" t="s">
        <v>16</v>
      </c>
      <c r="F89" s="14" t="s">
        <v>8</v>
      </c>
      <c r="G89" s="14" t="s">
        <v>312</v>
      </c>
      <c r="H89" s="14" t="s">
        <v>83</v>
      </c>
      <c r="I89" s="14" t="s">
        <v>80</v>
      </c>
      <c r="J89" s="14" t="s">
        <v>1984</v>
      </c>
      <c r="K89" s="15">
        <v>27.6</v>
      </c>
      <c r="L89" s="15">
        <v>20014</v>
      </c>
      <c r="M89" s="15">
        <v>2661.7188303059061</v>
      </c>
      <c r="N89" s="15">
        <v>96.439088054561807</v>
      </c>
      <c r="O89" s="16">
        <v>43466</v>
      </c>
      <c r="P89" s="17" t="s">
        <v>105</v>
      </c>
      <c r="Q89" s="17" t="s">
        <v>282</v>
      </c>
      <c r="R89" s="18" t="s">
        <v>106</v>
      </c>
    </row>
    <row r="90" spans="1:18" ht="13" x14ac:dyDescent="0.3">
      <c r="A90" s="14" t="s">
        <v>219</v>
      </c>
      <c r="B90" s="14" t="s">
        <v>41</v>
      </c>
      <c r="C90" s="14" t="s">
        <v>281</v>
      </c>
      <c r="D90" s="14" t="s">
        <v>116</v>
      </c>
      <c r="E90" s="14" t="s">
        <v>16</v>
      </c>
      <c r="F90" s="14" t="s">
        <v>8</v>
      </c>
      <c r="G90" s="14" t="s">
        <v>350</v>
      </c>
      <c r="H90" s="14" t="s">
        <v>83</v>
      </c>
      <c r="I90" s="14" t="s">
        <v>80</v>
      </c>
      <c r="J90" s="14" t="s">
        <v>1984</v>
      </c>
      <c r="K90" s="15">
        <v>45.6</v>
      </c>
      <c r="L90" s="15">
        <v>28425</v>
      </c>
      <c r="M90" s="15">
        <v>3780.3216624085835</v>
      </c>
      <c r="N90" s="15">
        <v>82.901790842293494</v>
      </c>
      <c r="O90" s="16">
        <v>43466</v>
      </c>
      <c r="P90" s="17" t="s">
        <v>105</v>
      </c>
      <c r="Q90" s="17" t="s">
        <v>282</v>
      </c>
      <c r="R90" s="18" t="s">
        <v>106</v>
      </c>
    </row>
    <row r="91" spans="1:18" ht="13" x14ac:dyDescent="0.3">
      <c r="A91" s="14" t="s">
        <v>219</v>
      </c>
      <c r="B91" s="14" t="s">
        <v>41</v>
      </c>
      <c r="C91" s="14" t="s">
        <v>281</v>
      </c>
      <c r="D91" s="14" t="s">
        <v>116</v>
      </c>
      <c r="E91" s="14" t="s">
        <v>16</v>
      </c>
      <c r="F91" s="14" t="s">
        <v>8</v>
      </c>
      <c r="G91" s="14" t="s">
        <v>337</v>
      </c>
      <c r="H91" s="14" t="s">
        <v>83</v>
      </c>
      <c r="I91" s="14" t="s">
        <v>80</v>
      </c>
      <c r="J91" s="14" t="s">
        <v>1984</v>
      </c>
      <c r="K91" s="15">
        <v>22.2</v>
      </c>
      <c r="L91" s="15">
        <v>14813</v>
      </c>
      <c r="M91" s="15">
        <v>1970.0230355411907</v>
      </c>
      <c r="N91" s="15">
        <v>88.739776375729306</v>
      </c>
      <c r="O91" s="16">
        <v>43466</v>
      </c>
      <c r="P91" s="17" t="s">
        <v>105</v>
      </c>
      <c r="Q91" s="17" t="s">
        <v>282</v>
      </c>
      <c r="R91" s="18" t="s">
        <v>106</v>
      </c>
    </row>
    <row r="92" spans="1:18" ht="13" x14ac:dyDescent="0.3">
      <c r="A92" s="14" t="s">
        <v>219</v>
      </c>
      <c r="B92" s="14" t="s">
        <v>41</v>
      </c>
      <c r="C92" s="14"/>
      <c r="D92" s="14" t="s">
        <v>116</v>
      </c>
      <c r="E92" s="14" t="s">
        <v>16</v>
      </c>
      <c r="F92" s="14" t="s">
        <v>8</v>
      </c>
      <c r="G92" s="14" t="s">
        <v>874</v>
      </c>
      <c r="H92" s="14" t="s">
        <v>75</v>
      </c>
      <c r="I92" s="14" t="s">
        <v>72</v>
      </c>
      <c r="J92" s="14" t="s">
        <v>1995</v>
      </c>
      <c r="K92" s="15">
        <v>195</v>
      </c>
      <c r="L92" s="15"/>
      <c r="M92" s="15">
        <v>1281.0261106052194</v>
      </c>
      <c r="N92" s="15">
        <v>6.5693646697703558</v>
      </c>
      <c r="O92" s="16"/>
      <c r="P92" s="17"/>
      <c r="Q92" s="17" t="s">
        <v>873</v>
      </c>
      <c r="R92" s="18"/>
    </row>
    <row r="93" spans="1:18" ht="13" x14ac:dyDescent="0.3">
      <c r="A93" s="14" t="s">
        <v>219</v>
      </c>
      <c r="B93" s="14" t="s">
        <v>41</v>
      </c>
      <c r="C93" s="14"/>
      <c r="D93" s="14" t="s">
        <v>116</v>
      </c>
      <c r="E93" s="14" t="s">
        <v>16</v>
      </c>
      <c r="F93" s="14" t="s">
        <v>8</v>
      </c>
      <c r="G93" s="14" t="s">
        <v>1102</v>
      </c>
      <c r="H93" s="14" t="s">
        <v>60</v>
      </c>
      <c r="I93" s="14" t="s">
        <v>57</v>
      </c>
      <c r="J93" s="14" t="s">
        <v>2005</v>
      </c>
      <c r="K93" s="15">
        <v>675.3</v>
      </c>
      <c r="L93" s="15"/>
      <c r="M93" s="15">
        <v>4331.76</v>
      </c>
      <c r="N93" s="15">
        <v>6.4145713016437149</v>
      </c>
      <c r="O93" s="16"/>
      <c r="P93" s="17"/>
      <c r="Q93" s="17" t="s">
        <v>873</v>
      </c>
      <c r="R93" s="18"/>
    </row>
    <row r="94" spans="1:18" ht="13" x14ac:dyDescent="0.3">
      <c r="A94" s="14" t="s">
        <v>219</v>
      </c>
      <c r="B94" s="14" t="s">
        <v>41</v>
      </c>
      <c r="C94" s="14"/>
      <c r="D94" s="14" t="s">
        <v>116</v>
      </c>
      <c r="E94" s="14" t="s">
        <v>16</v>
      </c>
      <c r="F94" s="14" t="s">
        <v>8</v>
      </c>
      <c r="G94" s="14" t="s">
        <v>956</v>
      </c>
      <c r="H94" s="14" t="s">
        <v>79</v>
      </c>
      <c r="I94" s="14" t="s">
        <v>72</v>
      </c>
      <c r="J94" s="14" t="s">
        <v>1996</v>
      </c>
      <c r="K94" s="15">
        <v>288.52999999999997</v>
      </c>
      <c r="L94" s="15"/>
      <c r="M94" s="15">
        <v>61.921545875061241</v>
      </c>
      <c r="N94" s="15">
        <v>0.21461042482605361</v>
      </c>
      <c r="O94" s="16"/>
      <c r="P94" s="17"/>
      <c r="Q94" s="17" t="s">
        <v>873</v>
      </c>
      <c r="R94" s="18"/>
    </row>
    <row r="95" spans="1:18" ht="13" x14ac:dyDescent="0.3">
      <c r="A95" s="14" t="s">
        <v>219</v>
      </c>
      <c r="B95" s="14" t="s">
        <v>41</v>
      </c>
      <c r="C95" s="14"/>
      <c r="D95" s="14" t="s">
        <v>116</v>
      </c>
      <c r="E95" s="14" t="s">
        <v>16</v>
      </c>
      <c r="F95" s="14" t="s">
        <v>8</v>
      </c>
      <c r="G95" s="14" t="s">
        <v>900</v>
      </c>
      <c r="H95" s="14" t="s">
        <v>75</v>
      </c>
      <c r="I95" s="14" t="s">
        <v>72</v>
      </c>
      <c r="J95" s="14" t="s">
        <v>1995</v>
      </c>
      <c r="K95" s="15">
        <v>206.26</v>
      </c>
      <c r="L95" s="15"/>
      <c r="M95" s="15">
        <v>97.710369158886195</v>
      </c>
      <c r="N95" s="15">
        <v>0.47372427595697758</v>
      </c>
      <c r="O95" s="16"/>
      <c r="P95" s="17"/>
      <c r="Q95" s="17" t="s">
        <v>873</v>
      </c>
      <c r="R95" s="18"/>
    </row>
    <row r="96" spans="1:18" ht="13" x14ac:dyDescent="0.3">
      <c r="A96" s="14" t="s">
        <v>219</v>
      </c>
      <c r="B96" s="14" t="s">
        <v>41</v>
      </c>
      <c r="C96" s="14"/>
      <c r="D96" s="14" t="s">
        <v>116</v>
      </c>
      <c r="E96" s="14" t="s">
        <v>16</v>
      </c>
      <c r="F96" s="14" t="s">
        <v>8</v>
      </c>
      <c r="G96" s="14" t="s">
        <v>900</v>
      </c>
      <c r="H96" s="14" t="s">
        <v>74</v>
      </c>
      <c r="I96" s="14" t="s">
        <v>72</v>
      </c>
      <c r="J96" s="14" t="s">
        <v>1997</v>
      </c>
      <c r="K96" s="15">
        <v>12.9</v>
      </c>
      <c r="L96" s="15"/>
      <c r="M96" s="15">
        <v>14.622196582417525</v>
      </c>
      <c r="N96" s="15">
        <v>1.1335036110401182</v>
      </c>
      <c r="O96" s="16"/>
      <c r="P96" s="17"/>
      <c r="Q96" s="17" t="s">
        <v>873</v>
      </c>
      <c r="R96" s="18"/>
    </row>
    <row r="97" spans="1:18" ht="13" x14ac:dyDescent="0.3">
      <c r="A97" s="14" t="s">
        <v>219</v>
      </c>
      <c r="B97" s="14" t="s">
        <v>41</v>
      </c>
      <c r="C97" s="14"/>
      <c r="D97" s="14" t="s">
        <v>116</v>
      </c>
      <c r="E97" s="14" t="s">
        <v>16</v>
      </c>
      <c r="F97" s="14" t="s">
        <v>8</v>
      </c>
      <c r="G97" s="14" t="s">
        <v>1188</v>
      </c>
      <c r="H97" s="14" t="s">
        <v>81</v>
      </c>
      <c r="I97" s="14" t="s">
        <v>80</v>
      </c>
      <c r="J97" s="14" t="s">
        <v>2004</v>
      </c>
      <c r="K97" s="15">
        <v>111.2</v>
      </c>
      <c r="L97" s="15"/>
      <c r="M97" s="15">
        <v>342.45596916020952</v>
      </c>
      <c r="N97" s="15">
        <v>3.0796400104335389</v>
      </c>
      <c r="O97" s="16"/>
      <c r="P97" s="17"/>
      <c r="Q97" s="17" t="s">
        <v>873</v>
      </c>
      <c r="R97" s="18"/>
    </row>
    <row r="98" spans="1:18" ht="13" x14ac:dyDescent="0.3">
      <c r="A98" s="14" t="s">
        <v>219</v>
      </c>
      <c r="B98" s="14" t="s">
        <v>41</v>
      </c>
      <c r="C98" s="14"/>
      <c r="D98" s="14" t="s">
        <v>116</v>
      </c>
      <c r="E98" s="14" t="s">
        <v>16</v>
      </c>
      <c r="F98" s="14" t="s">
        <v>8</v>
      </c>
      <c r="G98" s="14" t="s">
        <v>939</v>
      </c>
      <c r="H98" s="14" t="s">
        <v>79</v>
      </c>
      <c r="I98" s="14" t="s">
        <v>72</v>
      </c>
      <c r="J98" s="14" t="s">
        <v>1996</v>
      </c>
      <c r="K98" s="15">
        <v>906.3</v>
      </c>
      <c r="L98" s="15"/>
      <c r="M98" s="15">
        <v>264.99396717500355</v>
      </c>
      <c r="N98" s="15">
        <v>0.29239100427563008</v>
      </c>
      <c r="O98" s="16"/>
      <c r="P98" s="17"/>
      <c r="Q98" s="17" t="s">
        <v>873</v>
      </c>
      <c r="R98" s="18"/>
    </row>
    <row r="99" spans="1:18" ht="13" x14ac:dyDescent="0.3">
      <c r="A99" s="14" t="s">
        <v>219</v>
      </c>
      <c r="B99" s="14" t="s">
        <v>41</v>
      </c>
      <c r="C99" s="14"/>
      <c r="D99" s="14" t="s">
        <v>116</v>
      </c>
      <c r="E99" s="14" t="s">
        <v>16</v>
      </c>
      <c r="F99" s="14" t="s">
        <v>8</v>
      </c>
      <c r="G99" s="14" t="s">
        <v>1105</v>
      </c>
      <c r="H99" s="14" t="s">
        <v>58</v>
      </c>
      <c r="I99" s="14" t="s">
        <v>57</v>
      </c>
      <c r="J99" s="14" t="s">
        <v>2006</v>
      </c>
      <c r="K99" s="15">
        <v>343</v>
      </c>
      <c r="L99" s="15"/>
      <c r="M99" s="15">
        <v>4937.7287273058964</v>
      </c>
      <c r="N99" s="15">
        <v>14.395710575235849</v>
      </c>
      <c r="O99" s="16"/>
      <c r="P99" s="17"/>
      <c r="Q99" s="17" t="s">
        <v>873</v>
      </c>
      <c r="R99" s="18"/>
    </row>
    <row r="100" spans="1:18" ht="13" x14ac:dyDescent="0.3">
      <c r="A100" s="14" t="s">
        <v>219</v>
      </c>
      <c r="B100" s="14" t="s">
        <v>41</v>
      </c>
      <c r="C100" s="14"/>
      <c r="D100" s="14" t="s">
        <v>116</v>
      </c>
      <c r="E100" s="14" t="s">
        <v>16</v>
      </c>
      <c r="F100" s="14" t="s">
        <v>8</v>
      </c>
      <c r="G100" s="14" t="s">
        <v>886</v>
      </c>
      <c r="H100" s="14" t="s">
        <v>75</v>
      </c>
      <c r="I100" s="14" t="s">
        <v>72</v>
      </c>
      <c r="J100" s="14" t="s">
        <v>1995</v>
      </c>
      <c r="K100" s="15">
        <v>106.4</v>
      </c>
      <c r="L100" s="15"/>
      <c r="M100" s="15">
        <v>833.60025930471716</v>
      </c>
      <c r="N100" s="15">
        <v>7.8345889032398226</v>
      </c>
      <c r="O100" s="16"/>
      <c r="P100" s="17"/>
      <c r="Q100" s="17" t="s">
        <v>873</v>
      </c>
      <c r="R100" s="18"/>
    </row>
    <row r="101" spans="1:18" ht="13" x14ac:dyDescent="0.3">
      <c r="A101" s="14" t="s">
        <v>219</v>
      </c>
      <c r="B101" s="14" t="s">
        <v>41</v>
      </c>
      <c r="C101" s="14"/>
      <c r="D101" s="14" t="s">
        <v>116</v>
      </c>
      <c r="E101" s="14" t="s">
        <v>16</v>
      </c>
      <c r="F101" s="14" t="s">
        <v>8</v>
      </c>
      <c r="G101" s="14" t="s">
        <v>1185</v>
      </c>
      <c r="H101" s="14" t="s">
        <v>81</v>
      </c>
      <c r="I101" s="14" t="s">
        <v>80</v>
      </c>
      <c r="J101" s="14" t="s">
        <v>2004</v>
      </c>
      <c r="K101" s="15">
        <v>13.1</v>
      </c>
      <c r="L101" s="15"/>
      <c r="M101" s="15">
        <v>13.742990930587311</v>
      </c>
      <c r="N101" s="15">
        <v>1.0490832771440697</v>
      </c>
      <c r="O101" s="16"/>
      <c r="P101" s="17"/>
      <c r="Q101" s="17" t="s">
        <v>873</v>
      </c>
      <c r="R101" s="18"/>
    </row>
    <row r="102" spans="1:18" ht="13" x14ac:dyDescent="0.3">
      <c r="A102" s="14" t="s">
        <v>219</v>
      </c>
      <c r="B102" s="14" t="s">
        <v>41</v>
      </c>
      <c r="C102" s="14"/>
      <c r="D102" s="14" t="s">
        <v>116</v>
      </c>
      <c r="E102" s="14" t="s">
        <v>16</v>
      </c>
      <c r="F102" s="14" t="s">
        <v>8</v>
      </c>
      <c r="G102" s="14" t="s">
        <v>903</v>
      </c>
      <c r="H102" s="14" t="s">
        <v>75</v>
      </c>
      <c r="I102" s="14" t="s">
        <v>72</v>
      </c>
      <c r="J102" s="14" t="s">
        <v>1995</v>
      </c>
      <c r="K102" s="15">
        <v>243.5</v>
      </c>
      <c r="L102" s="15"/>
      <c r="M102" s="15">
        <v>1012.2524437768693</v>
      </c>
      <c r="N102" s="15">
        <v>4.1570942249563423</v>
      </c>
      <c r="O102" s="16"/>
      <c r="P102" s="17"/>
      <c r="Q102" s="17" t="s">
        <v>873</v>
      </c>
      <c r="R102" s="18"/>
    </row>
    <row r="103" spans="1:18" ht="13" x14ac:dyDescent="0.3">
      <c r="A103" s="14" t="s">
        <v>219</v>
      </c>
      <c r="B103" s="14" t="s">
        <v>41</v>
      </c>
      <c r="C103" s="14"/>
      <c r="D103" s="14" t="s">
        <v>116</v>
      </c>
      <c r="E103" s="14" t="s">
        <v>16</v>
      </c>
      <c r="F103" s="14" t="s">
        <v>8</v>
      </c>
      <c r="G103" s="14" t="s">
        <v>1196</v>
      </c>
      <c r="H103" s="14" t="s">
        <v>81</v>
      </c>
      <c r="I103" s="14" t="s">
        <v>80</v>
      </c>
      <c r="J103" s="14" t="s">
        <v>2004</v>
      </c>
      <c r="K103" s="15">
        <v>18</v>
      </c>
      <c r="L103" s="15"/>
      <c r="M103" s="15">
        <v>330.27894952326375</v>
      </c>
      <c r="N103" s="15">
        <v>18.348830529070209</v>
      </c>
      <c r="O103" s="16"/>
      <c r="P103" s="17"/>
      <c r="Q103" s="17" t="s">
        <v>873</v>
      </c>
      <c r="R103" s="18"/>
    </row>
    <row r="104" spans="1:18" ht="13" x14ac:dyDescent="0.3">
      <c r="A104" s="14" t="s">
        <v>219</v>
      </c>
      <c r="B104" s="14" t="s">
        <v>41</v>
      </c>
      <c r="C104" s="14"/>
      <c r="D104" s="14" t="s">
        <v>116</v>
      </c>
      <c r="E104" s="14" t="s">
        <v>16</v>
      </c>
      <c r="F104" s="14" t="s">
        <v>8</v>
      </c>
      <c r="G104" s="14" t="s">
        <v>888</v>
      </c>
      <c r="H104" s="14" t="s">
        <v>75</v>
      </c>
      <c r="I104" s="14" t="s">
        <v>72</v>
      </c>
      <c r="J104" s="14" t="s">
        <v>1995</v>
      </c>
      <c r="K104" s="15">
        <v>90</v>
      </c>
      <c r="L104" s="15"/>
      <c r="M104" s="15">
        <v>199.46777111111817</v>
      </c>
      <c r="N104" s="15">
        <v>2.2163085679013128</v>
      </c>
      <c r="O104" s="16"/>
      <c r="P104" s="17"/>
      <c r="Q104" s="17" t="s">
        <v>873</v>
      </c>
      <c r="R104" s="18"/>
    </row>
    <row r="105" spans="1:18" ht="13" x14ac:dyDescent="0.3">
      <c r="A105" s="14" t="s">
        <v>219</v>
      </c>
      <c r="B105" s="14" t="s">
        <v>41</v>
      </c>
      <c r="C105" s="14"/>
      <c r="D105" s="14" t="s">
        <v>116</v>
      </c>
      <c r="E105" s="14" t="s">
        <v>16</v>
      </c>
      <c r="F105" s="14" t="s">
        <v>8</v>
      </c>
      <c r="G105" s="14" t="s">
        <v>1100</v>
      </c>
      <c r="H105" s="14" t="s">
        <v>60</v>
      </c>
      <c r="I105" s="14" t="s">
        <v>57</v>
      </c>
      <c r="J105" s="14" t="s">
        <v>2005</v>
      </c>
      <c r="K105" s="15">
        <v>360</v>
      </c>
      <c r="L105" s="15"/>
      <c r="M105" s="15">
        <v>4674.5587400326285</v>
      </c>
      <c r="N105" s="15">
        <v>12.984885388979524</v>
      </c>
      <c r="O105" s="16"/>
      <c r="P105" s="17"/>
      <c r="Q105" s="17" t="s">
        <v>873</v>
      </c>
      <c r="R105" s="18"/>
    </row>
    <row r="106" spans="1:18" ht="13" x14ac:dyDescent="0.3">
      <c r="A106" s="14" t="s">
        <v>219</v>
      </c>
      <c r="B106" s="14" t="s">
        <v>41</v>
      </c>
      <c r="C106" s="14"/>
      <c r="D106" s="14" t="s">
        <v>116</v>
      </c>
      <c r="E106" s="14" t="s">
        <v>16</v>
      </c>
      <c r="F106" s="14" t="s">
        <v>8</v>
      </c>
      <c r="G106" s="14" t="s">
        <v>960</v>
      </c>
      <c r="H106" s="14" t="s">
        <v>83</v>
      </c>
      <c r="I106" s="14" t="s">
        <v>80</v>
      </c>
      <c r="J106" s="14" t="s">
        <v>1984</v>
      </c>
      <c r="K106" s="15">
        <v>18.86</v>
      </c>
      <c r="L106" s="15"/>
      <c r="M106" s="15">
        <v>283.43180708884495</v>
      </c>
      <c r="N106" s="15">
        <v>15.02819761870864</v>
      </c>
      <c r="O106" s="16"/>
      <c r="P106" s="17"/>
      <c r="Q106" s="17" t="s">
        <v>873</v>
      </c>
      <c r="R106" s="18"/>
    </row>
    <row r="107" spans="1:18" ht="13" x14ac:dyDescent="0.3">
      <c r="A107" s="14" t="s">
        <v>219</v>
      </c>
      <c r="B107" s="14" t="s">
        <v>41</v>
      </c>
      <c r="C107" s="14"/>
      <c r="D107" s="14" t="s">
        <v>116</v>
      </c>
      <c r="E107" s="14" t="s">
        <v>16</v>
      </c>
      <c r="F107" s="14" t="s">
        <v>8</v>
      </c>
      <c r="G107" s="14" t="s">
        <v>1171</v>
      </c>
      <c r="H107" s="14" t="s">
        <v>58</v>
      </c>
      <c r="I107" s="14" t="s">
        <v>57</v>
      </c>
      <c r="J107" s="14" t="s">
        <v>2006</v>
      </c>
      <c r="K107" s="15">
        <v>974.7</v>
      </c>
      <c r="L107" s="15"/>
      <c r="M107" s="15">
        <v>14183.160356013037</v>
      </c>
      <c r="N107" s="15">
        <v>14.551308460052361</v>
      </c>
      <c r="O107" s="16"/>
      <c r="P107" s="17"/>
      <c r="Q107" s="17" t="s">
        <v>873</v>
      </c>
      <c r="R107" s="18"/>
    </row>
    <row r="108" spans="1:18" ht="13" x14ac:dyDescent="0.3">
      <c r="A108" s="14" t="s">
        <v>219</v>
      </c>
      <c r="B108" s="14" t="s">
        <v>41</v>
      </c>
      <c r="C108" s="14"/>
      <c r="D108" s="14" t="s">
        <v>116</v>
      </c>
      <c r="E108" s="14" t="s">
        <v>16</v>
      </c>
      <c r="F108" s="14" t="s">
        <v>8</v>
      </c>
      <c r="G108" s="14" t="s">
        <v>957</v>
      </c>
      <c r="H108" s="14" t="s">
        <v>83</v>
      </c>
      <c r="I108" s="14" t="s">
        <v>80</v>
      </c>
      <c r="J108" s="14" t="s">
        <v>1984</v>
      </c>
      <c r="K108" s="15">
        <v>23.78</v>
      </c>
      <c r="L108" s="15"/>
      <c r="M108" s="15">
        <v>1876.0205110543006</v>
      </c>
      <c r="N108" s="15">
        <v>78.890685914814995</v>
      </c>
      <c r="O108" s="16"/>
      <c r="P108" s="17"/>
      <c r="Q108" s="17" t="s">
        <v>873</v>
      </c>
      <c r="R108" s="18"/>
    </row>
    <row r="109" spans="1:18" ht="13" x14ac:dyDescent="0.3">
      <c r="A109" s="14" t="s">
        <v>219</v>
      </c>
      <c r="B109" s="14" t="s">
        <v>41</v>
      </c>
      <c r="C109" s="14"/>
      <c r="D109" s="14" t="s">
        <v>116</v>
      </c>
      <c r="E109" s="14" t="s">
        <v>16</v>
      </c>
      <c r="F109" s="14" t="s">
        <v>8</v>
      </c>
      <c r="G109" s="14" t="s">
        <v>887</v>
      </c>
      <c r="H109" s="14" t="s">
        <v>75</v>
      </c>
      <c r="I109" s="14" t="s">
        <v>72</v>
      </c>
      <c r="J109" s="14" t="s">
        <v>1995</v>
      </c>
      <c r="K109" s="15">
        <v>116</v>
      </c>
      <c r="L109" s="15"/>
      <c r="M109" s="15">
        <v>598.75706658083664</v>
      </c>
      <c r="N109" s="15">
        <v>5.1616988498347984</v>
      </c>
      <c r="O109" s="16"/>
      <c r="P109" s="17"/>
      <c r="Q109" s="17" t="s">
        <v>873</v>
      </c>
      <c r="R109" s="18"/>
    </row>
    <row r="110" spans="1:18" ht="13" x14ac:dyDescent="0.3">
      <c r="A110" s="14" t="s">
        <v>219</v>
      </c>
      <c r="B110" s="14" t="s">
        <v>41</v>
      </c>
      <c r="C110" s="14"/>
      <c r="D110" s="14" t="s">
        <v>116</v>
      </c>
      <c r="E110" s="14" t="s">
        <v>16</v>
      </c>
      <c r="F110" s="14" t="s">
        <v>8</v>
      </c>
      <c r="G110" s="14" t="s">
        <v>887</v>
      </c>
      <c r="H110" s="14" t="s">
        <v>75</v>
      </c>
      <c r="I110" s="14" t="s">
        <v>72</v>
      </c>
      <c r="J110" s="14" t="s">
        <v>1995</v>
      </c>
      <c r="K110" s="15">
        <v>65.09</v>
      </c>
      <c r="L110" s="15"/>
      <c r="M110" s="15">
        <v>277.99035056062439</v>
      </c>
      <c r="N110" s="15">
        <v>4.2708611239917706</v>
      </c>
      <c r="O110" s="16"/>
      <c r="P110" s="17"/>
      <c r="Q110" s="17" t="s">
        <v>873</v>
      </c>
      <c r="R110" s="18"/>
    </row>
    <row r="111" spans="1:18" ht="13" x14ac:dyDescent="0.3">
      <c r="A111" s="14" t="s">
        <v>219</v>
      </c>
      <c r="B111" s="14" t="s">
        <v>41</v>
      </c>
      <c r="C111" s="14"/>
      <c r="D111" s="14" t="s">
        <v>116</v>
      </c>
      <c r="E111" s="14" t="s">
        <v>16</v>
      </c>
      <c r="F111" s="14" t="s">
        <v>8</v>
      </c>
      <c r="G111" s="14" t="s">
        <v>887</v>
      </c>
      <c r="H111" s="14" t="s">
        <v>75</v>
      </c>
      <c r="I111" s="14" t="s">
        <v>72</v>
      </c>
      <c r="J111" s="14" t="s">
        <v>1995</v>
      </c>
      <c r="K111" s="15">
        <v>41.3</v>
      </c>
      <c r="L111" s="15"/>
      <c r="M111" s="15">
        <v>254.11009609147968</v>
      </c>
      <c r="N111" s="15">
        <v>6.1527868303021718</v>
      </c>
      <c r="O111" s="16"/>
      <c r="P111" s="17"/>
      <c r="Q111" s="17" t="s">
        <v>873</v>
      </c>
      <c r="R111" s="18"/>
    </row>
    <row r="112" spans="1:18" ht="13" x14ac:dyDescent="0.3">
      <c r="A112" s="14" t="s">
        <v>219</v>
      </c>
      <c r="B112" s="14" t="s">
        <v>41</v>
      </c>
      <c r="C112" s="14"/>
      <c r="D112" s="14" t="s">
        <v>116</v>
      </c>
      <c r="E112" s="14" t="s">
        <v>16</v>
      </c>
      <c r="F112" s="14" t="s">
        <v>8</v>
      </c>
      <c r="G112" s="14" t="s">
        <v>890</v>
      </c>
      <c r="H112" s="14" t="s">
        <v>75</v>
      </c>
      <c r="I112" s="14" t="s">
        <v>72</v>
      </c>
      <c r="J112" s="14" t="s">
        <v>1995</v>
      </c>
      <c r="K112" s="15">
        <v>128</v>
      </c>
      <c r="L112" s="15"/>
      <c r="M112" s="15">
        <v>426.91242225247549</v>
      </c>
      <c r="N112" s="15">
        <v>3.3352532988474648</v>
      </c>
      <c r="O112" s="16"/>
      <c r="P112" s="17"/>
      <c r="Q112" s="17" t="s">
        <v>873</v>
      </c>
      <c r="R112" s="18"/>
    </row>
    <row r="113" spans="1:18" ht="13" x14ac:dyDescent="0.3">
      <c r="A113" s="14" t="s">
        <v>219</v>
      </c>
      <c r="B113" s="14" t="s">
        <v>41</v>
      </c>
      <c r="C113" s="14"/>
      <c r="D113" s="14" t="s">
        <v>116</v>
      </c>
      <c r="E113" s="14" t="s">
        <v>16</v>
      </c>
      <c r="F113" s="14" t="s">
        <v>8</v>
      </c>
      <c r="G113" s="14" t="s">
        <v>1179</v>
      </c>
      <c r="H113" s="14" t="s">
        <v>58</v>
      </c>
      <c r="I113" s="14" t="s">
        <v>57</v>
      </c>
      <c r="J113" s="14" t="s">
        <v>2006</v>
      </c>
      <c r="K113" s="15">
        <v>900</v>
      </c>
      <c r="L113" s="15"/>
      <c r="M113" s="15">
        <v>2119.5657703280449</v>
      </c>
      <c r="N113" s="15">
        <v>2.3550730781422722</v>
      </c>
      <c r="O113" s="16"/>
      <c r="P113" s="17"/>
      <c r="Q113" s="17" t="s">
        <v>873</v>
      </c>
      <c r="R113" s="18"/>
    </row>
    <row r="114" spans="1:18" ht="13" x14ac:dyDescent="0.3">
      <c r="A114" s="14" t="s">
        <v>219</v>
      </c>
      <c r="B114" s="14" t="s">
        <v>41</v>
      </c>
      <c r="C114" s="14"/>
      <c r="D114" s="14" t="s">
        <v>116</v>
      </c>
      <c r="E114" s="14" t="s">
        <v>16</v>
      </c>
      <c r="F114" s="14" t="s">
        <v>8</v>
      </c>
      <c r="G114" s="14" t="s">
        <v>1186</v>
      </c>
      <c r="H114" s="14" t="s">
        <v>81</v>
      </c>
      <c r="I114" s="14" t="s">
        <v>80</v>
      </c>
      <c r="J114" s="14" t="s">
        <v>2004</v>
      </c>
      <c r="K114" s="15">
        <v>111.2</v>
      </c>
      <c r="L114" s="15"/>
      <c r="M114" s="15">
        <v>342.46561934109712</v>
      </c>
      <c r="N114" s="15">
        <v>3.0797267926357654</v>
      </c>
      <c r="O114" s="16"/>
      <c r="P114" s="17"/>
      <c r="Q114" s="17" t="s">
        <v>873</v>
      </c>
      <c r="R114" s="18"/>
    </row>
    <row r="115" spans="1:18" ht="13" x14ac:dyDescent="0.3">
      <c r="A115" s="14" t="s">
        <v>219</v>
      </c>
      <c r="B115" s="14" t="s">
        <v>41</v>
      </c>
      <c r="C115" s="14"/>
      <c r="D115" s="14" t="s">
        <v>116</v>
      </c>
      <c r="E115" s="14" t="s">
        <v>16</v>
      </c>
      <c r="F115" s="14" t="s">
        <v>8</v>
      </c>
      <c r="G115" s="14" t="s">
        <v>1099</v>
      </c>
      <c r="H115" s="14" t="s">
        <v>60</v>
      </c>
      <c r="I115" s="14" t="s">
        <v>57</v>
      </c>
      <c r="J115" s="14" t="s">
        <v>2005</v>
      </c>
      <c r="K115" s="15">
        <v>355</v>
      </c>
      <c r="L115" s="15"/>
      <c r="M115" s="15">
        <v>5051.8100000000004</v>
      </c>
      <c r="N115" s="15">
        <v>14.230450704225353</v>
      </c>
      <c r="O115" s="16"/>
      <c r="P115" s="17"/>
      <c r="Q115" s="17" t="s">
        <v>873</v>
      </c>
      <c r="R115" s="18"/>
    </row>
    <row r="116" spans="1:18" ht="13" x14ac:dyDescent="0.3">
      <c r="A116" s="14" t="s">
        <v>219</v>
      </c>
      <c r="B116" s="14" t="s">
        <v>41</v>
      </c>
      <c r="C116" s="14"/>
      <c r="D116" s="14" t="s">
        <v>116</v>
      </c>
      <c r="E116" s="14" t="s">
        <v>16</v>
      </c>
      <c r="F116" s="14" t="s">
        <v>8</v>
      </c>
      <c r="G116" s="14" t="s">
        <v>880</v>
      </c>
      <c r="H116" s="14" t="s">
        <v>75</v>
      </c>
      <c r="I116" s="14" t="s">
        <v>72</v>
      </c>
      <c r="J116" s="14" t="s">
        <v>1995</v>
      </c>
      <c r="K116" s="15">
        <v>487.74</v>
      </c>
      <c r="L116" s="15"/>
      <c r="M116" s="15">
        <v>2507.1190951481335</v>
      </c>
      <c r="N116" s="15">
        <v>5.1402778020013402</v>
      </c>
      <c r="O116" s="16"/>
      <c r="P116" s="17"/>
      <c r="Q116" s="17" t="s">
        <v>873</v>
      </c>
      <c r="R116" s="18"/>
    </row>
    <row r="117" spans="1:18" ht="13" x14ac:dyDescent="0.3">
      <c r="A117" s="14" t="s">
        <v>219</v>
      </c>
      <c r="B117" s="14" t="s">
        <v>41</v>
      </c>
      <c r="C117" s="14"/>
      <c r="D117" s="14" t="s">
        <v>116</v>
      </c>
      <c r="E117" s="14" t="s">
        <v>16</v>
      </c>
      <c r="F117" s="14" t="s">
        <v>8</v>
      </c>
      <c r="G117" s="14" t="s">
        <v>1104</v>
      </c>
      <c r="H117" s="14" t="s">
        <v>58</v>
      </c>
      <c r="I117" s="14" t="s">
        <v>57</v>
      </c>
      <c r="J117" s="14" t="s">
        <v>2006</v>
      </c>
      <c r="K117" s="15">
        <v>941</v>
      </c>
      <c r="L117" s="15"/>
      <c r="M117" s="15">
        <v>7161.4858044574621</v>
      </c>
      <c r="N117" s="15">
        <v>7.6105056370429987</v>
      </c>
      <c r="O117" s="16"/>
      <c r="P117" s="17"/>
      <c r="Q117" s="17" t="s">
        <v>873</v>
      </c>
      <c r="R117" s="18"/>
    </row>
    <row r="118" spans="1:18" ht="13" x14ac:dyDescent="0.3">
      <c r="A118" s="14" t="s">
        <v>219</v>
      </c>
      <c r="B118" s="14" t="s">
        <v>41</v>
      </c>
      <c r="C118" s="14"/>
      <c r="D118" s="14" t="s">
        <v>116</v>
      </c>
      <c r="E118" s="14" t="s">
        <v>16</v>
      </c>
      <c r="F118" s="14" t="s">
        <v>8</v>
      </c>
      <c r="G118" s="14" t="s">
        <v>891</v>
      </c>
      <c r="H118" s="14" t="s">
        <v>75</v>
      </c>
      <c r="I118" s="14" t="s">
        <v>72</v>
      </c>
      <c r="J118" s="14" t="s">
        <v>1995</v>
      </c>
      <c r="K118" s="15">
        <v>95</v>
      </c>
      <c r="L118" s="15"/>
      <c r="M118" s="15">
        <v>337.97649036208685</v>
      </c>
      <c r="N118" s="15">
        <v>3.5576472669693353</v>
      </c>
      <c r="O118" s="16"/>
      <c r="P118" s="17"/>
      <c r="Q118" s="17" t="s">
        <v>873</v>
      </c>
      <c r="R118" s="18"/>
    </row>
    <row r="119" spans="1:18" ht="13" x14ac:dyDescent="0.3">
      <c r="A119" s="14" t="s">
        <v>219</v>
      </c>
      <c r="B119" s="14" t="s">
        <v>41</v>
      </c>
      <c r="C119" s="14"/>
      <c r="D119" s="14" t="s">
        <v>116</v>
      </c>
      <c r="E119" s="14" t="s">
        <v>16</v>
      </c>
      <c r="F119" s="14" t="s">
        <v>8</v>
      </c>
      <c r="G119" s="14" t="s">
        <v>891</v>
      </c>
      <c r="H119" s="14" t="s">
        <v>70</v>
      </c>
      <c r="I119" s="14" t="s">
        <v>61</v>
      </c>
      <c r="J119" s="14" t="s">
        <v>1988</v>
      </c>
      <c r="K119" s="15">
        <v>373</v>
      </c>
      <c r="L119" s="15"/>
      <c r="M119" s="15">
        <v>50.785366992001912</v>
      </c>
      <c r="N119" s="15">
        <v>0.13615379890617135</v>
      </c>
      <c r="O119" s="16"/>
      <c r="P119" s="17"/>
      <c r="Q119" s="17" t="s">
        <v>873</v>
      </c>
      <c r="R119" s="18"/>
    </row>
    <row r="120" spans="1:18" ht="13" x14ac:dyDescent="0.3">
      <c r="A120" s="14" t="s">
        <v>219</v>
      </c>
      <c r="B120" s="14" t="s">
        <v>41</v>
      </c>
      <c r="C120" s="14"/>
      <c r="D120" s="14" t="s">
        <v>116</v>
      </c>
      <c r="E120" s="14" t="s">
        <v>16</v>
      </c>
      <c r="F120" s="14" t="s">
        <v>8</v>
      </c>
      <c r="G120" s="14" t="s">
        <v>1178</v>
      </c>
      <c r="H120" s="14" t="s">
        <v>58</v>
      </c>
      <c r="I120" s="14" t="s">
        <v>57</v>
      </c>
      <c r="J120" s="14" t="s">
        <v>2006</v>
      </c>
      <c r="K120" s="15">
        <v>196.7</v>
      </c>
      <c r="L120" s="15"/>
      <c r="M120" s="15">
        <v>1593.8028907066102</v>
      </c>
      <c r="N120" s="15">
        <v>8.1027091545836818</v>
      </c>
      <c r="O120" s="16"/>
      <c r="P120" s="17"/>
      <c r="Q120" s="17" t="s">
        <v>873</v>
      </c>
      <c r="R120" s="18"/>
    </row>
    <row r="121" spans="1:18" ht="13" x14ac:dyDescent="0.3">
      <c r="A121" s="14" t="s">
        <v>219</v>
      </c>
      <c r="B121" s="14" t="s">
        <v>41</v>
      </c>
      <c r="C121" s="14"/>
      <c r="D121" s="14" t="s">
        <v>116</v>
      </c>
      <c r="E121" s="14" t="s">
        <v>16</v>
      </c>
      <c r="F121" s="14" t="s">
        <v>8</v>
      </c>
      <c r="G121" s="14" t="s">
        <v>902</v>
      </c>
      <c r="H121" s="14" t="s">
        <v>76</v>
      </c>
      <c r="I121" s="14" t="s">
        <v>72</v>
      </c>
      <c r="J121" s="14" t="s">
        <v>1994</v>
      </c>
      <c r="K121" s="15">
        <v>31.25</v>
      </c>
      <c r="L121" s="15"/>
      <c r="M121" s="15">
        <v>286.14785292761019</v>
      </c>
      <c r="N121" s="15">
        <v>9.1567312936835261</v>
      </c>
      <c r="O121" s="16"/>
      <c r="P121" s="17"/>
      <c r="Q121" s="17" t="s">
        <v>873</v>
      </c>
      <c r="R121" s="18"/>
    </row>
    <row r="122" spans="1:18" ht="13" x14ac:dyDescent="0.3">
      <c r="A122" s="14" t="s">
        <v>219</v>
      </c>
      <c r="B122" s="14" t="s">
        <v>41</v>
      </c>
      <c r="C122" s="14"/>
      <c r="D122" s="14" t="s">
        <v>116</v>
      </c>
      <c r="E122" s="14" t="s">
        <v>16</v>
      </c>
      <c r="F122" s="14" t="s">
        <v>8</v>
      </c>
      <c r="G122" s="14" t="s">
        <v>909</v>
      </c>
      <c r="H122" s="14" t="s">
        <v>79</v>
      </c>
      <c r="I122" s="14" t="s">
        <v>72</v>
      </c>
      <c r="J122" s="14" t="s">
        <v>1996</v>
      </c>
      <c r="K122" s="15">
        <v>312</v>
      </c>
      <c r="L122" s="15"/>
      <c r="M122" s="15">
        <v>389.71241069318944</v>
      </c>
      <c r="N122" s="15">
        <v>1.2490782394012483</v>
      </c>
      <c r="O122" s="16"/>
      <c r="P122" s="17"/>
      <c r="Q122" s="17" t="s">
        <v>873</v>
      </c>
      <c r="R122" s="18"/>
    </row>
    <row r="123" spans="1:18" ht="13" x14ac:dyDescent="0.3">
      <c r="A123" s="14" t="s">
        <v>219</v>
      </c>
      <c r="B123" s="14" t="s">
        <v>41</v>
      </c>
      <c r="C123" s="14"/>
      <c r="D123" s="14" t="s">
        <v>116</v>
      </c>
      <c r="E123" s="14" t="s">
        <v>16</v>
      </c>
      <c r="F123" s="14" t="s">
        <v>8</v>
      </c>
      <c r="G123" s="14" t="s">
        <v>801</v>
      </c>
      <c r="H123" s="14" t="s">
        <v>58</v>
      </c>
      <c r="I123" s="14" t="s">
        <v>57</v>
      </c>
      <c r="J123" s="14" t="s">
        <v>2006</v>
      </c>
      <c r="K123" s="15">
        <v>341</v>
      </c>
      <c r="L123" s="15">
        <v>37530</v>
      </c>
      <c r="M123" s="15">
        <v>5389.9576971339511</v>
      </c>
      <c r="N123" s="15">
        <v>15.806327557577569</v>
      </c>
      <c r="O123" s="16">
        <v>41640</v>
      </c>
      <c r="P123" s="17" t="s">
        <v>719</v>
      </c>
      <c r="Q123" s="17" t="s">
        <v>720</v>
      </c>
      <c r="R123" s="18"/>
    </row>
    <row r="124" spans="1:18" ht="13" x14ac:dyDescent="0.3">
      <c r="A124" s="14" t="s">
        <v>219</v>
      </c>
      <c r="B124" s="14" t="s">
        <v>41</v>
      </c>
      <c r="C124" s="14"/>
      <c r="D124" s="14" t="s">
        <v>116</v>
      </c>
      <c r="E124" s="14" t="s">
        <v>16</v>
      </c>
      <c r="F124" s="14" t="s">
        <v>8</v>
      </c>
      <c r="G124" s="14" t="s">
        <v>802</v>
      </c>
      <c r="H124" s="14" t="s">
        <v>60</v>
      </c>
      <c r="I124" s="14" t="s">
        <v>57</v>
      </c>
      <c r="J124" s="14" t="s">
        <v>2005</v>
      </c>
      <c r="K124" s="15">
        <v>339</v>
      </c>
      <c r="L124" s="15">
        <v>37600</v>
      </c>
      <c r="M124" s="15">
        <v>5399.999962491077</v>
      </c>
      <c r="N124" s="15">
        <v>15.929203429177218</v>
      </c>
      <c r="O124" s="16">
        <v>41640</v>
      </c>
      <c r="P124" s="17" t="s">
        <v>719</v>
      </c>
      <c r="Q124" s="17" t="s">
        <v>720</v>
      </c>
      <c r="R124" s="18"/>
    </row>
    <row r="125" spans="1:18" ht="13" x14ac:dyDescent="0.3">
      <c r="A125" s="14" t="s">
        <v>219</v>
      </c>
      <c r="B125" s="14" t="s">
        <v>41</v>
      </c>
      <c r="C125" s="14"/>
      <c r="D125" s="14" t="s">
        <v>116</v>
      </c>
      <c r="E125" s="14" t="s">
        <v>16</v>
      </c>
      <c r="F125" s="14" t="s">
        <v>8</v>
      </c>
      <c r="G125" s="14" t="s">
        <v>1064</v>
      </c>
      <c r="H125" s="14" t="s">
        <v>83</v>
      </c>
      <c r="I125" s="14" t="s">
        <v>80</v>
      </c>
      <c r="J125" s="14" t="s">
        <v>1984</v>
      </c>
      <c r="K125" s="15">
        <v>17.600000000000001</v>
      </c>
      <c r="L125" s="15"/>
      <c r="M125" s="15">
        <v>1333.0181720989706</v>
      </c>
      <c r="N125" s="15">
        <v>75.739668869259688</v>
      </c>
      <c r="O125" s="16"/>
      <c r="P125" s="17"/>
      <c r="Q125" s="17" t="s">
        <v>873</v>
      </c>
      <c r="R125" s="18"/>
    </row>
    <row r="126" spans="1:18" ht="13" x14ac:dyDescent="0.3">
      <c r="A126" s="14" t="s">
        <v>219</v>
      </c>
      <c r="B126" s="14" t="s">
        <v>41</v>
      </c>
      <c r="C126" s="14"/>
      <c r="D126" s="14" t="s">
        <v>116</v>
      </c>
      <c r="E126" s="14" t="s">
        <v>16</v>
      </c>
      <c r="F126" s="14" t="s">
        <v>8</v>
      </c>
      <c r="G126" s="14" t="s">
        <v>1057</v>
      </c>
      <c r="H126" s="14" t="s">
        <v>83</v>
      </c>
      <c r="I126" s="14" t="s">
        <v>80</v>
      </c>
      <c r="J126" s="14" t="s">
        <v>1984</v>
      </c>
      <c r="K126" s="15">
        <v>37.4</v>
      </c>
      <c r="L126" s="15"/>
      <c r="M126" s="15">
        <v>2515.5329084095647</v>
      </c>
      <c r="N126" s="15">
        <v>67.260238192769108</v>
      </c>
      <c r="O126" s="16"/>
      <c r="P126" s="17"/>
      <c r="Q126" s="17" t="s">
        <v>873</v>
      </c>
      <c r="R126" s="18"/>
    </row>
    <row r="127" spans="1:18" ht="13" x14ac:dyDescent="0.3">
      <c r="A127" s="14" t="s">
        <v>219</v>
      </c>
      <c r="B127" s="14" t="s">
        <v>41</v>
      </c>
      <c r="C127" s="14" t="s">
        <v>300</v>
      </c>
      <c r="D127" s="14" t="s">
        <v>116</v>
      </c>
      <c r="E127" s="14" t="s">
        <v>16</v>
      </c>
      <c r="F127" s="14" t="s">
        <v>8</v>
      </c>
      <c r="G127" s="14" t="s">
        <v>783</v>
      </c>
      <c r="H127" s="14" t="s">
        <v>83</v>
      </c>
      <c r="I127" s="14" t="s">
        <v>80</v>
      </c>
      <c r="J127" s="14" t="s">
        <v>1984</v>
      </c>
      <c r="K127" s="15">
        <v>43</v>
      </c>
      <c r="L127" s="15">
        <v>23339</v>
      </c>
      <c r="M127" s="15">
        <v>3239.6077852715089</v>
      </c>
      <c r="N127" s="15">
        <v>75.339715936546725</v>
      </c>
      <c r="O127" s="16">
        <v>42370</v>
      </c>
      <c r="P127" s="17" t="s">
        <v>719</v>
      </c>
      <c r="Q127" s="17" t="s">
        <v>720</v>
      </c>
      <c r="R127" s="18"/>
    </row>
    <row r="128" spans="1:18" ht="13" x14ac:dyDescent="0.3">
      <c r="A128" s="14" t="s">
        <v>219</v>
      </c>
      <c r="B128" s="14" t="s">
        <v>41</v>
      </c>
      <c r="C128" s="14" t="s">
        <v>300</v>
      </c>
      <c r="D128" s="14" t="s">
        <v>116</v>
      </c>
      <c r="E128" s="14" t="s">
        <v>16</v>
      </c>
      <c r="F128" s="14" t="s">
        <v>8</v>
      </c>
      <c r="G128" s="14" t="s">
        <v>317</v>
      </c>
      <c r="H128" s="14" t="s">
        <v>83</v>
      </c>
      <c r="I128" s="14" t="s">
        <v>80</v>
      </c>
      <c r="J128" s="14" t="s">
        <v>1984</v>
      </c>
      <c r="K128" s="15">
        <v>44.09</v>
      </c>
      <c r="L128" s="15">
        <v>31098</v>
      </c>
      <c r="M128" s="15">
        <v>4443.8227801122102</v>
      </c>
      <c r="N128" s="15">
        <v>100.78981129762327</v>
      </c>
      <c r="O128" s="16">
        <v>43101</v>
      </c>
      <c r="P128" s="17" t="s">
        <v>105</v>
      </c>
      <c r="Q128" s="17" t="s">
        <v>301</v>
      </c>
      <c r="R128" s="18" t="s">
        <v>106</v>
      </c>
    </row>
    <row r="129" spans="1:18" ht="13" x14ac:dyDescent="0.3">
      <c r="A129" s="14" t="s">
        <v>219</v>
      </c>
      <c r="B129" s="14" t="s">
        <v>41</v>
      </c>
      <c r="C129" s="14" t="s">
        <v>300</v>
      </c>
      <c r="D129" s="14" t="s">
        <v>116</v>
      </c>
      <c r="E129" s="14" t="s">
        <v>16</v>
      </c>
      <c r="F129" s="14" t="s">
        <v>8</v>
      </c>
      <c r="G129" s="14" t="s">
        <v>383</v>
      </c>
      <c r="H129" s="14" t="s">
        <v>83</v>
      </c>
      <c r="I129" s="14" t="s">
        <v>80</v>
      </c>
      <c r="J129" s="14" t="s">
        <v>1984</v>
      </c>
      <c r="K129" s="15">
        <v>15.77</v>
      </c>
      <c r="L129" s="15">
        <v>8805</v>
      </c>
      <c r="M129" s="15">
        <v>1469.2571006464775</v>
      </c>
      <c r="N129" s="15">
        <v>93.167856730911708</v>
      </c>
      <c r="O129" s="16">
        <v>41275</v>
      </c>
      <c r="P129" s="17" t="s">
        <v>105</v>
      </c>
      <c r="Q129" s="17" t="s">
        <v>301</v>
      </c>
      <c r="R129" s="18" t="s">
        <v>106</v>
      </c>
    </row>
    <row r="130" spans="1:18" ht="13" x14ac:dyDescent="0.3">
      <c r="A130" s="14" t="s">
        <v>219</v>
      </c>
      <c r="B130" s="14" t="s">
        <v>41</v>
      </c>
      <c r="C130" s="14" t="s">
        <v>300</v>
      </c>
      <c r="D130" s="14" t="s">
        <v>116</v>
      </c>
      <c r="E130" s="14" t="s">
        <v>16</v>
      </c>
      <c r="F130" s="14" t="s">
        <v>8</v>
      </c>
      <c r="G130" s="14" t="s">
        <v>365</v>
      </c>
      <c r="H130" s="14" t="s">
        <v>83</v>
      </c>
      <c r="I130" s="14" t="s">
        <v>80</v>
      </c>
      <c r="J130" s="14" t="s">
        <v>1984</v>
      </c>
      <c r="K130" s="15">
        <v>32.6</v>
      </c>
      <c r="L130" s="15">
        <v>18068</v>
      </c>
      <c r="M130" s="15">
        <v>2581.8698948828674</v>
      </c>
      <c r="N130" s="15">
        <v>79.198463033216782</v>
      </c>
      <c r="O130" s="16">
        <v>43101</v>
      </c>
      <c r="P130" s="17" t="s">
        <v>105</v>
      </c>
      <c r="Q130" s="17" t="s">
        <v>301</v>
      </c>
      <c r="R130" s="18" t="s">
        <v>106</v>
      </c>
    </row>
    <row r="131" spans="1:18" ht="13" x14ac:dyDescent="0.3">
      <c r="A131" s="14" t="s">
        <v>219</v>
      </c>
      <c r="B131" s="14" t="s">
        <v>41</v>
      </c>
      <c r="C131" s="14" t="s">
        <v>300</v>
      </c>
      <c r="D131" s="14" t="s">
        <v>116</v>
      </c>
      <c r="E131" s="14" t="s">
        <v>16</v>
      </c>
      <c r="F131" s="14" t="s">
        <v>8</v>
      </c>
      <c r="G131" s="14" t="s">
        <v>403</v>
      </c>
      <c r="H131" s="14" t="s">
        <v>83</v>
      </c>
      <c r="I131" s="14" t="s">
        <v>80</v>
      </c>
      <c r="J131" s="14" t="s">
        <v>1984</v>
      </c>
      <c r="K131" s="15">
        <v>40</v>
      </c>
      <c r="L131" s="15">
        <v>20046</v>
      </c>
      <c r="M131" s="15">
        <v>3345.000322493956</v>
      </c>
      <c r="N131" s="15">
        <v>83.625008062348897</v>
      </c>
      <c r="O131" s="16">
        <v>41275</v>
      </c>
      <c r="P131" s="17" t="s">
        <v>105</v>
      </c>
      <c r="Q131" s="17" t="s">
        <v>370</v>
      </c>
      <c r="R131" s="18" t="s">
        <v>106</v>
      </c>
    </row>
    <row r="132" spans="1:18" ht="13" x14ac:dyDescent="0.3">
      <c r="A132" s="14" t="s">
        <v>219</v>
      </c>
      <c r="B132" s="14" t="s">
        <v>41</v>
      </c>
      <c r="C132" s="14" t="s">
        <v>300</v>
      </c>
      <c r="D132" s="14" t="s">
        <v>116</v>
      </c>
      <c r="E132" s="14" t="s">
        <v>16</v>
      </c>
      <c r="F132" s="14" t="s">
        <v>8</v>
      </c>
      <c r="G132" s="14" t="s">
        <v>319</v>
      </c>
      <c r="H132" s="14" t="s">
        <v>83</v>
      </c>
      <c r="I132" s="14" t="s">
        <v>80</v>
      </c>
      <c r="J132" s="14" t="s">
        <v>1984</v>
      </c>
      <c r="K132" s="15">
        <v>28.96</v>
      </c>
      <c r="L132" s="15">
        <v>20334</v>
      </c>
      <c r="M132" s="15">
        <v>2905.675362106942</v>
      </c>
      <c r="N132" s="15">
        <v>100.33409399540545</v>
      </c>
      <c r="O132" s="16">
        <v>43101</v>
      </c>
      <c r="P132" s="17" t="s">
        <v>105</v>
      </c>
      <c r="Q132" s="17" t="s">
        <v>301</v>
      </c>
      <c r="R132" s="18" t="s">
        <v>106</v>
      </c>
    </row>
    <row r="133" spans="1:18" ht="13" x14ac:dyDescent="0.3">
      <c r="A133" s="14" t="s">
        <v>219</v>
      </c>
      <c r="B133" s="14" t="s">
        <v>41</v>
      </c>
      <c r="C133" s="14" t="s">
        <v>300</v>
      </c>
      <c r="D133" s="14" t="s">
        <v>116</v>
      </c>
      <c r="E133" s="14" t="s">
        <v>16</v>
      </c>
      <c r="F133" s="14" t="s">
        <v>8</v>
      </c>
      <c r="G133" s="14" t="s">
        <v>401</v>
      </c>
      <c r="H133" s="14" t="s">
        <v>83</v>
      </c>
      <c r="I133" s="14" t="s">
        <v>80</v>
      </c>
      <c r="J133" s="14" t="s">
        <v>1984</v>
      </c>
      <c r="K133" s="15">
        <v>12.2</v>
      </c>
      <c r="L133" s="15">
        <v>5292</v>
      </c>
      <c r="M133" s="15">
        <v>883.05605640217584</v>
      </c>
      <c r="N133" s="15">
        <v>72.381643967391469</v>
      </c>
      <c r="O133" s="16">
        <v>41275</v>
      </c>
      <c r="P133" s="17" t="s">
        <v>105</v>
      </c>
      <c r="Q133" s="17" t="s">
        <v>370</v>
      </c>
      <c r="R133" s="18" t="s">
        <v>106</v>
      </c>
    </row>
    <row r="134" spans="1:18" ht="13" x14ac:dyDescent="0.3">
      <c r="A134" s="14" t="s">
        <v>219</v>
      </c>
      <c r="B134" s="14" t="s">
        <v>41</v>
      </c>
      <c r="C134" s="14" t="s">
        <v>300</v>
      </c>
      <c r="D134" s="14" t="s">
        <v>116</v>
      </c>
      <c r="E134" s="14" t="s">
        <v>16</v>
      </c>
      <c r="F134" s="14" t="s">
        <v>8</v>
      </c>
      <c r="G134" s="14" t="s">
        <v>375</v>
      </c>
      <c r="H134" s="14" t="s">
        <v>83</v>
      </c>
      <c r="I134" s="14" t="s">
        <v>80</v>
      </c>
      <c r="J134" s="14" t="s">
        <v>1984</v>
      </c>
      <c r="K134" s="15">
        <v>13.99</v>
      </c>
      <c r="L134" s="15">
        <v>7474</v>
      </c>
      <c r="M134" s="15">
        <v>1068.0150317884963</v>
      </c>
      <c r="N134" s="15">
        <v>76.341317497390733</v>
      </c>
      <c r="O134" s="16">
        <v>43101</v>
      </c>
      <c r="P134" s="17" t="s">
        <v>105</v>
      </c>
      <c r="Q134" s="17" t="s">
        <v>301</v>
      </c>
      <c r="R134" s="18" t="s">
        <v>106</v>
      </c>
    </row>
    <row r="135" spans="1:18" ht="13" x14ac:dyDescent="0.3">
      <c r="A135" s="14" t="s">
        <v>219</v>
      </c>
      <c r="B135" s="14" t="s">
        <v>41</v>
      </c>
      <c r="C135" s="14" t="s">
        <v>300</v>
      </c>
      <c r="D135" s="14" t="s">
        <v>116</v>
      </c>
      <c r="E135" s="14" t="s">
        <v>16</v>
      </c>
      <c r="F135" s="14" t="s">
        <v>8</v>
      </c>
      <c r="G135" s="14" t="s">
        <v>379</v>
      </c>
      <c r="H135" s="14" t="s">
        <v>83</v>
      </c>
      <c r="I135" s="14" t="s">
        <v>80</v>
      </c>
      <c r="J135" s="14" t="s">
        <v>1984</v>
      </c>
      <c r="K135" s="15">
        <v>28.23</v>
      </c>
      <c r="L135" s="15">
        <v>14712</v>
      </c>
      <c r="M135" s="15">
        <v>2454.935884691763</v>
      </c>
      <c r="N135" s="15">
        <v>86.96195128203199</v>
      </c>
      <c r="O135" s="16">
        <v>41275</v>
      </c>
      <c r="P135" s="17" t="s">
        <v>105</v>
      </c>
      <c r="Q135" s="17" t="s">
        <v>370</v>
      </c>
      <c r="R135" s="18" t="s">
        <v>106</v>
      </c>
    </row>
    <row r="136" spans="1:18" ht="13" x14ac:dyDescent="0.3">
      <c r="A136" s="14" t="s">
        <v>219</v>
      </c>
      <c r="B136" s="14" t="s">
        <v>41</v>
      </c>
      <c r="C136" s="14" t="s">
        <v>300</v>
      </c>
      <c r="D136" s="14" t="s">
        <v>116</v>
      </c>
      <c r="E136" s="14" t="s">
        <v>16</v>
      </c>
      <c r="F136" s="14" t="s">
        <v>8</v>
      </c>
      <c r="G136" s="14" t="s">
        <v>378</v>
      </c>
      <c r="H136" s="14" t="s">
        <v>83</v>
      </c>
      <c r="I136" s="14" t="s">
        <v>80</v>
      </c>
      <c r="J136" s="14" t="s">
        <v>1984</v>
      </c>
      <c r="K136" s="15">
        <v>10.77</v>
      </c>
      <c r="L136" s="15">
        <v>5613</v>
      </c>
      <c r="M136" s="15">
        <v>936.62011424516504</v>
      </c>
      <c r="N136" s="15">
        <v>86.965655918771134</v>
      </c>
      <c r="O136" s="16">
        <v>41275</v>
      </c>
      <c r="P136" s="17" t="s">
        <v>105</v>
      </c>
      <c r="Q136" s="17" t="s">
        <v>370</v>
      </c>
      <c r="R136" s="18" t="s">
        <v>106</v>
      </c>
    </row>
    <row r="137" spans="1:18" ht="13" x14ac:dyDescent="0.3">
      <c r="A137" s="14" t="s">
        <v>219</v>
      </c>
      <c r="B137" s="14" t="s">
        <v>41</v>
      </c>
      <c r="C137" s="14" t="s">
        <v>300</v>
      </c>
      <c r="D137" s="14" t="s">
        <v>116</v>
      </c>
      <c r="E137" s="14" t="s">
        <v>16</v>
      </c>
      <c r="F137" s="14" t="s">
        <v>8</v>
      </c>
      <c r="G137" s="14" t="s">
        <v>369</v>
      </c>
      <c r="H137" s="14" t="s">
        <v>83</v>
      </c>
      <c r="I137" s="14" t="s">
        <v>80</v>
      </c>
      <c r="J137" s="14" t="s">
        <v>1984</v>
      </c>
      <c r="K137" s="15">
        <v>50.47</v>
      </c>
      <c r="L137" s="15">
        <v>27330</v>
      </c>
      <c r="M137" s="15">
        <v>4560.453896725523</v>
      </c>
      <c r="N137" s="15">
        <v>90.35969678473397</v>
      </c>
      <c r="O137" s="16">
        <v>41275</v>
      </c>
      <c r="P137" s="17" t="s">
        <v>105</v>
      </c>
      <c r="Q137" s="17" t="s">
        <v>370</v>
      </c>
      <c r="R137" s="18" t="s">
        <v>106</v>
      </c>
    </row>
    <row r="138" spans="1:18" ht="13" x14ac:dyDescent="0.3">
      <c r="A138" s="14" t="s">
        <v>219</v>
      </c>
      <c r="B138" s="14" t="s">
        <v>41</v>
      </c>
      <c r="C138" s="14"/>
      <c r="D138" s="14" t="s">
        <v>116</v>
      </c>
      <c r="E138" s="14" t="s">
        <v>16</v>
      </c>
      <c r="F138" s="14" t="s">
        <v>8</v>
      </c>
      <c r="G138" s="14" t="s">
        <v>1118</v>
      </c>
      <c r="H138" s="14" t="s">
        <v>58</v>
      </c>
      <c r="I138" s="14" t="s">
        <v>57</v>
      </c>
      <c r="J138" s="14" t="s">
        <v>2006</v>
      </c>
      <c r="K138" s="15">
        <v>201.8</v>
      </c>
      <c r="L138" s="15"/>
      <c r="M138" s="15">
        <v>1972.4600821263305</v>
      </c>
      <c r="N138" s="15">
        <v>9.7743314277816165</v>
      </c>
      <c r="O138" s="16"/>
      <c r="P138" s="17"/>
      <c r="Q138" s="17" t="s">
        <v>873</v>
      </c>
      <c r="R138" s="18"/>
    </row>
    <row r="139" spans="1:18" ht="13" x14ac:dyDescent="0.3">
      <c r="A139" s="14" t="s">
        <v>219</v>
      </c>
      <c r="B139" s="14" t="s">
        <v>41</v>
      </c>
      <c r="C139" s="14"/>
      <c r="D139" s="14" t="s">
        <v>116</v>
      </c>
      <c r="E139" s="14" t="s">
        <v>16</v>
      </c>
      <c r="F139" s="14" t="s">
        <v>8</v>
      </c>
      <c r="G139" s="14" t="s">
        <v>786</v>
      </c>
      <c r="H139" s="14" t="s">
        <v>58</v>
      </c>
      <c r="I139" s="14" t="s">
        <v>57</v>
      </c>
      <c r="J139" s="14" t="s">
        <v>2006</v>
      </c>
      <c r="K139" s="15">
        <v>330</v>
      </c>
      <c r="L139" s="15">
        <v>25730</v>
      </c>
      <c r="M139" s="15">
        <v>3966.2182590358198</v>
      </c>
      <c r="N139" s="15">
        <v>12.018843209199455</v>
      </c>
      <c r="O139" s="16">
        <v>40544</v>
      </c>
      <c r="P139" s="17" t="s">
        <v>719</v>
      </c>
      <c r="Q139" s="17" t="s">
        <v>720</v>
      </c>
      <c r="R139" s="18"/>
    </row>
    <row r="140" spans="1:18" ht="13" x14ac:dyDescent="0.3">
      <c r="A140" s="14" t="s">
        <v>219</v>
      </c>
      <c r="B140" s="14" t="s">
        <v>41</v>
      </c>
      <c r="C140" s="14"/>
      <c r="D140" s="14" t="s">
        <v>116</v>
      </c>
      <c r="E140" s="14" t="s">
        <v>16</v>
      </c>
      <c r="F140" s="14" t="s">
        <v>8</v>
      </c>
      <c r="G140" s="14" t="s">
        <v>1150</v>
      </c>
      <c r="H140" s="14" t="s">
        <v>60</v>
      </c>
      <c r="I140" s="14" t="s">
        <v>57</v>
      </c>
      <c r="J140" s="14" t="s">
        <v>2005</v>
      </c>
      <c r="K140" s="15">
        <v>292</v>
      </c>
      <c r="L140" s="15"/>
      <c r="M140" s="15">
        <v>2081.3000000000002</v>
      </c>
      <c r="N140" s="15">
        <v>7.1277397260273982</v>
      </c>
      <c r="O140" s="16"/>
      <c r="P140" s="17"/>
      <c r="Q140" s="17" t="s">
        <v>873</v>
      </c>
      <c r="R140" s="18"/>
    </row>
    <row r="141" spans="1:18" ht="13" x14ac:dyDescent="0.3">
      <c r="A141" s="14" t="s">
        <v>219</v>
      </c>
      <c r="B141" s="14" t="s">
        <v>41</v>
      </c>
      <c r="C141" s="14" t="s">
        <v>699</v>
      </c>
      <c r="D141" s="14" t="s">
        <v>116</v>
      </c>
      <c r="E141" s="14" t="s">
        <v>16</v>
      </c>
      <c r="F141" s="14" t="s">
        <v>8</v>
      </c>
      <c r="G141" s="14" t="s">
        <v>765</v>
      </c>
      <c r="H141" s="14" t="s">
        <v>83</v>
      </c>
      <c r="I141" s="14" t="s">
        <v>80</v>
      </c>
      <c r="J141" s="14" t="s">
        <v>1984</v>
      </c>
      <c r="K141" s="15">
        <v>27.9</v>
      </c>
      <c r="L141" s="15">
        <v>17587</v>
      </c>
      <c r="M141" s="15">
        <v>2233.6845572560314</v>
      </c>
      <c r="N141" s="15">
        <v>80.060378396273535</v>
      </c>
      <c r="O141" s="16">
        <v>43831</v>
      </c>
      <c r="P141" s="17" t="s">
        <v>719</v>
      </c>
      <c r="Q141" s="17" t="s">
        <v>720</v>
      </c>
      <c r="R141" s="18"/>
    </row>
    <row r="142" spans="1:18" ht="13" x14ac:dyDescent="0.3">
      <c r="A142" s="14" t="s">
        <v>219</v>
      </c>
      <c r="B142" s="14" t="s">
        <v>41</v>
      </c>
      <c r="C142" s="14" t="s">
        <v>699</v>
      </c>
      <c r="D142" s="14" t="s">
        <v>116</v>
      </c>
      <c r="E142" s="14" t="s">
        <v>16</v>
      </c>
      <c r="F142" s="14" t="s">
        <v>8</v>
      </c>
      <c r="G142" s="14" t="s">
        <v>700</v>
      </c>
      <c r="H142" s="14" t="s">
        <v>81</v>
      </c>
      <c r="I142" s="14" t="s">
        <v>80</v>
      </c>
      <c r="J142" s="14" t="s">
        <v>2004</v>
      </c>
      <c r="K142" s="15">
        <v>13.7</v>
      </c>
      <c r="L142" s="15">
        <v>230.1572524517135</v>
      </c>
      <c r="M142" s="15">
        <v>38.781381423277026</v>
      </c>
      <c r="N142" s="15">
        <v>2.8307577681224108</v>
      </c>
      <c r="O142" s="16">
        <v>40544</v>
      </c>
      <c r="P142" s="17" t="s">
        <v>697</v>
      </c>
      <c r="Q142" s="17" t="s">
        <v>698</v>
      </c>
      <c r="R142" s="18"/>
    </row>
    <row r="143" spans="1:18" ht="13" x14ac:dyDescent="0.3">
      <c r="A143" s="14" t="s">
        <v>219</v>
      </c>
      <c r="B143" s="14" t="s">
        <v>41</v>
      </c>
      <c r="C143" s="14"/>
      <c r="D143" s="14" t="s">
        <v>116</v>
      </c>
      <c r="E143" s="14" t="s">
        <v>16</v>
      </c>
      <c r="F143" s="14" t="s">
        <v>8</v>
      </c>
      <c r="G143" s="14" t="s">
        <v>1097</v>
      </c>
      <c r="H143" s="14" t="s">
        <v>58</v>
      </c>
      <c r="I143" s="14" t="s">
        <v>57</v>
      </c>
      <c r="J143" s="14" t="s">
        <v>2006</v>
      </c>
      <c r="K143" s="15">
        <v>167</v>
      </c>
      <c r="L143" s="15"/>
      <c r="M143" s="15">
        <v>831.36892983301732</v>
      </c>
      <c r="N143" s="15">
        <v>4.9782570648683668</v>
      </c>
      <c r="O143" s="16"/>
      <c r="P143" s="17"/>
      <c r="Q143" s="17" t="s">
        <v>873</v>
      </c>
      <c r="R143" s="18"/>
    </row>
    <row r="144" spans="1:18" ht="13" x14ac:dyDescent="0.3">
      <c r="A144" s="14" t="s">
        <v>219</v>
      </c>
      <c r="B144" s="14" t="s">
        <v>41</v>
      </c>
      <c r="C144" s="14"/>
      <c r="D144" s="14" t="s">
        <v>116</v>
      </c>
      <c r="E144" s="14" t="s">
        <v>16</v>
      </c>
      <c r="F144" s="14" t="s">
        <v>8</v>
      </c>
      <c r="G144" s="14" t="s">
        <v>1174</v>
      </c>
      <c r="H144" s="14" t="s">
        <v>60</v>
      </c>
      <c r="I144" s="14" t="s">
        <v>57</v>
      </c>
      <c r="J144" s="14" t="s">
        <v>2005</v>
      </c>
      <c r="K144" s="15">
        <v>859</v>
      </c>
      <c r="L144" s="15"/>
      <c r="M144" s="15">
        <v>13371.372310180685</v>
      </c>
      <c r="N144" s="15">
        <v>15.566207578790086</v>
      </c>
      <c r="O144" s="16"/>
      <c r="P144" s="17"/>
      <c r="Q144" s="17" t="s">
        <v>873</v>
      </c>
      <c r="R144" s="18"/>
    </row>
    <row r="145" spans="1:18" ht="13" x14ac:dyDescent="0.3">
      <c r="A145" s="14" t="s">
        <v>219</v>
      </c>
      <c r="B145" s="14" t="s">
        <v>41</v>
      </c>
      <c r="C145" s="14"/>
      <c r="D145" s="14" t="s">
        <v>116</v>
      </c>
      <c r="E145" s="14" t="s">
        <v>16</v>
      </c>
      <c r="F145" s="14" t="s">
        <v>8</v>
      </c>
      <c r="G145" s="14" t="s">
        <v>1119</v>
      </c>
      <c r="H145" s="14" t="s">
        <v>60</v>
      </c>
      <c r="I145" s="14" t="s">
        <v>57</v>
      </c>
      <c r="J145" s="14" t="s">
        <v>2005</v>
      </c>
      <c r="K145" s="15">
        <v>141.5</v>
      </c>
      <c r="L145" s="15"/>
      <c r="M145" s="15">
        <v>2347.9978461399378</v>
      </c>
      <c r="N145" s="15">
        <v>16.593624354345849</v>
      </c>
      <c r="O145" s="16"/>
      <c r="P145" s="17"/>
      <c r="Q145" s="17" t="s">
        <v>873</v>
      </c>
      <c r="R145" s="18"/>
    </row>
    <row r="146" spans="1:18" ht="13" x14ac:dyDescent="0.3">
      <c r="A146" s="14" t="s">
        <v>219</v>
      </c>
      <c r="B146" s="14" t="s">
        <v>41</v>
      </c>
      <c r="C146" s="14" t="s">
        <v>418</v>
      </c>
      <c r="D146" s="14" t="s">
        <v>116</v>
      </c>
      <c r="E146" s="14" t="s">
        <v>16</v>
      </c>
      <c r="F146" s="14" t="s">
        <v>8</v>
      </c>
      <c r="G146" s="14" t="s">
        <v>798</v>
      </c>
      <c r="H146" s="14" t="s">
        <v>83</v>
      </c>
      <c r="I146" s="14" t="s">
        <v>80</v>
      </c>
      <c r="J146" s="14" t="s">
        <v>1984</v>
      </c>
      <c r="K146" s="15">
        <v>69.599999999999994</v>
      </c>
      <c r="L146" s="15">
        <v>34640</v>
      </c>
      <c r="M146" s="15">
        <v>4808.3332474470753</v>
      </c>
      <c r="N146" s="15">
        <v>69.085247808147642</v>
      </c>
      <c r="O146" s="16">
        <v>42370</v>
      </c>
      <c r="P146" s="17" t="s">
        <v>719</v>
      </c>
      <c r="Q146" s="17" t="s">
        <v>720</v>
      </c>
      <c r="R146" s="18"/>
    </row>
    <row r="147" spans="1:18" ht="13" x14ac:dyDescent="0.3">
      <c r="A147" s="14" t="s">
        <v>219</v>
      </c>
      <c r="B147" s="14" t="s">
        <v>41</v>
      </c>
      <c r="C147" s="14" t="s">
        <v>418</v>
      </c>
      <c r="D147" s="14" t="s">
        <v>116</v>
      </c>
      <c r="E147" s="14" t="s">
        <v>16</v>
      </c>
      <c r="F147" s="14" t="s">
        <v>8</v>
      </c>
      <c r="G147" s="14" t="s">
        <v>793</v>
      </c>
      <c r="H147" s="14" t="s">
        <v>83</v>
      </c>
      <c r="I147" s="14" t="s">
        <v>80</v>
      </c>
      <c r="J147" s="14" t="s">
        <v>1984</v>
      </c>
      <c r="K147" s="15">
        <v>66.2</v>
      </c>
      <c r="L147" s="15">
        <v>30290</v>
      </c>
      <c r="M147" s="15">
        <v>3847.1403984932604</v>
      </c>
      <c r="N147" s="15">
        <v>58.113903300502422</v>
      </c>
      <c r="O147" s="16">
        <v>43831</v>
      </c>
      <c r="P147" s="17" t="s">
        <v>719</v>
      </c>
      <c r="Q147" s="17" t="s">
        <v>720</v>
      </c>
      <c r="R147" s="18"/>
    </row>
    <row r="148" spans="1:18" ht="13" x14ac:dyDescent="0.3">
      <c r="A148" s="14" t="s">
        <v>219</v>
      </c>
      <c r="B148" s="14" t="s">
        <v>41</v>
      </c>
      <c r="C148" s="14" t="s">
        <v>418</v>
      </c>
      <c r="D148" s="14" t="s">
        <v>116</v>
      </c>
      <c r="E148" s="14" t="s">
        <v>16</v>
      </c>
      <c r="F148" s="14" t="s">
        <v>8</v>
      </c>
      <c r="G148" s="14" t="s">
        <v>423</v>
      </c>
      <c r="H148" s="14" t="s">
        <v>83</v>
      </c>
      <c r="I148" s="14" t="s">
        <v>80</v>
      </c>
      <c r="J148" s="14" t="s">
        <v>1984</v>
      </c>
      <c r="K148" s="15">
        <v>25.56</v>
      </c>
      <c r="L148" s="15">
        <v>17499</v>
      </c>
      <c r="M148" s="15">
        <v>2327.241821301242</v>
      </c>
      <c r="N148" s="15">
        <v>91.050149503178488</v>
      </c>
      <c r="O148" s="16">
        <v>43466</v>
      </c>
      <c r="P148" s="17" t="s">
        <v>105</v>
      </c>
      <c r="Q148" s="17" t="s">
        <v>420</v>
      </c>
      <c r="R148" s="18" t="s">
        <v>106</v>
      </c>
    </row>
    <row r="149" spans="1:18" ht="13" x14ac:dyDescent="0.3">
      <c r="A149" s="14" t="s">
        <v>219</v>
      </c>
      <c r="B149" s="14" t="s">
        <v>41</v>
      </c>
      <c r="C149" s="14" t="s">
        <v>418</v>
      </c>
      <c r="D149" s="14" t="s">
        <v>116</v>
      </c>
      <c r="E149" s="14" t="s">
        <v>16</v>
      </c>
      <c r="F149" s="14" t="s">
        <v>8</v>
      </c>
      <c r="G149" s="14" t="s">
        <v>419</v>
      </c>
      <c r="H149" s="14" t="s">
        <v>83</v>
      </c>
      <c r="I149" s="14" t="s">
        <v>80</v>
      </c>
      <c r="J149" s="14" t="s">
        <v>1984</v>
      </c>
      <c r="K149" s="15">
        <v>57.5</v>
      </c>
      <c r="L149" s="15">
        <v>36822</v>
      </c>
      <c r="M149" s="15">
        <v>4897.0625946599421</v>
      </c>
      <c r="N149" s="15">
        <v>85.166305994085945</v>
      </c>
      <c r="O149" s="16">
        <v>43466</v>
      </c>
      <c r="P149" s="17" t="s">
        <v>105</v>
      </c>
      <c r="Q149" s="17" t="s">
        <v>420</v>
      </c>
      <c r="R149" s="18" t="s">
        <v>106</v>
      </c>
    </row>
    <row r="150" spans="1:18" ht="13" x14ac:dyDescent="0.3">
      <c r="A150" s="14" t="s">
        <v>219</v>
      </c>
      <c r="B150" s="14" t="s">
        <v>41</v>
      </c>
      <c r="C150" s="14" t="s">
        <v>418</v>
      </c>
      <c r="D150" s="14" t="s">
        <v>116</v>
      </c>
      <c r="E150" s="14" t="s">
        <v>16</v>
      </c>
      <c r="F150" s="14" t="s">
        <v>8</v>
      </c>
      <c r="G150" s="14" t="s">
        <v>421</v>
      </c>
      <c r="H150" s="14" t="s">
        <v>83</v>
      </c>
      <c r="I150" s="14" t="s">
        <v>80</v>
      </c>
      <c r="J150" s="14" t="s">
        <v>1984</v>
      </c>
      <c r="K150" s="15">
        <v>10.9</v>
      </c>
      <c r="L150" s="15">
        <v>6055</v>
      </c>
      <c r="M150" s="15">
        <v>805.27168569512651</v>
      </c>
      <c r="N150" s="15">
        <v>73.87813630230518</v>
      </c>
      <c r="O150" s="16">
        <v>43466</v>
      </c>
      <c r="P150" s="17" t="s">
        <v>105</v>
      </c>
      <c r="Q150" s="17" t="s">
        <v>420</v>
      </c>
      <c r="R150" s="18" t="s">
        <v>106</v>
      </c>
    </row>
    <row r="151" spans="1:18" ht="13" x14ac:dyDescent="0.3">
      <c r="A151" s="14" t="s">
        <v>219</v>
      </c>
      <c r="B151" s="14" t="s">
        <v>41</v>
      </c>
      <c r="C151" s="14" t="s">
        <v>418</v>
      </c>
      <c r="D151" s="14" t="s">
        <v>116</v>
      </c>
      <c r="E151" s="14" t="s">
        <v>16</v>
      </c>
      <c r="F151" s="14" t="s">
        <v>8</v>
      </c>
      <c r="G151" s="14" t="s">
        <v>422</v>
      </c>
      <c r="H151" s="14" t="s">
        <v>83</v>
      </c>
      <c r="I151" s="14" t="s">
        <v>80</v>
      </c>
      <c r="J151" s="14" t="s">
        <v>1984</v>
      </c>
      <c r="K151" s="15">
        <v>3.54</v>
      </c>
      <c r="L151" s="15">
        <v>1728</v>
      </c>
      <c r="M151" s="15">
        <v>229.81163879127638</v>
      </c>
      <c r="N151" s="15">
        <v>64.918542031434001</v>
      </c>
      <c r="O151" s="16">
        <v>43466</v>
      </c>
      <c r="P151" s="17" t="s">
        <v>105</v>
      </c>
      <c r="Q151" s="17" t="s">
        <v>420</v>
      </c>
      <c r="R151" s="18" t="s">
        <v>106</v>
      </c>
    </row>
    <row r="152" spans="1:18" ht="13" x14ac:dyDescent="0.3">
      <c r="A152" s="14" t="s">
        <v>219</v>
      </c>
      <c r="B152" s="14" t="s">
        <v>41</v>
      </c>
      <c r="C152" s="14" t="s">
        <v>418</v>
      </c>
      <c r="D152" s="14" t="s">
        <v>116</v>
      </c>
      <c r="E152" s="14" t="s">
        <v>16</v>
      </c>
      <c r="F152" s="14" t="s">
        <v>8</v>
      </c>
      <c r="G152" s="14" t="s">
        <v>424</v>
      </c>
      <c r="H152" s="14" t="s">
        <v>83</v>
      </c>
      <c r="I152" s="14" t="s">
        <v>80</v>
      </c>
      <c r="J152" s="14" t="s">
        <v>1984</v>
      </c>
      <c r="K152" s="15">
        <v>17.5</v>
      </c>
      <c r="L152" s="15">
        <v>11532</v>
      </c>
      <c r="M152" s="15">
        <v>1533.6735061001154</v>
      </c>
      <c r="N152" s="15">
        <v>87.638486062863734</v>
      </c>
      <c r="O152" s="16">
        <v>43466</v>
      </c>
      <c r="P152" s="17" t="s">
        <v>105</v>
      </c>
      <c r="Q152" s="17" t="s">
        <v>420</v>
      </c>
      <c r="R152" s="18" t="s">
        <v>106</v>
      </c>
    </row>
    <row r="153" spans="1:18" ht="13" x14ac:dyDescent="0.3">
      <c r="A153" s="14" t="s">
        <v>219</v>
      </c>
      <c r="B153" s="14" t="s">
        <v>41</v>
      </c>
      <c r="C153" s="14" t="s">
        <v>418</v>
      </c>
      <c r="D153" s="14" t="s">
        <v>116</v>
      </c>
      <c r="E153" s="14" t="s">
        <v>16</v>
      </c>
      <c r="F153" s="14" t="s">
        <v>8</v>
      </c>
      <c r="G153" s="14" t="s">
        <v>426</v>
      </c>
      <c r="H153" s="14" t="s">
        <v>83</v>
      </c>
      <c r="I153" s="14" t="s">
        <v>80</v>
      </c>
      <c r="J153" s="14" t="s">
        <v>1984</v>
      </c>
      <c r="K153" s="15">
        <v>1.8</v>
      </c>
      <c r="L153" s="15">
        <v>1297</v>
      </c>
      <c r="M153" s="15">
        <v>172.49172193998004</v>
      </c>
      <c r="N153" s="15">
        <v>95.828734411100015</v>
      </c>
      <c r="O153" s="16">
        <v>43466</v>
      </c>
      <c r="P153" s="17" t="s">
        <v>105</v>
      </c>
      <c r="Q153" s="17" t="s">
        <v>420</v>
      </c>
      <c r="R153" s="18" t="s">
        <v>106</v>
      </c>
    </row>
    <row r="154" spans="1:18" ht="13" x14ac:dyDescent="0.3">
      <c r="A154" s="14" t="s">
        <v>219</v>
      </c>
      <c r="B154" s="14" t="s">
        <v>41</v>
      </c>
      <c r="C154" s="14" t="s">
        <v>418</v>
      </c>
      <c r="D154" s="14" t="s">
        <v>116</v>
      </c>
      <c r="E154" s="14" t="s">
        <v>16</v>
      </c>
      <c r="F154" s="14" t="s">
        <v>8</v>
      </c>
      <c r="G154" s="14" t="s">
        <v>425</v>
      </c>
      <c r="H154" s="14" t="s">
        <v>83</v>
      </c>
      <c r="I154" s="14" t="s">
        <v>80</v>
      </c>
      <c r="J154" s="14" t="s">
        <v>1984</v>
      </c>
      <c r="K154" s="15">
        <v>50.14</v>
      </c>
      <c r="L154" s="15">
        <v>32178</v>
      </c>
      <c r="M154" s="15">
        <v>4279.4438154083864</v>
      </c>
      <c r="N154" s="15">
        <v>85.349896597694183</v>
      </c>
      <c r="O154" s="16">
        <v>43466</v>
      </c>
      <c r="P154" s="17" t="s">
        <v>105</v>
      </c>
      <c r="Q154" s="17" t="s">
        <v>420</v>
      </c>
      <c r="R154" s="18" t="s">
        <v>106</v>
      </c>
    </row>
    <row r="155" spans="1:18" ht="13" x14ac:dyDescent="0.3">
      <c r="A155" s="14" t="s">
        <v>219</v>
      </c>
      <c r="B155" s="14" t="s">
        <v>41</v>
      </c>
      <c r="C155" s="14"/>
      <c r="D155" s="14" t="s">
        <v>116</v>
      </c>
      <c r="E155" s="14" t="s">
        <v>16</v>
      </c>
      <c r="F155" s="14" t="s">
        <v>8</v>
      </c>
      <c r="G155" s="14" t="s">
        <v>894</v>
      </c>
      <c r="H155" s="14" t="s">
        <v>73</v>
      </c>
      <c r="I155" s="14" t="s">
        <v>72</v>
      </c>
      <c r="J155" s="14" t="s">
        <v>1993</v>
      </c>
      <c r="K155" s="15">
        <v>430</v>
      </c>
      <c r="L155" s="15"/>
      <c r="M155" s="15">
        <v>31.406684103454467</v>
      </c>
      <c r="N155" s="15">
        <v>7.3038800240591784E-2</v>
      </c>
      <c r="O155" s="16"/>
      <c r="P155" s="17"/>
      <c r="Q155" s="17" t="s">
        <v>873</v>
      </c>
      <c r="R155" s="18"/>
    </row>
    <row r="156" spans="1:18" ht="13" x14ac:dyDescent="0.3">
      <c r="A156" s="14" t="s">
        <v>219</v>
      </c>
      <c r="B156" s="14" t="s">
        <v>41</v>
      </c>
      <c r="C156" s="14"/>
      <c r="D156" s="14" t="s">
        <v>116</v>
      </c>
      <c r="E156" s="14" t="s">
        <v>16</v>
      </c>
      <c r="F156" s="14" t="s">
        <v>8</v>
      </c>
      <c r="G156" s="14" t="s">
        <v>953</v>
      </c>
      <c r="H156" s="14" t="s">
        <v>75</v>
      </c>
      <c r="I156" s="14" t="s">
        <v>72</v>
      </c>
      <c r="J156" s="14" t="s">
        <v>1995</v>
      </c>
      <c r="K156" s="15">
        <v>5402</v>
      </c>
      <c r="L156" s="15"/>
      <c r="M156" s="15">
        <v>1087.8838893947807</v>
      </c>
      <c r="N156" s="15">
        <v>0.20138539233520561</v>
      </c>
      <c r="O156" s="16"/>
      <c r="P156" s="17"/>
      <c r="Q156" s="17" t="s">
        <v>873</v>
      </c>
      <c r="R156" s="18"/>
    </row>
    <row r="157" spans="1:18" ht="13" x14ac:dyDescent="0.3">
      <c r="A157" s="14" t="s">
        <v>219</v>
      </c>
      <c r="B157" s="14" t="s">
        <v>41</v>
      </c>
      <c r="C157" s="14"/>
      <c r="D157" s="14" t="s">
        <v>116</v>
      </c>
      <c r="E157" s="14" t="s">
        <v>16</v>
      </c>
      <c r="F157" s="14" t="s">
        <v>8</v>
      </c>
      <c r="G157" s="14" t="s">
        <v>1025</v>
      </c>
      <c r="H157" s="14" t="s">
        <v>83</v>
      </c>
      <c r="I157" s="14" t="s">
        <v>80</v>
      </c>
      <c r="J157" s="14" t="s">
        <v>1984</v>
      </c>
      <c r="K157" s="15">
        <v>29.2</v>
      </c>
      <c r="L157" s="15"/>
      <c r="M157" s="15">
        <v>1270.060480386783</v>
      </c>
      <c r="N157" s="15">
        <v>43.495221931054211</v>
      </c>
      <c r="O157" s="16"/>
      <c r="P157" s="17"/>
      <c r="Q157" s="17" t="s">
        <v>873</v>
      </c>
      <c r="R157" s="18"/>
    </row>
    <row r="158" spans="1:18" ht="13" x14ac:dyDescent="0.3">
      <c r="A158" s="14" t="s">
        <v>219</v>
      </c>
      <c r="B158" s="14" t="s">
        <v>41</v>
      </c>
      <c r="C158" s="14"/>
      <c r="D158" s="14" t="s">
        <v>116</v>
      </c>
      <c r="E158" s="14" t="s">
        <v>16</v>
      </c>
      <c r="F158" s="14" t="s">
        <v>8</v>
      </c>
      <c r="G158" s="14" t="s">
        <v>775</v>
      </c>
      <c r="H158" s="14" t="s">
        <v>83</v>
      </c>
      <c r="I158" s="14" t="s">
        <v>80</v>
      </c>
      <c r="J158" s="14" t="s">
        <v>1984</v>
      </c>
      <c r="K158" s="15">
        <v>30.6</v>
      </c>
      <c r="L158" s="15"/>
      <c r="M158" s="15">
        <v>2699.9774218591178</v>
      </c>
      <c r="N158" s="15">
        <v>88.234556269905809</v>
      </c>
      <c r="O158" s="16"/>
      <c r="P158" s="17"/>
      <c r="Q158" s="17" t="s">
        <v>873</v>
      </c>
      <c r="R158" s="18"/>
    </row>
    <row r="159" spans="1:18" ht="13" x14ac:dyDescent="0.3">
      <c r="A159" s="14" t="s">
        <v>219</v>
      </c>
      <c r="B159" s="14" t="s">
        <v>41</v>
      </c>
      <c r="C159" s="14" t="s">
        <v>299</v>
      </c>
      <c r="D159" s="14" t="s">
        <v>116</v>
      </c>
      <c r="E159" s="14" t="s">
        <v>16</v>
      </c>
      <c r="F159" s="14" t="s">
        <v>8</v>
      </c>
      <c r="G159" s="14" t="s">
        <v>768</v>
      </c>
      <c r="H159" s="14" t="s">
        <v>83</v>
      </c>
      <c r="I159" s="14" t="s">
        <v>80</v>
      </c>
      <c r="J159" s="14" t="s">
        <v>1984</v>
      </c>
      <c r="K159" s="15">
        <v>26.7</v>
      </c>
      <c r="L159" s="15">
        <v>18400</v>
      </c>
      <c r="M159" s="15">
        <v>2513.9686230429784</v>
      </c>
      <c r="N159" s="15">
        <v>94.156128203856866</v>
      </c>
      <c r="O159" s="16">
        <v>42736</v>
      </c>
      <c r="P159" s="17" t="s">
        <v>719</v>
      </c>
      <c r="Q159" s="17" t="s">
        <v>720</v>
      </c>
      <c r="R159" s="18"/>
    </row>
    <row r="160" spans="1:18" ht="13" x14ac:dyDescent="0.3">
      <c r="A160" s="14" t="s">
        <v>219</v>
      </c>
      <c r="B160" s="14" t="s">
        <v>41</v>
      </c>
      <c r="C160" s="14"/>
      <c r="D160" s="14" t="s">
        <v>116</v>
      </c>
      <c r="E160" s="14" t="s">
        <v>16</v>
      </c>
      <c r="F160" s="14" t="s">
        <v>8</v>
      </c>
      <c r="G160" s="14" t="s">
        <v>875</v>
      </c>
      <c r="H160" s="14" t="s">
        <v>76</v>
      </c>
      <c r="I160" s="14" t="s">
        <v>72</v>
      </c>
      <c r="J160" s="14" t="s">
        <v>1994</v>
      </c>
      <c r="K160" s="15">
        <v>11.6</v>
      </c>
      <c r="L160" s="15"/>
      <c r="M160" s="15">
        <v>338.27990778360328</v>
      </c>
      <c r="N160" s="15">
        <v>29.16206101582787</v>
      </c>
      <c r="O160" s="16"/>
      <c r="P160" s="17"/>
      <c r="Q160" s="17" t="s">
        <v>873</v>
      </c>
      <c r="R160" s="18"/>
    </row>
    <row r="161" spans="1:18" ht="13" x14ac:dyDescent="0.3">
      <c r="A161" s="14" t="s">
        <v>219</v>
      </c>
      <c r="B161" s="14" t="s">
        <v>41</v>
      </c>
      <c r="C161" s="14"/>
      <c r="D161" s="14" t="s">
        <v>116</v>
      </c>
      <c r="E161" s="14" t="s">
        <v>16</v>
      </c>
      <c r="F161" s="14" t="s">
        <v>8</v>
      </c>
      <c r="G161" s="14" t="s">
        <v>875</v>
      </c>
      <c r="H161" s="14" t="s">
        <v>75</v>
      </c>
      <c r="I161" s="14" t="s">
        <v>72</v>
      </c>
      <c r="J161" s="14" t="s">
        <v>1995</v>
      </c>
      <c r="K161" s="15">
        <v>4.0999999999999996</v>
      </c>
      <c r="L161" s="15"/>
      <c r="M161" s="15">
        <v>33.807313522383339</v>
      </c>
      <c r="N161" s="15">
        <v>8.2456862249715464</v>
      </c>
      <c r="O161" s="16"/>
      <c r="P161" s="17"/>
      <c r="Q161" s="17" t="s">
        <v>873</v>
      </c>
      <c r="R161" s="18"/>
    </row>
    <row r="162" spans="1:18" ht="13" x14ac:dyDescent="0.3">
      <c r="A162" s="14" t="s">
        <v>219</v>
      </c>
      <c r="B162" s="14" t="s">
        <v>41</v>
      </c>
      <c r="C162" s="14"/>
      <c r="D162" s="14" t="s">
        <v>116</v>
      </c>
      <c r="E162" s="14" t="s">
        <v>16</v>
      </c>
      <c r="F162" s="14" t="s">
        <v>8</v>
      </c>
      <c r="G162" s="14" t="s">
        <v>897</v>
      </c>
      <c r="H162" s="14" t="s">
        <v>75</v>
      </c>
      <c r="I162" s="14" t="s">
        <v>72</v>
      </c>
      <c r="J162" s="14" t="s">
        <v>1995</v>
      </c>
      <c r="K162" s="15">
        <v>231</v>
      </c>
      <c r="L162" s="15"/>
      <c r="M162" s="15">
        <v>1207.3734585885322</v>
      </c>
      <c r="N162" s="15">
        <v>5.2267249289546847</v>
      </c>
      <c r="O162" s="16"/>
      <c r="P162" s="17"/>
      <c r="Q162" s="17" t="s">
        <v>873</v>
      </c>
      <c r="R162" s="18"/>
    </row>
    <row r="163" spans="1:18" ht="13" x14ac:dyDescent="0.3">
      <c r="A163" s="14" t="s">
        <v>219</v>
      </c>
      <c r="B163" s="14" t="s">
        <v>41</v>
      </c>
      <c r="C163" s="14"/>
      <c r="D163" s="14" t="s">
        <v>116</v>
      </c>
      <c r="E163" s="14" t="s">
        <v>16</v>
      </c>
      <c r="F163" s="14" t="s">
        <v>8</v>
      </c>
      <c r="G163" s="14" t="s">
        <v>1098</v>
      </c>
      <c r="H163" s="14" t="s">
        <v>58</v>
      </c>
      <c r="I163" s="14" t="s">
        <v>57</v>
      </c>
      <c r="J163" s="14" t="s">
        <v>2006</v>
      </c>
      <c r="K163" s="15">
        <v>290.10000000000002</v>
      </c>
      <c r="L163" s="15"/>
      <c r="M163" s="15">
        <v>855.73627757454801</v>
      </c>
      <c r="N163" s="15">
        <v>2.9497975786782074</v>
      </c>
      <c r="O163" s="16"/>
      <c r="P163" s="17"/>
      <c r="Q163" s="17" t="s">
        <v>873</v>
      </c>
      <c r="R163" s="18"/>
    </row>
    <row r="164" spans="1:18" ht="13" x14ac:dyDescent="0.3">
      <c r="A164" s="14" t="s">
        <v>219</v>
      </c>
      <c r="B164" s="14" t="s">
        <v>41</v>
      </c>
      <c r="C164" s="14"/>
      <c r="D164" s="14" t="s">
        <v>116</v>
      </c>
      <c r="E164" s="14" t="s">
        <v>16</v>
      </c>
      <c r="F164" s="14" t="s">
        <v>8</v>
      </c>
      <c r="G164" s="14" t="s">
        <v>1122</v>
      </c>
      <c r="H164" s="14" t="s">
        <v>58</v>
      </c>
      <c r="I164" s="14" t="s">
        <v>57</v>
      </c>
      <c r="J164" s="14" t="s">
        <v>2006</v>
      </c>
      <c r="K164" s="15">
        <v>616.79999999999995</v>
      </c>
      <c r="L164" s="15"/>
      <c r="M164" s="15">
        <v>1685.4758368851606</v>
      </c>
      <c r="N164" s="15">
        <v>2.7326132245219856</v>
      </c>
      <c r="O164" s="16"/>
      <c r="P164" s="17"/>
      <c r="Q164" s="17" t="s">
        <v>873</v>
      </c>
      <c r="R164" s="18"/>
    </row>
    <row r="165" spans="1:18" ht="13" x14ac:dyDescent="0.3">
      <c r="A165" s="14" t="s">
        <v>219</v>
      </c>
      <c r="B165" s="14" t="s">
        <v>41</v>
      </c>
      <c r="C165" s="14"/>
      <c r="D165" s="14" t="s">
        <v>116</v>
      </c>
      <c r="E165" s="14" t="s">
        <v>16</v>
      </c>
      <c r="F165" s="14" t="s">
        <v>8</v>
      </c>
      <c r="G165" s="14" t="s">
        <v>1021</v>
      </c>
      <c r="H165" s="14" t="s">
        <v>83</v>
      </c>
      <c r="I165" s="14" t="s">
        <v>80</v>
      </c>
      <c r="J165" s="14" t="s">
        <v>1984</v>
      </c>
      <c r="K165" s="15">
        <v>7.3</v>
      </c>
      <c r="L165" s="15"/>
      <c r="M165" s="15">
        <v>253.93523477005922</v>
      </c>
      <c r="N165" s="15">
        <v>34.785648598638254</v>
      </c>
      <c r="O165" s="16"/>
      <c r="P165" s="17"/>
      <c r="Q165" s="17" t="s">
        <v>873</v>
      </c>
      <c r="R165" s="18"/>
    </row>
    <row r="166" spans="1:18" ht="13" x14ac:dyDescent="0.3">
      <c r="A166" s="14" t="s">
        <v>219</v>
      </c>
      <c r="B166" s="14" t="s">
        <v>41</v>
      </c>
      <c r="C166" s="14"/>
      <c r="D166" s="14" t="s">
        <v>116</v>
      </c>
      <c r="E166" s="14" t="s">
        <v>16</v>
      </c>
      <c r="F166" s="14" t="s">
        <v>8</v>
      </c>
      <c r="G166" s="14" t="s">
        <v>898</v>
      </c>
      <c r="H166" s="14" t="s">
        <v>75</v>
      </c>
      <c r="I166" s="14" t="s">
        <v>72</v>
      </c>
      <c r="J166" s="14" t="s">
        <v>1995</v>
      </c>
      <c r="K166" s="15">
        <v>188</v>
      </c>
      <c r="L166" s="15"/>
      <c r="M166" s="15">
        <v>872.75446081496364</v>
      </c>
      <c r="N166" s="15">
        <v>4.6423109617817211</v>
      </c>
      <c r="O166" s="16"/>
      <c r="P166" s="17"/>
      <c r="Q166" s="17" t="s">
        <v>873</v>
      </c>
      <c r="R166" s="18"/>
    </row>
    <row r="167" spans="1:18" ht="13" x14ac:dyDescent="0.3">
      <c r="A167" s="14" t="s">
        <v>219</v>
      </c>
      <c r="B167" s="14" t="s">
        <v>41</v>
      </c>
      <c r="C167" s="14"/>
      <c r="D167" s="14" t="s">
        <v>116</v>
      </c>
      <c r="E167" s="14" t="s">
        <v>16</v>
      </c>
      <c r="F167" s="14" t="s">
        <v>8</v>
      </c>
      <c r="G167" s="14" t="s">
        <v>898</v>
      </c>
      <c r="H167" s="14" t="s">
        <v>73</v>
      </c>
      <c r="I167" s="14" t="s">
        <v>72</v>
      </c>
      <c r="J167" s="14" t="s">
        <v>1993</v>
      </c>
      <c r="K167" s="15">
        <v>245</v>
      </c>
      <c r="L167" s="15"/>
      <c r="M167" s="15">
        <v>58.26717817075734</v>
      </c>
      <c r="N167" s="15">
        <v>0.23782521702349935</v>
      </c>
      <c r="O167" s="16"/>
      <c r="P167" s="17"/>
      <c r="Q167" s="17" t="s">
        <v>873</v>
      </c>
      <c r="R167" s="18"/>
    </row>
    <row r="168" spans="1:18" ht="13" x14ac:dyDescent="0.3">
      <c r="A168" s="14" t="s">
        <v>219</v>
      </c>
      <c r="B168" s="14" t="s">
        <v>41</v>
      </c>
      <c r="C168" s="14"/>
      <c r="D168" s="14" t="s">
        <v>116</v>
      </c>
      <c r="E168" s="14" t="s">
        <v>16</v>
      </c>
      <c r="F168" s="14" t="s">
        <v>8</v>
      </c>
      <c r="G168" s="14" t="s">
        <v>1041</v>
      </c>
      <c r="H168" s="14" t="s">
        <v>83</v>
      </c>
      <c r="I168" s="14" t="s">
        <v>80</v>
      </c>
      <c r="J168" s="14" t="s">
        <v>1984</v>
      </c>
      <c r="K168" s="15">
        <v>54.1</v>
      </c>
      <c r="L168" s="15"/>
      <c r="M168" s="15">
        <v>4426.8274785939329</v>
      </c>
      <c r="N168" s="15">
        <v>81.8267556117178</v>
      </c>
      <c r="O168" s="16"/>
      <c r="P168" s="17"/>
      <c r="Q168" s="17" t="s">
        <v>873</v>
      </c>
      <c r="R168" s="18"/>
    </row>
    <row r="169" spans="1:18" ht="13" x14ac:dyDescent="0.3">
      <c r="A169" s="14" t="s">
        <v>219</v>
      </c>
      <c r="B169" s="14" t="s">
        <v>41</v>
      </c>
      <c r="C169" s="14" t="s">
        <v>279</v>
      </c>
      <c r="D169" s="14" t="s">
        <v>116</v>
      </c>
      <c r="E169" s="14" t="s">
        <v>16</v>
      </c>
      <c r="F169" s="14" t="s">
        <v>8</v>
      </c>
      <c r="G169" s="14" t="s">
        <v>795</v>
      </c>
      <c r="H169" s="14" t="s">
        <v>83</v>
      </c>
      <c r="I169" s="14" t="s">
        <v>80</v>
      </c>
      <c r="J169" s="14" t="s">
        <v>1984</v>
      </c>
      <c r="K169" s="15">
        <v>58</v>
      </c>
      <c r="L169" s="15">
        <v>30657</v>
      </c>
      <c r="M169" s="15">
        <v>4402.8740184451053</v>
      </c>
      <c r="N169" s="15">
        <v>75.911621007674228</v>
      </c>
      <c r="O169" s="16">
        <v>41640</v>
      </c>
      <c r="P169" s="17" t="s">
        <v>719</v>
      </c>
      <c r="Q169" s="17" t="s">
        <v>720</v>
      </c>
      <c r="R169" s="18"/>
    </row>
    <row r="170" spans="1:18" ht="13" x14ac:dyDescent="0.3">
      <c r="A170" s="14" t="s">
        <v>219</v>
      </c>
      <c r="B170" s="14" t="s">
        <v>41</v>
      </c>
      <c r="C170" s="14"/>
      <c r="D170" s="14" t="s">
        <v>116</v>
      </c>
      <c r="E170" s="14" t="s">
        <v>16</v>
      </c>
      <c r="F170" s="14" t="s">
        <v>8</v>
      </c>
      <c r="G170" s="14" t="s">
        <v>795</v>
      </c>
      <c r="H170" s="14" t="s">
        <v>83</v>
      </c>
      <c r="I170" s="14" t="s">
        <v>80</v>
      </c>
      <c r="J170" s="14" t="s">
        <v>1984</v>
      </c>
      <c r="K170" s="15">
        <v>58</v>
      </c>
      <c r="L170" s="15"/>
      <c r="M170" s="15">
        <v>3987.9028999727661</v>
      </c>
      <c r="N170" s="15">
        <v>68.756946551254586</v>
      </c>
      <c r="O170" s="16"/>
      <c r="P170" s="17"/>
      <c r="Q170" s="17" t="s">
        <v>873</v>
      </c>
      <c r="R170" s="18"/>
    </row>
    <row r="171" spans="1:18" ht="13" x14ac:dyDescent="0.3">
      <c r="A171" s="14" t="s">
        <v>219</v>
      </c>
      <c r="B171" s="14" t="s">
        <v>41</v>
      </c>
      <c r="C171" s="14"/>
      <c r="D171" s="14" t="s">
        <v>116</v>
      </c>
      <c r="E171" s="14" t="s">
        <v>16</v>
      </c>
      <c r="F171" s="14" t="s">
        <v>8</v>
      </c>
      <c r="G171" s="14" t="s">
        <v>1053</v>
      </c>
      <c r="H171" s="14" t="s">
        <v>83</v>
      </c>
      <c r="I171" s="14" t="s">
        <v>80</v>
      </c>
      <c r="J171" s="14" t="s">
        <v>1984</v>
      </c>
      <c r="K171" s="15">
        <v>21.1</v>
      </c>
      <c r="L171" s="15"/>
      <c r="M171" s="15">
        <v>1318.6274274271211</v>
      </c>
      <c r="N171" s="15">
        <v>62.494190873323269</v>
      </c>
      <c r="O171" s="16"/>
      <c r="P171" s="17"/>
      <c r="Q171" s="17" t="s">
        <v>873</v>
      </c>
      <c r="R171" s="18"/>
    </row>
    <row r="172" spans="1:18" ht="13" x14ac:dyDescent="0.3">
      <c r="A172" s="14" t="s">
        <v>219</v>
      </c>
      <c r="B172" s="14" t="s">
        <v>41</v>
      </c>
      <c r="C172" s="14"/>
      <c r="D172" s="14" t="s">
        <v>116</v>
      </c>
      <c r="E172" s="14" t="s">
        <v>16</v>
      </c>
      <c r="F172" s="14" t="s">
        <v>8</v>
      </c>
      <c r="G172" s="14" t="s">
        <v>1042</v>
      </c>
      <c r="H172" s="14" t="s">
        <v>83</v>
      </c>
      <c r="I172" s="14" t="s">
        <v>80</v>
      </c>
      <c r="J172" s="14" t="s">
        <v>1984</v>
      </c>
      <c r="K172" s="15">
        <v>20.100000000000001</v>
      </c>
      <c r="L172" s="15"/>
      <c r="M172" s="15">
        <v>1366.2726100741809</v>
      </c>
      <c r="N172" s="15">
        <v>67.973761695232881</v>
      </c>
      <c r="O172" s="16"/>
      <c r="P172" s="17"/>
      <c r="Q172" s="17" t="s">
        <v>873</v>
      </c>
      <c r="R172" s="18"/>
    </row>
    <row r="173" spans="1:18" ht="13" x14ac:dyDescent="0.3">
      <c r="A173" s="14" t="s">
        <v>219</v>
      </c>
      <c r="B173" s="14" t="s">
        <v>41</v>
      </c>
      <c r="C173" s="14"/>
      <c r="D173" s="14" t="s">
        <v>116</v>
      </c>
      <c r="E173" s="14" t="s">
        <v>16</v>
      </c>
      <c r="F173" s="14" t="s">
        <v>8</v>
      </c>
      <c r="G173" s="14" t="s">
        <v>1077</v>
      </c>
      <c r="H173" s="14" t="s">
        <v>83</v>
      </c>
      <c r="I173" s="14" t="s">
        <v>80</v>
      </c>
      <c r="J173" s="14" t="s">
        <v>1984</v>
      </c>
      <c r="K173" s="15">
        <v>20</v>
      </c>
      <c r="L173" s="15"/>
      <c r="M173" s="15">
        <v>385.42822465293676</v>
      </c>
      <c r="N173" s="15">
        <v>19.271411232646837</v>
      </c>
      <c r="O173" s="16"/>
      <c r="P173" s="17"/>
      <c r="Q173" s="17" t="s">
        <v>873</v>
      </c>
      <c r="R173" s="18"/>
    </row>
    <row r="174" spans="1:18" ht="13" x14ac:dyDescent="0.3">
      <c r="A174" s="14" t="s">
        <v>219</v>
      </c>
      <c r="B174" s="14" t="s">
        <v>41</v>
      </c>
      <c r="C174" s="14" t="s">
        <v>279</v>
      </c>
      <c r="D174" s="14" t="s">
        <v>116</v>
      </c>
      <c r="E174" s="14" t="s">
        <v>16</v>
      </c>
      <c r="F174" s="14" t="s">
        <v>8</v>
      </c>
      <c r="G174" s="14" t="s">
        <v>356</v>
      </c>
      <c r="H174" s="14" t="s">
        <v>83</v>
      </c>
      <c r="I174" s="14" t="s">
        <v>80</v>
      </c>
      <c r="J174" s="14" t="s">
        <v>1984</v>
      </c>
      <c r="K174" s="15">
        <v>9.6</v>
      </c>
      <c r="L174" s="15">
        <v>5698</v>
      </c>
      <c r="M174" s="15">
        <v>813.56300081094992</v>
      </c>
      <c r="N174" s="15">
        <v>84.746145917807283</v>
      </c>
      <c r="O174" s="16">
        <v>42736</v>
      </c>
      <c r="P174" s="17" t="s">
        <v>105</v>
      </c>
      <c r="Q174" s="17" t="s">
        <v>280</v>
      </c>
      <c r="R174" s="18" t="s">
        <v>106</v>
      </c>
    </row>
    <row r="175" spans="1:18" ht="13" x14ac:dyDescent="0.3">
      <c r="A175" s="14" t="s">
        <v>219</v>
      </c>
      <c r="B175" s="14" t="s">
        <v>41</v>
      </c>
      <c r="C175" s="14"/>
      <c r="D175" s="14" t="s">
        <v>116</v>
      </c>
      <c r="E175" s="14" t="s">
        <v>16</v>
      </c>
      <c r="F175" s="14" t="s">
        <v>8</v>
      </c>
      <c r="G175" s="14" t="s">
        <v>1170</v>
      </c>
      <c r="H175" s="14" t="s">
        <v>60</v>
      </c>
      <c r="I175" s="14" t="s">
        <v>57</v>
      </c>
      <c r="J175" s="14" t="s">
        <v>2005</v>
      </c>
      <c r="K175" s="15">
        <v>847</v>
      </c>
      <c r="L175" s="15"/>
      <c r="M175" s="15">
        <v>11627.445050450064</v>
      </c>
      <c r="N175" s="15">
        <v>13.727798170543169</v>
      </c>
      <c r="O175" s="16"/>
      <c r="P175" s="17"/>
      <c r="Q175" s="17" t="s">
        <v>873</v>
      </c>
      <c r="R175" s="18"/>
    </row>
    <row r="176" spans="1:18" ht="13" x14ac:dyDescent="0.3">
      <c r="A176" s="14" t="s">
        <v>219</v>
      </c>
      <c r="B176" s="14" t="s">
        <v>41</v>
      </c>
      <c r="C176" s="14"/>
      <c r="D176" s="14" t="s">
        <v>116</v>
      </c>
      <c r="E176" s="14" t="s">
        <v>16</v>
      </c>
      <c r="F176" s="14" t="s">
        <v>8</v>
      </c>
      <c r="G176" s="14" t="s">
        <v>1070</v>
      </c>
      <c r="H176" s="14" t="s">
        <v>83</v>
      </c>
      <c r="I176" s="14" t="s">
        <v>80</v>
      </c>
      <c r="J176" s="14" t="s">
        <v>1984</v>
      </c>
      <c r="K176" s="15">
        <v>34.299999999999997</v>
      </c>
      <c r="L176" s="15"/>
      <c r="M176" s="15">
        <v>2646.5621084393565</v>
      </c>
      <c r="N176" s="15">
        <v>77.159245144004572</v>
      </c>
      <c r="O176" s="16"/>
      <c r="P176" s="17"/>
      <c r="Q176" s="17" t="s">
        <v>873</v>
      </c>
      <c r="R176" s="18"/>
    </row>
    <row r="177" spans="1:18" ht="13" x14ac:dyDescent="0.3">
      <c r="A177" s="14" t="s">
        <v>219</v>
      </c>
      <c r="B177" s="14" t="s">
        <v>41</v>
      </c>
      <c r="C177" s="14" t="s">
        <v>313</v>
      </c>
      <c r="D177" s="14" t="s">
        <v>116</v>
      </c>
      <c r="E177" s="14" t="s">
        <v>16</v>
      </c>
      <c r="F177" s="14" t="s">
        <v>8</v>
      </c>
      <c r="G177" s="14" t="s">
        <v>739</v>
      </c>
      <c r="H177" s="14" t="s">
        <v>83</v>
      </c>
      <c r="I177" s="14" t="s">
        <v>80</v>
      </c>
      <c r="J177" s="14" t="s">
        <v>1984</v>
      </c>
      <c r="K177" s="15">
        <v>13</v>
      </c>
      <c r="L177" s="15">
        <v>8480</v>
      </c>
      <c r="M177" s="15">
        <v>1158.6007173718474</v>
      </c>
      <c r="N177" s="15">
        <v>89.123132105526722</v>
      </c>
      <c r="O177" s="16">
        <v>42736</v>
      </c>
      <c r="P177" s="17" t="s">
        <v>719</v>
      </c>
      <c r="Q177" s="17" t="s">
        <v>720</v>
      </c>
      <c r="R177" s="18"/>
    </row>
    <row r="178" spans="1:18" ht="13" x14ac:dyDescent="0.3">
      <c r="A178" s="14" t="s">
        <v>219</v>
      </c>
      <c r="B178" s="14" t="s">
        <v>41</v>
      </c>
      <c r="C178" s="14"/>
      <c r="D178" s="14" t="s">
        <v>116</v>
      </c>
      <c r="E178" s="14" t="s">
        <v>16</v>
      </c>
      <c r="F178" s="14" t="s">
        <v>8</v>
      </c>
      <c r="G178" s="14" t="s">
        <v>995</v>
      </c>
      <c r="H178" s="14" t="s">
        <v>83</v>
      </c>
      <c r="I178" s="14" t="s">
        <v>80</v>
      </c>
      <c r="J178" s="14" t="s">
        <v>1984</v>
      </c>
      <c r="K178" s="15">
        <v>13</v>
      </c>
      <c r="L178" s="15"/>
      <c r="M178" s="15">
        <v>1066.5497085978468</v>
      </c>
      <c r="N178" s="15">
        <v>82.04228527675744</v>
      </c>
      <c r="O178" s="16"/>
      <c r="P178" s="17"/>
      <c r="Q178" s="17" t="s">
        <v>873</v>
      </c>
      <c r="R178" s="18"/>
    </row>
    <row r="179" spans="1:18" ht="13" x14ac:dyDescent="0.3">
      <c r="A179" s="14" t="s">
        <v>219</v>
      </c>
      <c r="B179" s="14" t="s">
        <v>41</v>
      </c>
      <c r="C179" s="14" t="s">
        <v>313</v>
      </c>
      <c r="D179" s="14" t="s">
        <v>116</v>
      </c>
      <c r="E179" s="14" t="s">
        <v>16</v>
      </c>
      <c r="F179" s="14" t="s">
        <v>8</v>
      </c>
      <c r="G179" s="14" t="s">
        <v>724</v>
      </c>
      <c r="H179" s="14" t="s">
        <v>83</v>
      </c>
      <c r="I179" s="14" t="s">
        <v>80</v>
      </c>
      <c r="J179" s="14" t="s">
        <v>1984</v>
      </c>
      <c r="K179" s="15">
        <v>4.4000000000000004</v>
      </c>
      <c r="L179" s="15">
        <v>1380</v>
      </c>
      <c r="M179" s="15">
        <v>191.94209785545598</v>
      </c>
      <c r="N179" s="15">
        <v>43.623204058058178</v>
      </c>
      <c r="O179" s="16">
        <v>42736</v>
      </c>
      <c r="P179" s="17" t="s">
        <v>719</v>
      </c>
      <c r="Q179" s="17" t="s">
        <v>720</v>
      </c>
      <c r="R179" s="18"/>
    </row>
    <row r="180" spans="1:18" ht="13" x14ac:dyDescent="0.3">
      <c r="A180" s="14" t="s">
        <v>219</v>
      </c>
      <c r="B180" s="14" t="s">
        <v>41</v>
      </c>
      <c r="C180" s="14" t="s">
        <v>313</v>
      </c>
      <c r="D180" s="14" t="s">
        <v>116</v>
      </c>
      <c r="E180" s="14" t="s">
        <v>16</v>
      </c>
      <c r="F180" s="14" t="s">
        <v>8</v>
      </c>
      <c r="G180" s="14" t="s">
        <v>774</v>
      </c>
      <c r="H180" s="14" t="s">
        <v>83</v>
      </c>
      <c r="I180" s="14" t="s">
        <v>80</v>
      </c>
      <c r="J180" s="14" t="s">
        <v>1984</v>
      </c>
      <c r="K180" s="15">
        <v>32.1</v>
      </c>
      <c r="L180" s="15">
        <v>20430</v>
      </c>
      <c r="M180" s="15">
        <v>2791.4113235630566</v>
      </c>
      <c r="N180" s="15">
        <v>86.959854316606126</v>
      </c>
      <c r="O180" s="16">
        <v>42736</v>
      </c>
      <c r="P180" s="17" t="s">
        <v>719</v>
      </c>
      <c r="Q180" s="17" t="s">
        <v>720</v>
      </c>
      <c r="R180" s="18"/>
    </row>
    <row r="181" spans="1:18" ht="13" x14ac:dyDescent="0.3">
      <c r="A181" s="14" t="s">
        <v>219</v>
      </c>
      <c r="B181" s="14" t="s">
        <v>41</v>
      </c>
      <c r="C181" s="14" t="s">
        <v>313</v>
      </c>
      <c r="D181" s="14" t="s">
        <v>116</v>
      </c>
      <c r="E181" s="14" t="s">
        <v>16</v>
      </c>
      <c r="F181" s="14" t="s">
        <v>8</v>
      </c>
      <c r="G181" s="14" t="s">
        <v>330</v>
      </c>
      <c r="H181" s="14" t="s">
        <v>83</v>
      </c>
      <c r="I181" s="14" t="s">
        <v>80</v>
      </c>
      <c r="J181" s="14" t="s">
        <v>1984</v>
      </c>
      <c r="K181" s="15">
        <v>12.8</v>
      </c>
      <c r="L181" s="15">
        <v>8475</v>
      </c>
      <c r="M181" s="15">
        <v>1250.4855301310649</v>
      </c>
      <c r="N181" s="15">
        <v>97.694182041489441</v>
      </c>
      <c r="O181" s="16">
        <v>42370</v>
      </c>
      <c r="P181" s="17" t="s">
        <v>105</v>
      </c>
      <c r="Q181" s="17" t="s">
        <v>331</v>
      </c>
      <c r="R181" s="18" t="s">
        <v>106</v>
      </c>
    </row>
    <row r="182" spans="1:18" ht="13" x14ac:dyDescent="0.3">
      <c r="A182" s="14" t="s">
        <v>219</v>
      </c>
      <c r="B182" s="14" t="s">
        <v>41</v>
      </c>
      <c r="C182" s="14" t="s">
        <v>313</v>
      </c>
      <c r="D182" s="14" t="s">
        <v>116</v>
      </c>
      <c r="E182" s="14" t="s">
        <v>16</v>
      </c>
      <c r="F182" s="14" t="s">
        <v>8</v>
      </c>
      <c r="G182" s="14" t="s">
        <v>364</v>
      </c>
      <c r="H182" s="14" t="s">
        <v>83</v>
      </c>
      <c r="I182" s="14" t="s">
        <v>80</v>
      </c>
      <c r="J182" s="14" t="s">
        <v>1984</v>
      </c>
      <c r="K182" s="15">
        <v>28.5</v>
      </c>
      <c r="L182" s="15">
        <v>15479</v>
      </c>
      <c r="M182" s="15">
        <v>2283.9251352092924</v>
      </c>
      <c r="N182" s="15">
        <v>80.137724042431316</v>
      </c>
      <c r="O182" s="16">
        <v>42370</v>
      </c>
      <c r="P182" s="17" t="s">
        <v>105</v>
      </c>
      <c r="Q182" s="17" t="s">
        <v>331</v>
      </c>
      <c r="R182" s="18" t="s">
        <v>106</v>
      </c>
    </row>
    <row r="183" spans="1:18" ht="13" x14ac:dyDescent="0.3">
      <c r="A183" s="14" t="s">
        <v>219</v>
      </c>
      <c r="B183" s="14" t="s">
        <v>41</v>
      </c>
      <c r="C183" s="14" t="s">
        <v>313</v>
      </c>
      <c r="D183" s="14" t="s">
        <v>116</v>
      </c>
      <c r="E183" s="14" t="s">
        <v>16</v>
      </c>
      <c r="F183" s="14" t="s">
        <v>8</v>
      </c>
      <c r="G183" s="14" t="s">
        <v>344</v>
      </c>
      <c r="H183" s="14" t="s">
        <v>83</v>
      </c>
      <c r="I183" s="14" t="s">
        <v>80</v>
      </c>
      <c r="J183" s="14" t="s">
        <v>1984</v>
      </c>
      <c r="K183" s="15">
        <v>32.1</v>
      </c>
      <c r="L183" s="15">
        <v>20430</v>
      </c>
      <c r="M183" s="15">
        <v>3014.4447646699305</v>
      </c>
      <c r="N183" s="15">
        <v>93.907936594078834</v>
      </c>
      <c r="O183" s="16">
        <v>42370</v>
      </c>
      <c r="P183" s="17" t="s">
        <v>105</v>
      </c>
      <c r="Q183" s="17" t="s">
        <v>331</v>
      </c>
      <c r="R183" s="18" t="s">
        <v>106</v>
      </c>
    </row>
    <row r="184" spans="1:18" ht="13" x14ac:dyDescent="0.3">
      <c r="A184" s="14" t="s">
        <v>219</v>
      </c>
      <c r="B184" s="14" t="s">
        <v>41</v>
      </c>
      <c r="C184" s="14"/>
      <c r="D184" s="14" t="s">
        <v>116</v>
      </c>
      <c r="E184" s="14" t="s">
        <v>16</v>
      </c>
      <c r="F184" s="14" t="s">
        <v>8</v>
      </c>
      <c r="G184" s="14" t="s">
        <v>794</v>
      </c>
      <c r="H184" s="14" t="s">
        <v>58</v>
      </c>
      <c r="I184" s="14" t="s">
        <v>57</v>
      </c>
      <c r="J184" s="14" t="s">
        <v>2006</v>
      </c>
      <c r="K184" s="15">
        <v>382.5</v>
      </c>
      <c r="L184" s="15">
        <v>30600</v>
      </c>
      <c r="M184" s="15">
        <v>4394.7590565403571</v>
      </c>
      <c r="N184" s="15">
        <v>11.489566160889822</v>
      </c>
      <c r="O184" s="16">
        <v>41640</v>
      </c>
      <c r="P184" s="17" t="s">
        <v>719</v>
      </c>
      <c r="Q184" s="17" t="s">
        <v>720</v>
      </c>
      <c r="R184" s="18"/>
    </row>
    <row r="185" spans="1:18" ht="13" x14ac:dyDescent="0.3">
      <c r="A185" s="14" t="s">
        <v>219</v>
      </c>
      <c r="B185" s="14" t="s">
        <v>41</v>
      </c>
      <c r="C185" s="14"/>
      <c r="D185" s="14" t="s">
        <v>116</v>
      </c>
      <c r="E185" s="14" t="s">
        <v>16</v>
      </c>
      <c r="F185" s="14" t="s">
        <v>8</v>
      </c>
      <c r="G185" s="14" t="s">
        <v>794</v>
      </c>
      <c r="H185" s="14" t="s">
        <v>58</v>
      </c>
      <c r="I185" s="14" t="s">
        <v>57</v>
      </c>
      <c r="J185" s="14" t="s">
        <v>2006</v>
      </c>
      <c r="K185" s="15">
        <v>382.5</v>
      </c>
      <c r="L185" s="15"/>
      <c r="M185" s="15">
        <v>3980.5527736740028</v>
      </c>
      <c r="N185" s="15">
        <v>10.406673918101967</v>
      </c>
      <c r="O185" s="16"/>
      <c r="P185" s="17"/>
      <c r="Q185" s="17" t="s">
        <v>873</v>
      </c>
      <c r="R185" s="18"/>
    </row>
    <row r="186" spans="1:18" ht="13" x14ac:dyDescent="0.3">
      <c r="A186" s="14" t="s">
        <v>219</v>
      </c>
      <c r="B186" s="14" t="s">
        <v>41</v>
      </c>
      <c r="C186" s="14"/>
      <c r="D186" s="14" t="s">
        <v>116</v>
      </c>
      <c r="E186" s="14" t="s">
        <v>16</v>
      </c>
      <c r="F186" s="14" t="s">
        <v>8</v>
      </c>
      <c r="G186" s="14" t="s">
        <v>1045</v>
      </c>
      <c r="H186" s="14" t="s">
        <v>83</v>
      </c>
      <c r="I186" s="14" t="s">
        <v>80</v>
      </c>
      <c r="J186" s="14" t="s">
        <v>1984</v>
      </c>
      <c r="K186" s="15">
        <v>48</v>
      </c>
      <c r="L186" s="15"/>
      <c r="M186" s="15">
        <v>3005.8383428867487</v>
      </c>
      <c r="N186" s="15">
        <v>62.621632143473931</v>
      </c>
      <c r="O186" s="16"/>
      <c r="P186" s="17"/>
      <c r="Q186" s="17" t="s">
        <v>873</v>
      </c>
      <c r="R186" s="18"/>
    </row>
    <row r="187" spans="1:18" ht="13" x14ac:dyDescent="0.3">
      <c r="A187" s="14" t="s">
        <v>219</v>
      </c>
      <c r="B187" s="14" t="s">
        <v>41</v>
      </c>
      <c r="C187" s="14"/>
      <c r="D187" s="14" t="s">
        <v>116</v>
      </c>
      <c r="E187" s="14" t="s">
        <v>16</v>
      </c>
      <c r="F187" s="14" t="s">
        <v>8</v>
      </c>
      <c r="G187" s="14" t="s">
        <v>799</v>
      </c>
      <c r="H187" s="14" t="s">
        <v>83</v>
      </c>
      <c r="I187" s="14" t="s">
        <v>80</v>
      </c>
      <c r="J187" s="14" t="s">
        <v>1984</v>
      </c>
      <c r="K187" s="15">
        <v>51.5</v>
      </c>
      <c r="L187" s="15"/>
      <c r="M187" s="15">
        <v>4552.8519826114598</v>
      </c>
      <c r="N187" s="15">
        <v>88.404892866241937</v>
      </c>
      <c r="O187" s="16"/>
      <c r="P187" s="17"/>
      <c r="Q187" s="17" t="s">
        <v>873</v>
      </c>
      <c r="R187" s="18"/>
    </row>
    <row r="188" spans="1:18" ht="13" x14ac:dyDescent="0.3">
      <c r="A188" s="14" t="s">
        <v>219</v>
      </c>
      <c r="B188" s="14" t="s">
        <v>41</v>
      </c>
      <c r="C188" s="14" t="s">
        <v>257</v>
      </c>
      <c r="D188" s="14" t="s">
        <v>116</v>
      </c>
      <c r="E188" s="14" t="s">
        <v>16</v>
      </c>
      <c r="F188" s="14" t="s">
        <v>8</v>
      </c>
      <c r="G188" s="14" t="s">
        <v>258</v>
      </c>
      <c r="H188" s="14" t="s">
        <v>83</v>
      </c>
      <c r="I188" s="14" t="s">
        <v>80</v>
      </c>
      <c r="J188" s="14" t="s">
        <v>1984</v>
      </c>
      <c r="K188" s="15">
        <v>48</v>
      </c>
      <c r="L188" s="15">
        <v>22076.000000000004</v>
      </c>
      <c r="M188" s="15">
        <v>3618.1086557368258</v>
      </c>
      <c r="N188" s="15">
        <v>75.377263661183875</v>
      </c>
      <c r="O188" s="16">
        <v>39083</v>
      </c>
      <c r="P188" s="17" t="s">
        <v>105</v>
      </c>
      <c r="Q188" s="17" t="s">
        <v>259</v>
      </c>
      <c r="R188" s="18" t="s">
        <v>106</v>
      </c>
    </row>
    <row r="189" spans="1:18" ht="13" x14ac:dyDescent="0.3">
      <c r="A189" s="14" t="s">
        <v>219</v>
      </c>
      <c r="B189" s="14" t="s">
        <v>41</v>
      </c>
      <c r="C189" s="14" t="s">
        <v>257</v>
      </c>
      <c r="D189" s="14" t="s">
        <v>116</v>
      </c>
      <c r="E189" s="14" t="s">
        <v>16</v>
      </c>
      <c r="F189" s="14" t="s">
        <v>8</v>
      </c>
      <c r="G189" s="14" t="s">
        <v>314</v>
      </c>
      <c r="H189" s="14" t="s">
        <v>83</v>
      </c>
      <c r="I189" s="14" t="s">
        <v>80</v>
      </c>
      <c r="J189" s="14" t="s">
        <v>1984</v>
      </c>
      <c r="K189" s="15">
        <v>11.5</v>
      </c>
      <c r="L189" s="15">
        <v>7796</v>
      </c>
      <c r="M189" s="15">
        <v>1150.2991378055201</v>
      </c>
      <c r="N189" s="15">
        <v>100.02601198308871</v>
      </c>
      <c r="O189" s="16">
        <v>42370</v>
      </c>
      <c r="P189" s="17" t="s">
        <v>105</v>
      </c>
      <c r="Q189" s="17" t="s">
        <v>287</v>
      </c>
      <c r="R189" s="18" t="s">
        <v>106</v>
      </c>
    </row>
    <row r="190" spans="1:18" ht="13" x14ac:dyDescent="0.3">
      <c r="A190" s="14" t="s">
        <v>219</v>
      </c>
      <c r="B190" s="14" t="s">
        <v>41</v>
      </c>
      <c r="C190" s="14" t="s">
        <v>257</v>
      </c>
      <c r="D190" s="14" t="s">
        <v>116</v>
      </c>
      <c r="E190" s="14" t="s">
        <v>16</v>
      </c>
      <c r="F190" s="14" t="s">
        <v>8</v>
      </c>
      <c r="G190" s="14" t="s">
        <v>348</v>
      </c>
      <c r="H190" s="14" t="s">
        <v>83</v>
      </c>
      <c r="I190" s="14" t="s">
        <v>80</v>
      </c>
      <c r="J190" s="14" t="s">
        <v>1984</v>
      </c>
      <c r="K190" s="15">
        <v>1.6</v>
      </c>
      <c r="L190" s="15">
        <v>988</v>
      </c>
      <c r="M190" s="15">
        <v>145.77931607899615</v>
      </c>
      <c r="N190" s="15">
        <v>91.112072549372584</v>
      </c>
      <c r="O190" s="16">
        <v>42370</v>
      </c>
      <c r="P190" s="17" t="s">
        <v>105</v>
      </c>
      <c r="Q190" s="17" t="s">
        <v>287</v>
      </c>
      <c r="R190" s="18" t="s">
        <v>106</v>
      </c>
    </row>
    <row r="191" spans="1:18" ht="13" x14ac:dyDescent="0.3">
      <c r="A191" s="14" t="s">
        <v>219</v>
      </c>
      <c r="B191" s="14" t="s">
        <v>41</v>
      </c>
      <c r="C191" s="14" t="s">
        <v>257</v>
      </c>
      <c r="D191" s="14" t="s">
        <v>116</v>
      </c>
      <c r="E191" s="14" t="s">
        <v>16</v>
      </c>
      <c r="F191" s="14" t="s">
        <v>8</v>
      </c>
      <c r="G191" s="14" t="s">
        <v>363</v>
      </c>
      <c r="H191" s="14" t="s">
        <v>83</v>
      </c>
      <c r="I191" s="14" t="s">
        <v>80</v>
      </c>
      <c r="J191" s="14" t="s">
        <v>1984</v>
      </c>
      <c r="K191" s="15">
        <v>3.2</v>
      </c>
      <c r="L191" s="15">
        <v>1754</v>
      </c>
      <c r="M191" s="15">
        <v>258.80255101473603</v>
      </c>
      <c r="N191" s="15">
        <v>80.875797192104997</v>
      </c>
      <c r="O191" s="16">
        <v>42370</v>
      </c>
      <c r="P191" s="17" t="s">
        <v>105</v>
      </c>
      <c r="Q191" s="17" t="s">
        <v>287</v>
      </c>
      <c r="R191" s="18" t="s">
        <v>106</v>
      </c>
    </row>
    <row r="192" spans="1:18" ht="13" x14ac:dyDescent="0.3">
      <c r="A192" s="14" t="s">
        <v>219</v>
      </c>
      <c r="B192" s="14" t="s">
        <v>41</v>
      </c>
      <c r="C192" s="14" t="s">
        <v>257</v>
      </c>
      <c r="D192" s="14" t="s">
        <v>116</v>
      </c>
      <c r="E192" s="14" t="s">
        <v>16</v>
      </c>
      <c r="F192" s="14" t="s">
        <v>8</v>
      </c>
      <c r="G192" s="14" t="s">
        <v>340</v>
      </c>
      <c r="H192" s="14" t="s">
        <v>83</v>
      </c>
      <c r="I192" s="14" t="s">
        <v>80</v>
      </c>
      <c r="J192" s="14" t="s">
        <v>1984</v>
      </c>
      <c r="K192" s="15">
        <v>45</v>
      </c>
      <c r="L192" s="15">
        <v>28997</v>
      </c>
      <c r="M192" s="15">
        <v>4278.5048869864886</v>
      </c>
      <c r="N192" s="15">
        <v>95.077886377477526</v>
      </c>
      <c r="O192" s="16">
        <v>42370</v>
      </c>
      <c r="P192" s="17" t="s">
        <v>105</v>
      </c>
      <c r="Q192" s="17" t="s">
        <v>287</v>
      </c>
      <c r="R192" s="18" t="s">
        <v>106</v>
      </c>
    </row>
    <row r="193" spans="1:18" ht="13" x14ac:dyDescent="0.3">
      <c r="A193" s="14" t="s">
        <v>219</v>
      </c>
      <c r="B193" s="14" t="s">
        <v>41</v>
      </c>
      <c r="C193" s="14"/>
      <c r="D193" s="14" t="s">
        <v>116</v>
      </c>
      <c r="E193" s="14" t="s">
        <v>16</v>
      </c>
      <c r="F193" s="14" t="s">
        <v>8</v>
      </c>
      <c r="G193" s="14" t="s">
        <v>718</v>
      </c>
      <c r="H193" s="14" t="s">
        <v>60</v>
      </c>
      <c r="I193" s="14" t="s">
        <v>57</v>
      </c>
      <c r="J193" s="14" t="s">
        <v>2005</v>
      </c>
      <c r="K193" s="15">
        <v>343</v>
      </c>
      <c r="L193" s="15">
        <v>33900</v>
      </c>
      <c r="M193" s="15">
        <v>5697.8258494849924</v>
      </c>
      <c r="N193" s="15">
        <v>16.611737170510182</v>
      </c>
      <c r="O193" s="16">
        <v>40909</v>
      </c>
      <c r="P193" s="17" t="s">
        <v>714</v>
      </c>
      <c r="Q193" s="17" t="s">
        <v>715</v>
      </c>
      <c r="R193" s="18"/>
    </row>
    <row r="194" spans="1:18" ht="13" x14ac:dyDescent="0.3">
      <c r="A194" s="14" t="s">
        <v>219</v>
      </c>
      <c r="B194" s="14" t="s">
        <v>41</v>
      </c>
      <c r="C194" s="14"/>
      <c r="D194" s="14" t="s">
        <v>116</v>
      </c>
      <c r="E194" s="14" t="s">
        <v>16</v>
      </c>
      <c r="F194" s="14" t="s">
        <v>8</v>
      </c>
      <c r="G194" s="14" t="s">
        <v>805</v>
      </c>
      <c r="H194" s="14" t="s">
        <v>58</v>
      </c>
      <c r="I194" s="14" t="s">
        <v>57</v>
      </c>
      <c r="J194" s="14" t="s">
        <v>2006</v>
      </c>
      <c r="K194" s="15">
        <v>343</v>
      </c>
      <c r="L194" s="15">
        <v>40800</v>
      </c>
      <c r="M194" s="15">
        <v>5776.6</v>
      </c>
      <c r="N194" s="15">
        <v>16.841399416909621</v>
      </c>
      <c r="O194" s="16">
        <v>42005</v>
      </c>
      <c r="P194" s="17" t="s">
        <v>719</v>
      </c>
      <c r="Q194" s="17" t="s">
        <v>720</v>
      </c>
      <c r="R194" s="18"/>
    </row>
    <row r="195" spans="1:18" ht="13" x14ac:dyDescent="0.3">
      <c r="A195" s="14" t="s">
        <v>219</v>
      </c>
      <c r="B195" s="14" t="s">
        <v>41</v>
      </c>
      <c r="C195" s="14"/>
      <c r="D195" s="14" t="s">
        <v>116</v>
      </c>
      <c r="E195" s="14" t="s">
        <v>16</v>
      </c>
      <c r="F195" s="14" t="s">
        <v>8</v>
      </c>
      <c r="G195" s="14" t="s">
        <v>1151</v>
      </c>
      <c r="H195" s="14" t="s">
        <v>60</v>
      </c>
      <c r="I195" s="14" t="s">
        <v>57</v>
      </c>
      <c r="J195" s="14" t="s">
        <v>2005</v>
      </c>
      <c r="K195" s="15">
        <v>293.2</v>
      </c>
      <c r="L195" s="15"/>
      <c r="M195" s="15">
        <v>4765.2090742181917</v>
      </c>
      <c r="N195" s="15">
        <v>16.252418397742812</v>
      </c>
      <c r="O195" s="16"/>
      <c r="P195" s="17"/>
      <c r="Q195" s="17" t="s">
        <v>873</v>
      </c>
      <c r="R195" s="18"/>
    </row>
    <row r="196" spans="1:18" ht="13" x14ac:dyDescent="0.3">
      <c r="A196" s="14" t="s">
        <v>219</v>
      </c>
      <c r="B196" s="14" t="s">
        <v>41</v>
      </c>
      <c r="C196" s="14" t="s">
        <v>777</v>
      </c>
      <c r="D196" s="14" t="s">
        <v>116</v>
      </c>
      <c r="E196" s="14" t="s">
        <v>16</v>
      </c>
      <c r="F196" s="14" t="s">
        <v>8</v>
      </c>
      <c r="G196" s="14" t="s">
        <v>778</v>
      </c>
      <c r="H196" s="14" t="s">
        <v>83</v>
      </c>
      <c r="I196" s="14" t="s">
        <v>80</v>
      </c>
      <c r="J196" s="14" t="s">
        <v>1984</v>
      </c>
      <c r="K196" s="15">
        <v>36.1</v>
      </c>
      <c r="L196" s="15">
        <v>22230</v>
      </c>
      <c r="M196" s="15">
        <v>2975.5612729534041</v>
      </c>
      <c r="N196" s="15">
        <v>82.425520026410084</v>
      </c>
      <c r="O196" s="16">
        <v>43101</v>
      </c>
      <c r="P196" s="17" t="s">
        <v>719</v>
      </c>
      <c r="Q196" s="17" t="s">
        <v>720</v>
      </c>
      <c r="R196" s="18"/>
    </row>
    <row r="197" spans="1:18" ht="13" x14ac:dyDescent="0.3">
      <c r="A197" s="14" t="s">
        <v>219</v>
      </c>
      <c r="B197" s="14" t="s">
        <v>41</v>
      </c>
      <c r="C197" s="14"/>
      <c r="D197" s="14" t="s">
        <v>116</v>
      </c>
      <c r="E197" s="14" t="s">
        <v>16</v>
      </c>
      <c r="F197" s="14" t="s">
        <v>8</v>
      </c>
      <c r="G197" s="14" t="s">
        <v>1127</v>
      </c>
      <c r="H197" s="14" t="s">
        <v>60</v>
      </c>
      <c r="I197" s="14" t="s">
        <v>57</v>
      </c>
      <c r="J197" s="14" t="s">
        <v>2005</v>
      </c>
      <c r="K197" s="15">
        <v>813</v>
      </c>
      <c r="L197" s="15"/>
      <c r="M197" s="15">
        <v>6201.4</v>
      </c>
      <c r="N197" s="15">
        <v>7.6277982779827793</v>
      </c>
      <c r="O197" s="16"/>
      <c r="P197" s="17"/>
      <c r="Q197" s="17" t="s">
        <v>873</v>
      </c>
      <c r="R197" s="18"/>
    </row>
    <row r="198" spans="1:18" ht="13" x14ac:dyDescent="0.3">
      <c r="A198" s="14" t="s">
        <v>219</v>
      </c>
      <c r="B198" s="14" t="s">
        <v>41</v>
      </c>
      <c r="C198" s="14"/>
      <c r="D198" s="14" t="s">
        <v>116</v>
      </c>
      <c r="E198" s="14" t="s">
        <v>16</v>
      </c>
      <c r="F198" s="14" t="s">
        <v>8</v>
      </c>
      <c r="G198" s="14" t="s">
        <v>1034</v>
      </c>
      <c r="H198" s="14" t="s">
        <v>83</v>
      </c>
      <c r="I198" s="14" t="s">
        <v>80</v>
      </c>
      <c r="J198" s="14" t="s">
        <v>1984</v>
      </c>
      <c r="K198" s="15">
        <v>24.6</v>
      </c>
      <c r="L198" s="15"/>
      <c r="M198" s="15">
        <v>1804.5097716894863</v>
      </c>
      <c r="N198" s="15">
        <v>73.354055759735218</v>
      </c>
      <c r="O198" s="16"/>
      <c r="P198" s="17"/>
      <c r="Q198" s="17" t="s">
        <v>873</v>
      </c>
      <c r="R198" s="18"/>
    </row>
    <row r="199" spans="1:18" ht="13" x14ac:dyDescent="0.3">
      <c r="A199" s="14" t="s">
        <v>219</v>
      </c>
      <c r="B199" s="14" t="s">
        <v>41</v>
      </c>
      <c r="C199" s="14"/>
      <c r="D199" s="14" t="s">
        <v>116</v>
      </c>
      <c r="E199" s="14" t="s">
        <v>16</v>
      </c>
      <c r="F199" s="14" t="s">
        <v>8</v>
      </c>
      <c r="G199" s="14" t="s">
        <v>1058</v>
      </c>
      <c r="H199" s="14" t="s">
        <v>83</v>
      </c>
      <c r="I199" s="14" t="s">
        <v>80</v>
      </c>
      <c r="J199" s="14" t="s">
        <v>1984</v>
      </c>
      <c r="K199" s="15">
        <v>27.8</v>
      </c>
      <c r="L199" s="15"/>
      <c r="M199" s="15">
        <v>2637.0084293605782</v>
      </c>
      <c r="N199" s="15">
        <v>94.856418322322952</v>
      </c>
      <c r="O199" s="16"/>
      <c r="P199" s="17"/>
      <c r="Q199" s="17" t="s">
        <v>873</v>
      </c>
      <c r="R199" s="18"/>
    </row>
    <row r="200" spans="1:18" ht="13" x14ac:dyDescent="0.3">
      <c r="A200" s="14" t="s">
        <v>219</v>
      </c>
      <c r="B200" s="14" t="s">
        <v>41</v>
      </c>
      <c r="C200" s="14"/>
      <c r="D200" s="14" t="s">
        <v>116</v>
      </c>
      <c r="E200" s="14" t="s">
        <v>16</v>
      </c>
      <c r="F200" s="14" t="s">
        <v>8</v>
      </c>
      <c r="G200" s="14" t="s">
        <v>788</v>
      </c>
      <c r="H200" s="14" t="s">
        <v>83</v>
      </c>
      <c r="I200" s="14" t="s">
        <v>80</v>
      </c>
      <c r="J200" s="14" t="s">
        <v>1984</v>
      </c>
      <c r="K200" s="15">
        <v>37.700000000000003</v>
      </c>
      <c r="L200" s="15"/>
      <c r="M200" s="15">
        <v>3391.3482742493893</v>
      </c>
      <c r="N200" s="15">
        <v>89.95618764587239</v>
      </c>
      <c r="O200" s="16"/>
      <c r="P200" s="17"/>
      <c r="Q200" s="17" t="s">
        <v>873</v>
      </c>
      <c r="R200" s="18"/>
    </row>
    <row r="201" spans="1:18" ht="13" x14ac:dyDescent="0.3">
      <c r="A201" s="14" t="s">
        <v>219</v>
      </c>
      <c r="B201" s="14" t="s">
        <v>41</v>
      </c>
      <c r="C201" s="14" t="s">
        <v>269</v>
      </c>
      <c r="D201" s="14" t="s">
        <v>116</v>
      </c>
      <c r="E201" s="14" t="s">
        <v>16</v>
      </c>
      <c r="F201" s="14" t="s">
        <v>8</v>
      </c>
      <c r="G201" s="14" t="s">
        <v>784</v>
      </c>
      <c r="H201" s="14" t="s">
        <v>83</v>
      </c>
      <c r="I201" s="14" t="s">
        <v>80</v>
      </c>
      <c r="J201" s="14" t="s">
        <v>1984</v>
      </c>
      <c r="K201" s="15">
        <v>41.4</v>
      </c>
      <c r="L201" s="15">
        <v>24487</v>
      </c>
      <c r="M201" s="15">
        <v>3345.7177137499543</v>
      </c>
      <c r="N201" s="15">
        <v>80.814437530192137</v>
      </c>
      <c r="O201" s="16">
        <v>42736</v>
      </c>
      <c r="P201" s="17" t="s">
        <v>719</v>
      </c>
      <c r="Q201" s="17" t="s">
        <v>720</v>
      </c>
      <c r="R201" s="18"/>
    </row>
    <row r="202" spans="1:18" ht="13" x14ac:dyDescent="0.3">
      <c r="A202" s="14" t="s">
        <v>219</v>
      </c>
      <c r="B202" s="14" t="s">
        <v>41</v>
      </c>
      <c r="C202" s="14"/>
      <c r="D202" s="14" t="s">
        <v>116</v>
      </c>
      <c r="E202" s="14" t="s">
        <v>16</v>
      </c>
      <c r="F202" s="14" t="s">
        <v>8</v>
      </c>
      <c r="G202" s="14" t="s">
        <v>784</v>
      </c>
      <c r="H202" s="14" t="s">
        <v>83</v>
      </c>
      <c r="I202" s="14" t="s">
        <v>80</v>
      </c>
      <c r="J202" s="14" t="s">
        <v>1984</v>
      </c>
      <c r="K202" s="15">
        <v>41.4</v>
      </c>
      <c r="L202" s="15"/>
      <c r="M202" s="15">
        <v>3079.8999164657134</v>
      </c>
      <c r="N202" s="15">
        <v>74.393717789026894</v>
      </c>
      <c r="O202" s="16"/>
      <c r="P202" s="17"/>
      <c r="Q202" s="17" t="s">
        <v>873</v>
      </c>
      <c r="R202" s="18"/>
    </row>
    <row r="203" spans="1:18" ht="13" x14ac:dyDescent="0.3">
      <c r="A203" s="14" t="s">
        <v>219</v>
      </c>
      <c r="B203" s="14" t="s">
        <v>41</v>
      </c>
      <c r="C203" s="14" t="s">
        <v>269</v>
      </c>
      <c r="D203" s="14" t="s">
        <v>116</v>
      </c>
      <c r="E203" s="14" t="s">
        <v>16</v>
      </c>
      <c r="F203" s="14" t="s">
        <v>8</v>
      </c>
      <c r="G203" s="14" t="s">
        <v>725</v>
      </c>
      <c r="H203" s="14" t="s">
        <v>82</v>
      </c>
      <c r="I203" s="14" t="s">
        <v>80</v>
      </c>
      <c r="J203" s="14" t="s">
        <v>1985</v>
      </c>
      <c r="K203" s="15">
        <v>11.3</v>
      </c>
      <c r="L203" s="15">
        <v>2180</v>
      </c>
      <c r="M203" s="15">
        <v>302.64705341765972</v>
      </c>
      <c r="N203" s="15">
        <v>26.782925081208823</v>
      </c>
      <c r="O203" s="16">
        <v>42370</v>
      </c>
      <c r="P203" s="17" t="s">
        <v>719</v>
      </c>
      <c r="Q203" s="17" t="s">
        <v>720</v>
      </c>
      <c r="R203" s="18"/>
    </row>
    <row r="204" spans="1:18" ht="13" x14ac:dyDescent="0.3">
      <c r="A204" s="14" t="s">
        <v>219</v>
      </c>
      <c r="B204" s="14" t="s">
        <v>41</v>
      </c>
      <c r="C204" s="14" t="s">
        <v>269</v>
      </c>
      <c r="D204" s="14" t="s">
        <v>116</v>
      </c>
      <c r="E204" s="14" t="s">
        <v>16</v>
      </c>
      <c r="F204" s="14" t="s">
        <v>8</v>
      </c>
      <c r="G204" s="14" t="s">
        <v>270</v>
      </c>
      <c r="H204" s="14" t="s">
        <v>83</v>
      </c>
      <c r="I204" s="14" t="s">
        <v>80</v>
      </c>
      <c r="J204" s="14" t="s">
        <v>1984</v>
      </c>
      <c r="K204" s="15">
        <v>14.5</v>
      </c>
      <c r="L204" s="15">
        <v>10107</v>
      </c>
      <c r="M204" s="15">
        <v>1313.8548221482399</v>
      </c>
      <c r="N204" s="15">
        <v>90.610677389533791</v>
      </c>
      <c r="O204" s="16">
        <v>43831</v>
      </c>
      <c r="P204" s="17" t="s">
        <v>105</v>
      </c>
      <c r="Q204" s="17" t="s">
        <v>271</v>
      </c>
      <c r="R204" s="18" t="s">
        <v>106</v>
      </c>
    </row>
    <row r="205" spans="1:18" ht="13" x14ac:dyDescent="0.3">
      <c r="A205" s="14" t="s">
        <v>219</v>
      </c>
      <c r="B205" s="14" t="s">
        <v>41</v>
      </c>
      <c r="C205" s="14" t="s">
        <v>269</v>
      </c>
      <c r="D205" s="14" t="s">
        <v>116</v>
      </c>
      <c r="E205" s="14" t="s">
        <v>16</v>
      </c>
      <c r="F205" s="14" t="s">
        <v>8</v>
      </c>
      <c r="G205" s="14" t="s">
        <v>272</v>
      </c>
      <c r="H205" s="14" t="s">
        <v>83</v>
      </c>
      <c r="I205" s="14" t="s">
        <v>80</v>
      </c>
      <c r="J205" s="14" t="s">
        <v>1984</v>
      </c>
      <c r="K205" s="15">
        <v>12.91</v>
      </c>
      <c r="L205" s="15">
        <v>7067</v>
      </c>
      <c r="M205" s="15">
        <v>918.67141863279028</v>
      </c>
      <c r="N205" s="15">
        <v>71.15967611408135</v>
      </c>
      <c r="O205" s="16">
        <v>43831</v>
      </c>
      <c r="P205" s="17" t="s">
        <v>105</v>
      </c>
      <c r="Q205" s="17" t="s">
        <v>271</v>
      </c>
      <c r="R205" s="18" t="s">
        <v>106</v>
      </c>
    </row>
    <row r="206" spans="1:18" ht="13" x14ac:dyDescent="0.3">
      <c r="A206" s="14" t="s">
        <v>219</v>
      </c>
      <c r="B206" s="14" t="s">
        <v>41</v>
      </c>
      <c r="C206" s="14" t="s">
        <v>269</v>
      </c>
      <c r="D206" s="14" t="s">
        <v>116</v>
      </c>
      <c r="E206" s="14" t="s">
        <v>16</v>
      </c>
      <c r="F206" s="14" t="s">
        <v>8</v>
      </c>
      <c r="G206" s="14" t="s">
        <v>273</v>
      </c>
      <c r="H206" s="14" t="s">
        <v>83</v>
      </c>
      <c r="I206" s="14" t="s">
        <v>80</v>
      </c>
      <c r="J206" s="14" t="s">
        <v>1984</v>
      </c>
      <c r="K206" s="15">
        <v>27.3</v>
      </c>
      <c r="L206" s="15">
        <v>20585</v>
      </c>
      <c r="M206" s="15">
        <v>2675.9376188702404</v>
      </c>
      <c r="N206" s="15">
        <v>98.019692998909903</v>
      </c>
      <c r="O206" s="16">
        <v>43831</v>
      </c>
      <c r="P206" s="17" t="s">
        <v>105</v>
      </c>
      <c r="Q206" s="17" t="s">
        <v>271</v>
      </c>
      <c r="R206" s="18" t="s">
        <v>106</v>
      </c>
    </row>
    <row r="207" spans="1:18" ht="13" x14ac:dyDescent="0.3">
      <c r="A207" s="14" t="s">
        <v>219</v>
      </c>
      <c r="B207" s="14" t="s">
        <v>41</v>
      </c>
      <c r="C207" s="14" t="s">
        <v>269</v>
      </c>
      <c r="D207" s="14" t="s">
        <v>116</v>
      </c>
      <c r="E207" s="14" t="s">
        <v>16</v>
      </c>
      <c r="F207" s="14" t="s">
        <v>8</v>
      </c>
      <c r="G207" s="14" t="s">
        <v>274</v>
      </c>
      <c r="H207" s="14" t="s">
        <v>83</v>
      </c>
      <c r="I207" s="14" t="s">
        <v>80</v>
      </c>
      <c r="J207" s="14" t="s">
        <v>1984</v>
      </c>
      <c r="K207" s="15">
        <v>23</v>
      </c>
      <c r="L207" s="15">
        <v>16201</v>
      </c>
      <c r="M207" s="15">
        <v>2106.0415527479604</v>
      </c>
      <c r="N207" s="15">
        <v>91.567024032520024</v>
      </c>
      <c r="O207" s="16">
        <v>43831</v>
      </c>
      <c r="P207" s="17" t="s">
        <v>105</v>
      </c>
      <c r="Q207" s="17" t="s">
        <v>271</v>
      </c>
      <c r="R207" s="18" t="s">
        <v>106</v>
      </c>
    </row>
    <row r="208" spans="1:18" ht="13" x14ac:dyDescent="0.3">
      <c r="A208" s="14" t="s">
        <v>219</v>
      </c>
      <c r="B208" s="14" t="s">
        <v>41</v>
      </c>
      <c r="C208" s="14"/>
      <c r="D208" s="14" t="s">
        <v>116</v>
      </c>
      <c r="E208" s="14" t="s">
        <v>16</v>
      </c>
      <c r="F208" s="14" t="s">
        <v>8</v>
      </c>
      <c r="G208" s="14" t="s">
        <v>1107</v>
      </c>
      <c r="H208" s="14" t="s">
        <v>60</v>
      </c>
      <c r="I208" s="14" t="s">
        <v>57</v>
      </c>
      <c r="J208" s="14" t="s">
        <v>2005</v>
      </c>
      <c r="K208" s="15">
        <v>954</v>
      </c>
      <c r="L208" s="15"/>
      <c r="M208" s="15">
        <v>3120.4969870487562</v>
      </c>
      <c r="N208" s="15">
        <v>3.2709612023571868</v>
      </c>
      <c r="O208" s="16"/>
      <c r="P208" s="17"/>
      <c r="Q208" s="17" t="s">
        <v>873</v>
      </c>
      <c r="R208" s="18"/>
    </row>
    <row r="209" spans="1:18" ht="13" x14ac:dyDescent="0.3">
      <c r="A209" s="14" t="s">
        <v>219</v>
      </c>
      <c r="B209" s="14" t="s">
        <v>41</v>
      </c>
      <c r="C209" s="14"/>
      <c r="D209" s="14" t="s">
        <v>116</v>
      </c>
      <c r="E209" s="14" t="s">
        <v>16</v>
      </c>
      <c r="F209" s="14" t="s">
        <v>8</v>
      </c>
      <c r="G209" s="14" t="s">
        <v>954</v>
      </c>
      <c r="H209" s="14" t="s">
        <v>79</v>
      </c>
      <c r="I209" s="14" t="s">
        <v>72</v>
      </c>
      <c r="J209" s="14" t="s">
        <v>1996</v>
      </c>
      <c r="K209" s="15">
        <v>428</v>
      </c>
      <c r="L209" s="15"/>
      <c r="M209" s="15">
        <v>502.15065307823824</v>
      </c>
      <c r="N209" s="15">
        <v>1.173249189435136</v>
      </c>
      <c r="O209" s="16"/>
      <c r="P209" s="17"/>
      <c r="Q209" s="17" t="s">
        <v>873</v>
      </c>
      <c r="R209" s="18"/>
    </row>
    <row r="210" spans="1:18" ht="13" x14ac:dyDescent="0.3">
      <c r="A210" s="14" t="s">
        <v>219</v>
      </c>
      <c r="B210" s="14" t="s">
        <v>41</v>
      </c>
      <c r="C210" s="14"/>
      <c r="D210" s="14" t="s">
        <v>116</v>
      </c>
      <c r="E210" s="14" t="s">
        <v>16</v>
      </c>
      <c r="F210" s="14" t="s">
        <v>8</v>
      </c>
      <c r="G210" s="14" t="s">
        <v>954</v>
      </c>
      <c r="H210" s="14" t="s">
        <v>79</v>
      </c>
      <c r="I210" s="14" t="s">
        <v>72</v>
      </c>
      <c r="J210" s="14" t="s">
        <v>1996</v>
      </c>
      <c r="K210" s="15">
        <v>170</v>
      </c>
      <c r="L210" s="15"/>
      <c r="M210" s="15">
        <v>21.369873640501066</v>
      </c>
      <c r="N210" s="15">
        <v>0.12570513906177097</v>
      </c>
      <c r="O210" s="16"/>
      <c r="P210" s="17"/>
      <c r="Q210" s="17" t="s">
        <v>873</v>
      </c>
      <c r="R210" s="18"/>
    </row>
    <row r="211" spans="1:18" ht="13" x14ac:dyDescent="0.3">
      <c r="A211" s="14" t="s">
        <v>219</v>
      </c>
      <c r="B211" s="14" t="s">
        <v>41</v>
      </c>
      <c r="C211" s="14"/>
      <c r="D211" s="14" t="s">
        <v>116</v>
      </c>
      <c r="E211" s="14" t="s">
        <v>16</v>
      </c>
      <c r="F211" s="14" t="s">
        <v>8</v>
      </c>
      <c r="G211" s="14" t="s">
        <v>732</v>
      </c>
      <c r="H211" s="14" t="s">
        <v>58</v>
      </c>
      <c r="I211" s="14" t="s">
        <v>57</v>
      </c>
      <c r="J211" s="14" t="s">
        <v>2006</v>
      </c>
      <c r="K211" s="15">
        <v>134.6</v>
      </c>
      <c r="L211" s="15">
        <v>6640</v>
      </c>
      <c r="M211" s="15">
        <v>940.1</v>
      </c>
      <c r="N211" s="15">
        <v>6.9843982169390788</v>
      </c>
      <c r="O211" s="16">
        <v>42005</v>
      </c>
      <c r="P211" s="17" t="s">
        <v>719</v>
      </c>
      <c r="Q211" s="17" t="s">
        <v>720</v>
      </c>
      <c r="R211" s="18"/>
    </row>
    <row r="212" spans="1:18" ht="13" x14ac:dyDescent="0.3">
      <c r="A212" s="14" t="s">
        <v>219</v>
      </c>
      <c r="B212" s="14" t="s">
        <v>41</v>
      </c>
      <c r="C212" s="14"/>
      <c r="D212" s="14" t="s">
        <v>116</v>
      </c>
      <c r="E212" s="14" t="s">
        <v>16</v>
      </c>
      <c r="F212" s="14" t="s">
        <v>8</v>
      </c>
      <c r="G212" s="14" t="s">
        <v>732</v>
      </c>
      <c r="H212" s="14" t="s">
        <v>58</v>
      </c>
      <c r="I212" s="14" t="s">
        <v>57</v>
      </c>
      <c r="J212" s="14" t="s">
        <v>2006</v>
      </c>
      <c r="K212" s="15">
        <v>134.6</v>
      </c>
      <c r="L212" s="15"/>
      <c r="M212" s="15">
        <v>863.73171668342297</v>
      </c>
      <c r="N212" s="15">
        <v>6.4170261269199331</v>
      </c>
      <c r="O212" s="16"/>
      <c r="P212" s="17"/>
      <c r="Q212" s="17" t="s">
        <v>873</v>
      </c>
      <c r="R212" s="18"/>
    </row>
    <row r="213" spans="1:18" ht="13" x14ac:dyDescent="0.3">
      <c r="A213" s="14" t="s">
        <v>219</v>
      </c>
      <c r="B213" s="14" t="s">
        <v>41</v>
      </c>
      <c r="C213" s="14"/>
      <c r="D213" s="14" t="s">
        <v>116</v>
      </c>
      <c r="E213" s="14" t="s">
        <v>16</v>
      </c>
      <c r="F213" s="14" t="s">
        <v>8</v>
      </c>
      <c r="G213" s="14" t="s">
        <v>1169</v>
      </c>
      <c r="H213" s="14" t="s">
        <v>58</v>
      </c>
      <c r="I213" s="14" t="s">
        <v>57</v>
      </c>
      <c r="J213" s="14" t="s">
        <v>2006</v>
      </c>
      <c r="K213" s="15">
        <v>142</v>
      </c>
      <c r="L213" s="15"/>
      <c r="M213" s="15">
        <v>926.81268614037458</v>
      </c>
      <c r="N213" s="15">
        <v>6.5268499023970037</v>
      </c>
      <c r="O213" s="16"/>
      <c r="P213" s="17"/>
      <c r="Q213" s="17" t="s">
        <v>873</v>
      </c>
      <c r="R213" s="18"/>
    </row>
    <row r="214" spans="1:18" ht="13" x14ac:dyDescent="0.3">
      <c r="A214" s="14" t="s">
        <v>219</v>
      </c>
      <c r="B214" s="14" t="s">
        <v>41</v>
      </c>
      <c r="C214" s="14"/>
      <c r="D214" s="14" t="s">
        <v>116</v>
      </c>
      <c r="E214" s="14" t="s">
        <v>16</v>
      </c>
      <c r="F214" s="14" t="s">
        <v>8</v>
      </c>
      <c r="G214" s="14" t="s">
        <v>1038</v>
      </c>
      <c r="H214" s="14" t="s">
        <v>83</v>
      </c>
      <c r="I214" s="14" t="s">
        <v>80</v>
      </c>
      <c r="J214" s="14" t="s">
        <v>1984</v>
      </c>
      <c r="K214" s="15">
        <v>23.2</v>
      </c>
      <c r="L214" s="15"/>
      <c r="M214" s="15">
        <v>2163.1372162640896</v>
      </c>
      <c r="N214" s="15">
        <v>93.238673114831457</v>
      </c>
      <c r="O214" s="16"/>
      <c r="P214" s="17"/>
      <c r="Q214" s="17" t="s">
        <v>873</v>
      </c>
      <c r="R214" s="18"/>
    </row>
    <row r="215" spans="1:18" ht="13" x14ac:dyDescent="0.3">
      <c r="A215" s="14" t="s">
        <v>219</v>
      </c>
      <c r="B215" s="14" t="s">
        <v>41</v>
      </c>
      <c r="C215" s="14"/>
      <c r="D215" s="14" t="s">
        <v>116</v>
      </c>
      <c r="E215" s="14" t="s">
        <v>16</v>
      </c>
      <c r="F215" s="14" t="s">
        <v>8</v>
      </c>
      <c r="G215" s="14" t="s">
        <v>1138</v>
      </c>
      <c r="H215" s="14" t="s">
        <v>58</v>
      </c>
      <c r="I215" s="14" t="s">
        <v>57</v>
      </c>
      <c r="J215" s="14" t="s">
        <v>2006</v>
      </c>
      <c r="K215" s="15">
        <v>825</v>
      </c>
      <c r="L215" s="15"/>
      <c r="M215" s="15">
        <v>2886.3957432310108</v>
      </c>
      <c r="N215" s="15">
        <v>3.4986615069466795</v>
      </c>
      <c r="O215" s="16"/>
      <c r="P215" s="17"/>
      <c r="Q215" s="17" t="s">
        <v>873</v>
      </c>
      <c r="R215" s="18"/>
    </row>
    <row r="216" spans="1:18" ht="13" x14ac:dyDescent="0.3">
      <c r="A216" s="14" t="s">
        <v>219</v>
      </c>
      <c r="B216" s="14" t="s">
        <v>41</v>
      </c>
      <c r="C216" s="14"/>
      <c r="D216" s="14" t="s">
        <v>116</v>
      </c>
      <c r="E216" s="14" t="s">
        <v>16</v>
      </c>
      <c r="F216" s="14" t="s">
        <v>8</v>
      </c>
      <c r="G216" s="14" t="s">
        <v>1197</v>
      </c>
      <c r="H216" s="14" t="s">
        <v>81</v>
      </c>
      <c r="I216" s="14" t="s">
        <v>80</v>
      </c>
      <c r="J216" s="14" t="s">
        <v>2004</v>
      </c>
      <c r="K216" s="15">
        <v>13.1</v>
      </c>
      <c r="L216" s="15"/>
      <c r="M216" s="15">
        <v>210.25036277612432</v>
      </c>
      <c r="N216" s="15">
        <v>16.049646013444605</v>
      </c>
      <c r="O216" s="16"/>
      <c r="P216" s="17"/>
      <c r="Q216" s="17" t="s">
        <v>873</v>
      </c>
      <c r="R216" s="18"/>
    </row>
    <row r="217" spans="1:18" ht="13" x14ac:dyDescent="0.3">
      <c r="A217" s="14" t="s">
        <v>219</v>
      </c>
      <c r="B217" s="14" t="s">
        <v>41</v>
      </c>
      <c r="C217" s="14"/>
      <c r="D217" s="14" t="s">
        <v>116</v>
      </c>
      <c r="E217" s="14" t="s">
        <v>16</v>
      </c>
      <c r="F217" s="14" t="s">
        <v>8</v>
      </c>
      <c r="G217" s="14" t="s">
        <v>899</v>
      </c>
      <c r="H217" s="14" t="s">
        <v>75</v>
      </c>
      <c r="I217" s="14" t="s">
        <v>72</v>
      </c>
      <c r="J217" s="14" t="s">
        <v>1995</v>
      </c>
      <c r="K217" s="15">
        <v>173</v>
      </c>
      <c r="L217" s="15"/>
      <c r="M217" s="15">
        <v>900.34943469085874</v>
      </c>
      <c r="N217" s="15">
        <v>5.2043319924327092</v>
      </c>
      <c r="O217" s="16"/>
      <c r="P217" s="17"/>
      <c r="Q217" s="17" t="s">
        <v>873</v>
      </c>
      <c r="R217" s="18"/>
    </row>
    <row r="218" spans="1:18" ht="13" x14ac:dyDescent="0.3">
      <c r="A218" s="14" t="s">
        <v>219</v>
      </c>
      <c r="B218" s="14" t="s">
        <v>41</v>
      </c>
      <c r="C218" s="14"/>
      <c r="D218" s="14" t="s">
        <v>116</v>
      </c>
      <c r="E218" s="14" t="s">
        <v>16</v>
      </c>
      <c r="F218" s="14" t="s">
        <v>8</v>
      </c>
      <c r="G218" s="14" t="s">
        <v>899</v>
      </c>
      <c r="H218" s="14" t="s">
        <v>79</v>
      </c>
      <c r="I218" s="14" t="s">
        <v>72</v>
      </c>
      <c r="J218" s="14" t="s">
        <v>1996</v>
      </c>
      <c r="K218" s="15">
        <v>510</v>
      </c>
      <c r="L218" s="15"/>
      <c r="M218" s="15">
        <v>130.54721928005893</v>
      </c>
      <c r="N218" s="15">
        <v>0.25597493976482144</v>
      </c>
      <c r="O218" s="16"/>
      <c r="P218" s="17"/>
      <c r="Q218" s="17" t="s">
        <v>873</v>
      </c>
      <c r="R218" s="18"/>
    </row>
    <row r="219" spans="1:18" ht="13" x14ac:dyDescent="0.3">
      <c r="A219" s="14" t="s">
        <v>219</v>
      </c>
      <c r="B219" s="14" t="s">
        <v>41</v>
      </c>
      <c r="C219" s="14"/>
      <c r="D219" s="14" t="s">
        <v>116</v>
      </c>
      <c r="E219" s="14" t="s">
        <v>16</v>
      </c>
      <c r="F219" s="14" t="s">
        <v>8</v>
      </c>
      <c r="G219" s="14" t="s">
        <v>914</v>
      </c>
      <c r="H219" s="14" t="s">
        <v>74</v>
      </c>
      <c r="I219" s="14" t="s">
        <v>72</v>
      </c>
      <c r="J219" s="14" t="s">
        <v>1997</v>
      </c>
      <c r="K219" s="15">
        <v>64</v>
      </c>
      <c r="L219" s="15"/>
      <c r="M219" s="15">
        <v>833.87534376849158</v>
      </c>
      <c r="N219" s="15">
        <v>13.029302246382681</v>
      </c>
      <c r="O219" s="16"/>
      <c r="P219" s="17"/>
      <c r="Q219" s="17" t="s">
        <v>873</v>
      </c>
      <c r="R219" s="18"/>
    </row>
    <row r="220" spans="1:18" ht="13" x14ac:dyDescent="0.3">
      <c r="A220" s="14" t="s">
        <v>219</v>
      </c>
      <c r="B220" s="14" t="s">
        <v>41</v>
      </c>
      <c r="C220" s="14"/>
      <c r="D220" s="14" t="s">
        <v>116</v>
      </c>
      <c r="E220" s="14" t="s">
        <v>16</v>
      </c>
      <c r="F220" s="14" t="s">
        <v>8</v>
      </c>
      <c r="G220" s="14" t="s">
        <v>914</v>
      </c>
      <c r="H220" s="14" t="s">
        <v>79</v>
      </c>
      <c r="I220" s="14" t="s">
        <v>72</v>
      </c>
      <c r="J220" s="14" t="s">
        <v>1996</v>
      </c>
      <c r="K220" s="15">
        <v>129</v>
      </c>
      <c r="L220" s="15"/>
      <c r="M220" s="15">
        <v>61.565012395071975</v>
      </c>
      <c r="N220" s="15">
        <v>0.47724815810133314</v>
      </c>
      <c r="O220" s="16"/>
      <c r="P220" s="17"/>
      <c r="Q220" s="17" t="s">
        <v>873</v>
      </c>
      <c r="R220" s="18"/>
    </row>
    <row r="221" spans="1:18" ht="13" x14ac:dyDescent="0.3">
      <c r="A221" s="14" t="s">
        <v>219</v>
      </c>
      <c r="B221" s="14" t="s">
        <v>41</v>
      </c>
      <c r="C221" s="14"/>
      <c r="D221" s="14" t="s">
        <v>116</v>
      </c>
      <c r="E221" s="14" t="s">
        <v>16</v>
      </c>
      <c r="F221" s="14" t="s">
        <v>8</v>
      </c>
      <c r="G221" s="14" t="s">
        <v>881</v>
      </c>
      <c r="H221" s="14" t="s">
        <v>79</v>
      </c>
      <c r="I221" s="14" t="s">
        <v>72</v>
      </c>
      <c r="J221" s="14" t="s">
        <v>1996</v>
      </c>
      <c r="K221" s="15">
        <v>178.7</v>
      </c>
      <c r="L221" s="15"/>
      <c r="M221" s="15">
        <v>234.36910254520438</v>
      </c>
      <c r="N221" s="15">
        <v>1.3115226779250386</v>
      </c>
      <c r="O221" s="16"/>
      <c r="P221" s="17"/>
      <c r="Q221" s="17" t="s">
        <v>873</v>
      </c>
      <c r="R221" s="18"/>
    </row>
    <row r="222" spans="1:18" ht="13" x14ac:dyDescent="0.3">
      <c r="A222" s="14" t="s">
        <v>219</v>
      </c>
      <c r="B222" s="14" t="s">
        <v>41</v>
      </c>
      <c r="C222" s="14"/>
      <c r="D222" s="14" t="s">
        <v>116</v>
      </c>
      <c r="E222" s="14" t="s">
        <v>16</v>
      </c>
      <c r="F222" s="14" t="s">
        <v>8</v>
      </c>
      <c r="G222" s="14" t="s">
        <v>1192</v>
      </c>
      <c r="H222" s="14" t="s">
        <v>81</v>
      </c>
      <c r="I222" s="14" t="s">
        <v>80</v>
      </c>
      <c r="J222" s="14" t="s">
        <v>2004</v>
      </c>
      <c r="K222" s="15">
        <v>12.5</v>
      </c>
      <c r="L222" s="15"/>
      <c r="M222" s="15">
        <v>178.3508146394916</v>
      </c>
      <c r="N222" s="15">
        <v>14.268065171159328</v>
      </c>
      <c r="O222" s="16"/>
      <c r="P222" s="17"/>
      <c r="Q222" s="17" t="s">
        <v>873</v>
      </c>
      <c r="R222" s="18"/>
    </row>
    <row r="223" spans="1:18" ht="13" x14ac:dyDescent="0.3">
      <c r="A223" s="14" t="s">
        <v>219</v>
      </c>
      <c r="B223" s="14" t="s">
        <v>41</v>
      </c>
      <c r="C223" s="14" t="s">
        <v>806</v>
      </c>
      <c r="D223" s="14" t="s">
        <v>116</v>
      </c>
      <c r="E223" s="14" t="s">
        <v>16</v>
      </c>
      <c r="F223" s="14" t="s">
        <v>8</v>
      </c>
      <c r="G223" s="14" t="s">
        <v>807</v>
      </c>
      <c r="H223" s="14" t="s">
        <v>60</v>
      </c>
      <c r="I223" s="14" t="s">
        <v>57</v>
      </c>
      <c r="J223" s="14" t="s">
        <v>2005</v>
      </c>
      <c r="K223" s="15">
        <v>358.8</v>
      </c>
      <c r="L223" s="15">
        <v>43130</v>
      </c>
      <c r="M223" s="15">
        <v>5986.7645989470002</v>
      </c>
      <c r="N223" s="15">
        <v>16.685520063954851</v>
      </c>
      <c r="O223" s="16">
        <v>42370</v>
      </c>
      <c r="P223" s="17" t="s">
        <v>719</v>
      </c>
      <c r="Q223" s="17" t="s">
        <v>720</v>
      </c>
      <c r="R223" s="18"/>
    </row>
    <row r="224" spans="1:18" ht="13" x14ac:dyDescent="0.3">
      <c r="A224" s="14" t="s">
        <v>219</v>
      </c>
      <c r="B224" s="14" t="s">
        <v>41</v>
      </c>
      <c r="C224" s="14"/>
      <c r="D224" s="14" t="s">
        <v>116</v>
      </c>
      <c r="E224" s="14" t="s">
        <v>16</v>
      </c>
      <c r="F224" s="14" t="s">
        <v>8</v>
      </c>
      <c r="G224" s="14" t="s">
        <v>807</v>
      </c>
      <c r="H224" s="14" t="s">
        <v>60</v>
      </c>
      <c r="I224" s="14" t="s">
        <v>57</v>
      </c>
      <c r="J224" s="14" t="s">
        <v>2005</v>
      </c>
      <c r="K224" s="15">
        <v>358.8</v>
      </c>
      <c r="L224" s="15"/>
      <c r="M224" s="15">
        <v>5477.9095377044005</v>
      </c>
      <c r="N224" s="15">
        <v>15.267306403858418</v>
      </c>
      <c r="O224" s="16"/>
      <c r="P224" s="17"/>
      <c r="Q224" s="17" t="s">
        <v>873</v>
      </c>
      <c r="R224" s="18"/>
    </row>
    <row r="225" spans="1:18" ht="13" x14ac:dyDescent="0.3">
      <c r="A225" s="14" t="s">
        <v>219</v>
      </c>
      <c r="B225" s="14" t="s">
        <v>41</v>
      </c>
      <c r="C225" s="14"/>
      <c r="D225" s="14" t="s">
        <v>116</v>
      </c>
      <c r="E225" s="14" t="s">
        <v>16</v>
      </c>
      <c r="F225" s="14" t="s">
        <v>8</v>
      </c>
      <c r="G225" s="14" t="s">
        <v>716</v>
      </c>
      <c r="H225" s="14" t="s">
        <v>60</v>
      </c>
      <c r="I225" s="14" t="s">
        <v>57</v>
      </c>
      <c r="J225" s="14" t="s">
        <v>2005</v>
      </c>
      <c r="K225" s="15">
        <v>360</v>
      </c>
      <c r="L225" s="15">
        <v>39600</v>
      </c>
      <c r="M225" s="15">
        <v>6655.8673640001698</v>
      </c>
      <c r="N225" s="15">
        <v>18.488520455556028</v>
      </c>
      <c r="O225" s="16">
        <v>40909</v>
      </c>
      <c r="P225" s="17" t="s">
        <v>714</v>
      </c>
      <c r="Q225" s="17" t="s">
        <v>715</v>
      </c>
      <c r="R225" s="18"/>
    </row>
    <row r="226" spans="1:18" ht="13" x14ac:dyDescent="0.3">
      <c r="A226" s="14" t="s">
        <v>219</v>
      </c>
      <c r="B226" s="14" t="s">
        <v>41</v>
      </c>
      <c r="C226" s="14" t="s">
        <v>748</v>
      </c>
      <c r="D226" s="14" t="s">
        <v>116</v>
      </c>
      <c r="E226" s="14" t="s">
        <v>16</v>
      </c>
      <c r="F226" s="14" t="s">
        <v>8</v>
      </c>
      <c r="G226" s="14" t="s">
        <v>750</v>
      </c>
      <c r="H226" s="14" t="s">
        <v>83</v>
      </c>
      <c r="I226" s="14" t="s">
        <v>80</v>
      </c>
      <c r="J226" s="14" t="s">
        <v>1984</v>
      </c>
      <c r="K226" s="15">
        <v>26.3</v>
      </c>
      <c r="L226" s="15">
        <v>12000</v>
      </c>
      <c r="M226" s="15">
        <v>1665.6862447573822</v>
      </c>
      <c r="N226" s="15">
        <v>63.334077747428978</v>
      </c>
      <c r="O226" s="16">
        <v>42370</v>
      </c>
      <c r="P226" s="17" t="s">
        <v>719</v>
      </c>
      <c r="Q226" s="17" t="s">
        <v>720</v>
      </c>
      <c r="R226" s="18"/>
    </row>
    <row r="227" spans="1:18" ht="13" x14ac:dyDescent="0.3">
      <c r="A227" s="14" t="s">
        <v>219</v>
      </c>
      <c r="B227" s="14" t="s">
        <v>41</v>
      </c>
      <c r="C227" s="14"/>
      <c r="D227" s="14" t="s">
        <v>116</v>
      </c>
      <c r="E227" s="14" t="s">
        <v>16</v>
      </c>
      <c r="F227" s="14" t="s">
        <v>8</v>
      </c>
      <c r="G227" s="14" t="s">
        <v>750</v>
      </c>
      <c r="H227" s="14" t="s">
        <v>83</v>
      </c>
      <c r="I227" s="14" t="s">
        <v>80</v>
      </c>
      <c r="J227" s="14" t="s">
        <v>1984</v>
      </c>
      <c r="K227" s="15">
        <v>26.3</v>
      </c>
      <c r="L227" s="15"/>
      <c r="M227" s="15">
        <v>1524.108458946987</v>
      </c>
      <c r="N227" s="15">
        <v>57.950891975170606</v>
      </c>
      <c r="O227" s="16"/>
      <c r="P227" s="17"/>
      <c r="Q227" s="17" t="s">
        <v>873</v>
      </c>
      <c r="R227" s="18"/>
    </row>
    <row r="228" spans="1:18" ht="13" x14ac:dyDescent="0.3">
      <c r="A228" s="14" t="s">
        <v>219</v>
      </c>
      <c r="B228" s="14" t="s">
        <v>41</v>
      </c>
      <c r="C228" s="14" t="s">
        <v>748</v>
      </c>
      <c r="D228" s="14" t="s">
        <v>116</v>
      </c>
      <c r="E228" s="14" t="s">
        <v>16</v>
      </c>
      <c r="F228" s="14" t="s">
        <v>8</v>
      </c>
      <c r="G228" s="14" t="s">
        <v>772</v>
      </c>
      <c r="H228" s="14" t="s">
        <v>83</v>
      </c>
      <c r="I228" s="14" t="s">
        <v>80</v>
      </c>
      <c r="J228" s="14" t="s">
        <v>1984</v>
      </c>
      <c r="K228" s="15">
        <v>36.9</v>
      </c>
      <c r="L228" s="15">
        <v>19900</v>
      </c>
      <c r="M228" s="15">
        <v>2762.2548526214973</v>
      </c>
      <c r="N228" s="15">
        <v>74.857855084593425</v>
      </c>
      <c r="O228" s="16">
        <v>42370</v>
      </c>
      <c r="P228" s="17" t="s">
        <v>719</v>
      </c>
      <c r="Q228" s="17" t="s">
        <v>720</v>
      </c>
      <c r="R228" s="18"/>
    </row>
    <row r="229" spans="1:18" ht="13" x14ac:dyDescent="0.3">
      <c r="A229" s="14" t="s">
        <v>219</v>
      </c>
      <c r="B229" s="14" t="s">
        <v>41</v>
      </c>
      <c r="C229" s="14"/>
      <c r="D229" s="14" t="s">
        <v>116</v>
      </c>
      <c r="E229" s="14" t="s">
        <v>16</v>
      </c>
      <c r="F229" s="14" t="s">
        <v>8</v>
      </c>
      <c r="G229" s="14" t="s">
        <v>772</v>
      </c>
      <c r="H229" s="14" t="s">
        <v>83</v>
      </c>
      <c r="I229" s="14" t="s">
        <v>80</v>
      </c>
      <c r="J229" s="14" t="s">
        <v>1984</v>
      </c>
      <c r="K229" s="15">
        <v>36.9</v>
      </c>
      <c r="L229" s="15"/>
      <c r="M229" s="15">
        <v>2502.9183774566332</v>
      </c>
      <c r="N229" s="15">
        <v>67.829766326738024</v>
      </c>
      <c r="O229" s="16"/>
      <c r="P229" s="17"/>
      <c r="Q229" s="17" t="s">
        <v>873</v>
      </c>
      <c r="R229" s="18"/>
    </row>
    <row r="230" spans="1:18" ht="13" x14ac:dyDescent="0.3">
      <c r="A230" s="14" t="s">
        <v>219</v>
      </c>
      <c r="B230" s="14" t="s">
        <v>41</v>
      </c>
      <c r="C230" s="14" t="s">
        <v>748</v>
      </c>
      <c r="D230" s="14" t="s">
        <v>116</v>
      </c>
      <c r="E230" s="14" t="s">
        <v>16</v>
      </c>
      <c r="F230" s="14" t="s">
        <v>8</v>
      </c>
      <c r="G230" s="14" t="s">
        <v>749</v>
      </c>
      <c r="H230" s="14" t="s">
        <v>83</v>
      </c>
      <c r="I230" s="14" t="s">
        <v>80</v>
      </c>
      <c r="J230" s="14" t="s">
        <v>1984</v>
      </c>
      <c r="K230" s="15">
        <v>19</v>
      </c>
      <c r="L230" s="15">
        <v>11800</v>
      </c>
      <c r="M230" s="15">
        <v>1637.9411472137483</v>
      </c>
      <c r="N230" s="15">
        <v>86.207428800723591</v>
      </c>
      <c r="O230" s="16">
        <v>42370</v>
      </c>
      <c r="P230" s="17" t="s">
        <v>719</v>
      </c>
      <c r="Q230" s="17" t="s">
        <v>720</v>
      </c>
      <c r="R230" s="18"/>
    </row>
    <row r="231" spans="1:18" ht="13" x14ac:dyDescent="0.3">
      <c r="A231" s="14" t="s">
        <v>219</v>
      </c>
      <c r="B231" s="14" t="s">
        <v>41</v>
      </c>
      <c r="C231" s="14"/>
      <c r="D231" s="14" t="s">
        <v>116</v>
      </c>
      <c r="E231" s="14" t="s">
        <v>16</v>
      </c>
      <c r="F231" s="14" t="s">
        <v>8</v>
      </c>
      <c r="G231" s="14" t="s">
        <v>749</v>
      </c>
      <c r="H231" s="14" t="s">
        <v>83</v>
      </c>
      <c r="I231" s="14" t="s">
        <v>80</v>
      </c>
      <c r="J231" s="14" t="s">
        <v>1984</v>
      </c>
      <c r="K231" s="15">
        <v>19</v>
      </c>
      <c r="L231" s="15"/>
      <c r="M231" s="15">
        <v>1498.7216023323904</v>
      </c>
      <c r="N231" s="15">
        <v>78.880084333283705</v>
      </c>
      <c r="O231" s="16"/>
      <c r="P231" s="17"/>
      <c r="Q231" s="17" t="s">
        <v>873</v>
      </c>
      <c r="R231" s="18"/>
    </row>
    <row r="232" spans="1:18" ht="13" x14ac:dyDescent="0.3">
      <c r="A232" s="14" t="s">
        <v>219</v>
      </c>
      <c r="B232" s="14" t="s">
        <v>41</v>
      </c>
      <c r="C232" s="14"/>
      <c r="D232" s="14" t="s">
        <v>116</v>
      </c>
      <c r="E232" s="14" t="s">
        <v>16</v>
      </c>
      <c r="F232" s="14" t="s">
        <v>8</v>
      </c>
      <c r="G232" s="14" t="s">
        <v>1123</v>
      </c>
      <c r="H232" s="14" t="s">
        <v>60</v>
      </c>
      <c r="I232" s="14" t="s">
        <v>57</v>
      </c>
      <c r="J232" s="14" t="s">
        <v>2005</v>
      </c>
      <c r="K232" s="15">
        <v>173.1</v>
      </c>
      <c r="L232" s="15"/>
      <c r="M232" s="15">
        <v>482.62766809254549</v>
      </c>
      <c r="N232" s="15">
        <v>2.7881436631573977</v>
      </c>
      <c r="O232" s="16"/>
      <c r="P232" s="17"/>
      <c r="Q232" s="17" t="s">
        <v>873</v>
      </c>
      <c r="R232" s="18"/>
    </row>
    <row r="233" spans="1:18" ht="13" x14ac:dyDescent="0.3">
      <c r="A233" s="14" t="s">
        <v>219</v>
      </c>
      <c r="B233" s="14" t="s">
        <v>41</v>
      </c>
      <c r="C233" s="14"/>
      <c r="D233" s="14" t="s">
        <v>116</v>
      </c>
      <c r="E233" s="14" t="s">
        <v>16</v>
      </c>
      <c r="F233" s="14" t="s">
        <v>8</v>
      </c>
      <c r="G233" s="14" t="s">
        <v>1152</v>
      </c>
      <c r="H233" s="14" t="s">
        <v>58</v>
      </c>
      <c r="I233" s="14" t="s">
        <v>57</v>
      </c>
      <c r="J233" s="14" t="s">
        <v>2006</v>
      </c>
      <c r="K233" s="15">
        <v>291</v>
      </c>
      <c r="L233" s="15"/>
      <c r="M233" s="15">
        <v>702.48832100430297</v>
      </c>
      <c r="N233" s="15">
        <v>2.4140492130732061</v>
      </c>
      <c r="O233" s="16"/>
      <c r="P233" s="17"/>
      <c r="Q233" s="17" t="s">
        <v>873</v>
      </c>
      <c r="R233" s="18"/>
    </row>
    <row r="234" spans="1:18" ht="13" x14ac:dyDescent="0.3">
      <c r="A234" s="14" t="s">
        <v>219</v>
      </c>
      <c r="B234" s="14" t="s">
        <v>41</v>
      </c>
      <c r="C234" s="14"/>
      <c r="D234" s="14" t="s">
        <v>116</v>
      </c>
      <c r="E234" s="14" t="s">
        <v>16</v>
      </c>
      <c r="F234" s="14" t="s">
        <v>8</v>
      </c>
      <c r="G234" s="14" t="s">
        <v>1120</v>
      </c>
      <c r="H234" s="14" t="s">
        <v>60</v>
      </c>
      <c r="I234" s="14" t="s">
        <v>57</v>
      </c>
      <c r="J234" s="14" t="s">
        <v>2005</v>
      </c>
      <c r="K234" s="15">
        <v>164.9</v>
      </c>
      <c r="L234" s="15"/>
      <c r="M234" s="15">
        <v>2159.1386991403783</v>
      </c>
      <c r="N234" s="15">
        <v>13.093624615769425</v>
      </c>
      <c r="O234" s="16"/>
      <c r="P234" s="17"/>
      <c r="Q234" s="17" t="s">
        <v>873</v>
      </c>
      <c r="R234" s="18"/>
    </row>
    <row r="235" spans="1:18" ht="13" x14ac:dyDescent="0.3">
      <c r="A235" s="14" t="s">
        <v>219</v>
      </c>
      <c r="B235" s="14" t="s">
        <v>41</v>
      </c>
      <c r="C235" s="14"/>
      <c r="D235" s="14" t="s">
        <v>116</v>
      </c>
      <c r="E235" s="14" t="s">
        <v>16</v>
      </c>
      <c r="F235" s="14" t="s">
        <v>8</v>
      </c>
      <c r="G235" s="14" t="s">
        <v>1113</v>
      </c>
      <c r="H235" s="14" t="s">
        <v>60</v>
      </c>
      <c r="I235" s="14" t="s">
        <v>57</v>
      </c>
      <c r="J235" s="14" t="s">
        <v>2005</v>
      </c>
      <c r="K235" s="15">
        <v>1214.5999999999999</v>
      </c>
      <c r="L235" s="15"/>
      <c r="M235" s="15">
        <v>4775.509935964853</v>
      </c>
      <c r="N235" s="15">
        <v>3.9317552576690709</v>
      </c>
      <c r="O235" s="16"/>
      <c r="P235" s="17"/>
      <c r="Q235" s="17" t="s">
        <v>873</v>
      </c>
      <c r="R235" s="18"/>
    </row>
    <row r="236" spans="1:18" ht="13" x14ac:dyDescent="0.3">
      <c r="A236" s="14" t="s">
        <v>219</v>
      </c>
      <c r="B236" s="14" t="s">
        <v>41</v>
      </c>
      <c r="C236" s="14" t="s">
        <v>275</v>
      </c>
      <c r="D236" s="14" t="s">
        <v>116</v>
      </c>
      <c r="E236" s="14" t="s">
        <v>16</v>
      </c>
      <c r="F236" s="14" t="s">
        <v>8</v>
      </c>
      <c r="G236" s="14" t="s">
        <v>411</v>
      </c>
      <c r="H236" s="14" t="s">
        <v>83</v>
      </c>
      <c r="I236" s="14" t="s">
        <v>80</v>
      </c>
      <c r="J236" s="14" t="s">
        <v>1984</v>
      </c>
      <c r="K236" s="15">
        <v>7.3</v>
      </c>
      <c r="L236" s="15">
        <v>2395</v>
      </c>
      <c r="M236" s="15">
        <v>399.64460602479426</v>
      </c>
      <c r="N236" s="15">
        <v>54.745836441752637</v>
      </c>
      <c r="O236" s="16">
        <v>41275</v>
      </c>
      <c r="P236" s="17" t="s">
        <v>105</v>
      </c>
      <c r="Q236" s="17" t="s">
        <v>316</v>
      </c>
      <c r="R236" s="18" t="s">
        <v>106</v>
      </c>
    </row>
    <row r="237" spans="1:18" ht="13" x14ac:dyDescent="0.3">
      <c r="A237" s="14" t="s">
        <v>219</v>
      </c>
      <c r="B237" s="14" t="s">
        <v>41</v>
      </c>
      <c r="C237" s="14" t="s">
        <v>275</v>
      </c>
      <c r="D237" s="14" t="s">
        <v>116</v>
      </c>
      <c r="E237" s="14" t="s">
        <v>16</v>
      </c>
      <c r="F237" s="14" t="s">
        <v>8</v>
      </c>
      <c r="G237" s="14" t="s">
        <v>402</v>
      </c>
      <c r="H237" s="14" t="s">
        <v>83</v>
      </c>
      <c r="I237" s="14" t="s">
        <v>80</v>
      </c>
      <c r="J237" s="14" t="s">
        <v>1984</v>
      </c>
      <c r="K237" s="15">
        <v>9.1999999999999993</v>
      </c>
      <c r="L237" s="15">
        <v>5326</v>
      </c>
      <c r="M237" s="15">
        <v>888.72950801171362</v>
      </c>
      <c r="N237" s="15">
        <v>96.601033479534095</v>
      </c>
      <c r="O237" s="16">
        <v>41275</v>
      </c>
      <c r="P237" s="17" t="s">
        <v>105</v>
      </c>
      <c r="Q237" s="17" t="s">
        <v>316</v>
      </c>
      <c r="R237" s="18" t="s">
        <v>106</v>
      </c>
    </row>
    <row r="238" spans="1:18" ht="13" x14ac:dyDescent="0.3">
      <c r="A238" s="14" t="s">
        <v>219</v>
      </c>
      <c r="B238" s="14" t="s">
        <v>41</v>
      </c>
      <c r="C238" s="14" t="s">
        <v>275</v>
      </c>
      <c r="D238" s="14" t="s">
        <v>116</v>
      </c>
      <c r="E238" s="14" t="s">
        <v>16</v>
      </c>
      <c r="F238" s="14" t="s">
        <v>8</v>
      </c>
      <c r="G238" s="14" t="s">
        <v>361</v>
      </c>
      <c r="H238" s="14" t="s">
        <v>83</v>
      </c>
      <c r="I238" s="14" t="s">
        <v>80</v>
      </c>
      <c r="J238" s="14" t="s">
        <v>1984</v>
      </c>
      <c r="K238" s="15">
        <v>4</v>
      </c>
      <c r="L238" s="15">
        <v>2267</v>
      </c>
      <c r="M238" s="15">
        <v>378.28572937712261</v>
      </c>
      <c r="N238" s="15">
        <v>94.571432344280652</v>
      </c>
      <c r="O238" s="16">
        <v>41275</v>
      </c>
      <c r="P238" s="17" t="s">
        <v>105</v>
      </c>
      <c r="Q238" s="17" t="s">
        <v>316</v>
      </c>
      <c r="R238" s="18" t="s">
        <v>106</v>
      </c>
    </row>
    <row r="239" spans="1:18" ht="13" x14ac:dyDescent="0.3">
      <c r="A239" s="14" t="s">
        <v>219</v>
      </c>
      <c r="B239" s="14" t="s">
        <v>41</v>
      </c>
      <c r="C239" s="14" t="s">
        <v>275</v>
      </c>
      <c r="D239" s="14" t="s">
        <v>116</v>
      </c>
      <c r="E239" s="14" t="s">
        <v>16</v>
      </c>
      <c r="F239" s="14" t="s">
        <v>8</v>
      </c>
      <c r="G239" s="14" t="s">
        <v>387</v>
      </c>
      <c r="H239" s="14" t="s">
        <v>83</v>
      </c>
      <c r="I239" s="14" t="s">
        <v>80</v>
      </c>
      <c r="J239" s="14" t="s">
        <v>1984</v>
      </c>
      <c r="K239" s="15">
        <v>43.5</v>
      </c>
      <c r="L239" s="15">
        <v>21564</v>
      </c>
      <c r="M239" s="15">
        <v>3598.3032502374376</v>
      </c>
      <c r="N239" s="15">
        <v>82.719614947987068</v>
      </c>
      <c r="O239" s="16">
        <v>41275</v>
      </c>
      <c r="P239" s="17" t="s">
        <v>105</v>
      </c>
      <c r="Q239" s="17" t="s">
        <v>316</v>
      </c>
      <c r="R239" s="18" t="s">
        <v>106</v>
      </c>
    </row>
    <row r="240" spans="1:18" ht="13" x14ac:dyDescent="0.3">
      <c r="A240" s="14" t="s">
        <v>219</v>
      </c>
      <c r="B240" s="14" t="s">
        <v>41</v>
      </c>
      <c r="C240" s="14" t="s">
        <v>275</v>
      </c>
      <c r="D240" s="14" t="s">
        <v>116</v>
      </c>
      <c r="E240" s="14" t="s">
        <v>16</v>
      </c>
      <c r="F240" s="14" t="s">
        <v>8</v>
      </c>
      <c r="G240" s="14" t="s">
        <v>373</v>
      </c>
      <c r="H240" s="14" t="s">
        <v>83</v>
      </c>
      <c r="I240" s="14" t="s">
        <v>80</v>
      </c>
      <c r="J240" s="14" t="s">
        <v>1984</v>
      </c>
      <c r="K240" s="15">
        <v>24</v>
      </c>
      <c r="L240" s="15">
        <v>12911</v>
      </c>
      <c r="M240" s="15">
        <v>2154.4098156100704</v>
      </c>
      <c r="N240" s="15">
        <v>89.767075650419599</v>
      </c>
      <c r="O240" s="16">
        <v>41275</v>
      </c>
      <c r="P240" s="17" t="s">
        <v>105</v>
      </c>
      <c r="Q240" s="17" t="s">
        <v>316</v>
      </c>
      <c r="R240" s="18" t="s">
        <v>106</v>
      </c>
    </row>
    <row r="241" spans="1:18" ht="13" x14ac:dyDescent="0.3">
      <c r="A241" s="14" t="s">
        <v>219</v>
      </c>
      <c r="B241" s="14" t="s">
        <v>41</v>
      </c>
      <c r="C241" s="14" t="s">
        <v>275</v>
      </c>
      <c r="D241" s="14" t="s">
        <v>116</v>
      </c>
      <c r="E241" s="14" t="s">
        <v>16</v>
      </c>
      <c r="F241" s="14" t="s">
        <v>8</v>
      </c>
      <c r="G241" s="14" t="s">
        <v>404</v>
      </c>
      <c r="H241" s="14" t="s">
        <v>83</v>
      </c>
      <c r="I241" s="14" t="s">
        <v>80</v>
      </c>
      <c r="J241" s="14" t="s">
        <v>1984</v>
      </c>
      <c r="K241" s="15">
        <v>25.4</v>
      </c>
      <c r="L241" s="15">
        <v>10151</v>
      </c>
      <c r="M241" s="15">
        <v>1693.8590378946499</v>
      </c>
      <c r="N241" s="15">
        <v>66.687363696639764</v>
      </c>
      <c r="O241" s="16">
        <v>41275</v>
      </c>
      <c r="P241" s="17" t="s">
        <v>105</v>
      </c>
      <c r="Q241" s="17" t="s">
        <v>316</v>
      </c>
      <c r="R241" s="18" t="s">
        <v>106</v>
      </c>
    </row>
    <row r="242" spans="1:18" ht="13" x14ac:dyDescent="0.3">
      <c r="A242" s="14" t="s">
        <v>219</v>
      </c>
      <c r="B242" s="14" t="s">
        <v>41</v>
      </c>
      <c r="C242" s="14"/>
      <c r="D242" s="14" t="s">
        <v>116</v>
      </c>
      <c r="E242" s="14" t="s">
        <v>16</v>
      </c>
      <c r="F242" s="14" t="s">
        <v>8</v>
      </c>
      <c r="G242" s="14" t="s">
        <v>1175</v>
      </c>
      <c r="H242" s="14" t="s">
        <v>58</v>
      </c>
      <c r="I242" s="14" t="s">
        <v>57</v>
      </c>
      <c r="J242" s="14" t="s">
        <v>2006</v>
      </c>
      <c r="K242" s="15">
        <v>820</v>
      </c>
      <c r="L242" s="15"/>
      <c r="M242" s="15">
        <v>10904.704403050038</v>
      </c>
      <c r="N242" s="15">
        <v>13.298420003719558</v>
      </c>
      <c r="O242" s="16"/>
      <c r="P242" s="17"/>
      <c r="Q242" s="17" t="s">
        <v>873</v>
      </c>
      <c r="R242" s="18"/>
    </row>
    <row r="243" spans="1:18" ht="13" x14ac:dyDescent="0.3">
      <c r="A243" s="14" t="s">
        <v>219</v>
      </c>
      <c r="B243" s="14" t="s">
        <v>41</v>
      </c>
      <c r="C243" s="14"/>
      <c r="D243" s="14" t="s">
        <v>116</v>
      </c>
      <c r="E243" s="14" t="s">
        <v>16</v>
      </c>
      <c r="F243" s="14" t="s">
        <v>8</v>
      </c>
      <c r="G243" s="14" t="s">
        <v>1148</v>
      </c>
      <c r="H243" s="14" t="s">
        <v>58</v>
      </c>
      <c r="I243" s="14" t="s">
        <v>57</v>
      </c>
      <c r="J243" s="14" t="s">
        <v>2006</v>
      </c>
      <c r="K243" s="15">
        <v>183.1</v>
      </c>
      <c r="L243" s="15"/>
      <c r="M243" s="15">
        <v>1365.8372194676913</v>
      </c>
      <c r="N243" s="15">
        <v>7.4595151254379646</v>
      </c>
      <c r="O243" s="16"/>
      <c r="P243" s="17"/>
      <c r="Q243" s="17" t="s">
        <v>873</v>
      </c>
      <c r="R243" s="18"/>
    </row>
    <row r="244" spans="1:18" ht="13" x14ac:dyDescent="0.3">
      <c r="A244" s="14" t="s">
        <v>219</v>
      </c>
      <c r="B244" s="14" t="s">
        <v>41</v>
      </c>
      <c r="C244" s="14" t="s">
        <v>417</v>
      </c>
      <c r="D244" s="14" t="s">
        <v>116</v>
      </c>
      <c r="E244" s="14" t="s">
        <v>16</v>
      </c>
      <c r="F244" s="14" t="s">
        <v>8</v>
      </c>
      <c r="G244" s="14" t="s">
        <v>773</v>
      </c>
      <c r="H244" s="14" t="s">
        <v>83</v>
      </c>
      <c r="I244" s="14" t="s">
        <v>80</v>
      </c>
      <c r="J244" s="14" t="s">
        <v>1984</v>
      </c>
      <c r="K244" s="15">
        <v>34</v>
      </c>
      <c r="L244" s="15">
        <v>20200</v>
      </c>
      <c r="M244" s="15">
        <v>2901.0988809475871</v>
      </c>
      <c r="N244" s="15">
        <v>85.326437674929025</v>
      </c>
      <c r="O244" s="16">
        <v>41640</v>
      </c>
      <c r="P244" s="17" t="s">
        <v>719</v>
      </c>
      <c r="Q244" s="17" t="s">
        <v>720</v>
      </c>
      <c r="R244" s="18"/>
    </row>
    <row r="245" spans="1:18" ht="13" x14ac:dyDescent="0.3">
      <c r="A245" s="14" t="s">
        <v>219</v>
      </c>
      <c r="B245" s="14" t="s">
        <v>41</v>
      </c>
      <c r="C245" s="14"/>
      <c r="D245" s="14" t="s">
        <v>116</v>
      </c>
      <c r="E245" s="14" t="s">
        <v>16</v>
      </c>
      <c r="F245" s="14" t="s">
        <v>8</v>
      </c>
      <c r="G245" s="14" t="s">
        <v>773</v>
      </c>
      <c r="H245" s="14" t="s">
        <v>83</v>
      </c>
      <c r="I245" s="14" t="s">
        <v>80</v>
      </c>
      <c r="J245" s="14" t="s">
        <v>1984</v>
      </c>
      <c r="K245" s="15">
        <v>34</v>
      </c>
      <c r="L245" s="15"/>
      <c r="M245" s="15">
        <v>2627.6701518078817</v>
      </c>
      <c r="N245" s="15">
        <v>77.284416229643583</v>
      </c>
      <c r="O245" s="16"/>
      <c r="P245" s="17"/>
      <c r="Q245" s="17" t="s">
        <v>873</v>
      </c>
      <c r="R245" s="18"/>
    </row>
    <row r="246" spans="1:18" ht="13" x14ac:dyDescent="0.3">
      <c r="A246" s="14" t="s">
        <v>219</v>
      </c>
      <c r="B246" s="14" t="s">
        <v>41</v>
      </c>
      <c r="C246" s="14"/>
      <c r="D246" s="14" t="s">
        <v>116</v>
      </c>
      <c r="E246" s="14" t="s">
        <v>16</v>
      </c>
      <c r="F246" s="14" t="s">
        <v>8</v>
      </c>
      <c r="G246" s="14" t="s">
        <v>1160</v>
      </c>
      <c r="H246" s="14" t="s">
        <v>58</v>
      </c>
      <c r="I246" s="14" t="s">
        <v>57</v>
      </c>
      <c r="J246" s="14" t="s">
        <v>2006</v>
      </c>
      <c r="K246" s="15">
        <v>253</v>
      </c>
      <c r="L246" s="15"/>
      <c r="M246" s="15">
        <v>1910.1605953539865</v>
      </c>
      <c r="N246" s="15">
        <v>7.5500418788695116</v>
      </c>
      <c r="O246" s="16"/>
      <c r="P246" s="17"/>
      <c r="Q246" s="17" t="s">
        <v>873</v>
      </c>
      <c r="R246" s="18"/>
    </row>
    <row r="247" spans="1:18" ht="13" x14ac:dyDescent="0.3">
      <c r="A247" s="14" t="s">
        <v>219</v>
      </c>
      <c r="B247" s="14" t="s">
        <v>41</v>
      </c>
      <c r="C247" s="14"/>
      <c r="D247" s="14" t="s">
        <v>116</v>
      </c>
      <c r="E247" s="14" t="s">
        <v>16</v>
      </c>
      <c r="F247" s="14" t="s">
        <v>8</v>
      </c>
      <c r="G247" s="14" t="s">
        <v>1115</v>
      </c>
      <c r="H247" s="14" t="s">
        <v>58</v>
      </c>
      <c r="I247" s="14" t="s">
        <v>57</v>
      </c>
      <c r="J247" s="14" t="s">
        <v>2006</v>
      </c>
      <c r="K247" s="15">
        <v>435</v>
      </c>
      <c r="L247" s="15"/>
      <c r="M247" s="15">
        <v>4614.519791197331</v>
      </c>
      <c r="N247" s="15">
        <v>10.608091474016852</v>
      </c>
      <c r="O247" s="16"/>
      <c r="P247" s="17"/>
      <c r="Q247" s="17" t="s">
        <v>873</v>
      </c>
      <c r="R247" s="18"/>
    </row>
    <row r="248" spans="1:18" ht="13" x14ac:dyDescent="0.3">
      <c r="A248" s="14" t="s">
        <v>219</v>
      </c>
      <c r="B248" s="14" t="s">
        <v>41</v>
      </c>
      <c r="C248" s="14"/>
      <c r="D248" s="14" t="s">
        <v>116</v>
      </c>
      <c r="E248" s="14" t="s">
        <v>16</v>
      </c>
      <c r="F248" s="14" t="s">
        <v>8</v>
      </c>
      <c r="G248" s="14" t="s">
        <v>904</v>
      </c>
      <c r="H248" s="14" t="s">
        <v>79</v>
      </c>
      <c r="I248" s="14" t="s">
        <v>72</v>
      </c>
      <c r="J248" s="14" t="s">
        <v>1996</v>
      </c>
      <c r="K248" s="15">
        <v>107</v>
      </c>
      <c r="L248" s="15"/>
      <c r="M248" s="15">
        <v>164.02366749972896</v>
      </c>
      <c r="N248" s="15">
        <v>1.5329314719600837</v>
      </c>
      <c r="O248" s="16"/>
      <c r="P248" s="17"/>
      <c r="Q248" s="17" t="s">
        <v>873</v>
      </c>
      <c r="R248" s="18"/>
    </row>
    <row r="249" spans="1:18" ht="13" x14ac:dyDescent="0.3">
      <c r="A249" s="14" t="s">
        <v>219</v>
      </c>
      <c r="B249" s="14" t="s">
        <v>41</v>
      </c>
      <c r="C249" s="14"/>
      <c r="D249" s="14" t="s">
        <v>116</v>
      </c>
      <c r="E249" s="14" t="s">
        <v>16</v>
      </c>
      <c r="F249" s="14" t="s">
        <v>8</v>
      </c>
      <c r="G249" s="14" t="s">
        <v>771</v>
      </c>
      <c r="H249" s="14" t="s">
        <v>58</v>
      </c>
      <c r="I249" s="14" t="s">
        <v>57</v>
      </c>
      <c r="J249" s="14" t="s">
        <v>2006</v>
      </c>
      <c r="K249" s="15">
        <v>233</v>
      </c>
      <c r="L249" s="15">
        <v>19600</v>
      </c>
      <c r="M249" s="15">
        <v>2623.4932110458462</v>
      </c>
      <c r="N249" s="15">
        <v>11.259627515218224</v>
      </c>
      <c r="O249" s="16">
        <v>43101</v>
      </c>
      <c r="P249" s="17" t="s">
        <v>719</v>
      </c>
      <c r="Q249" s="17" t="s">
        <v>720</v>
      </c>
      <c r="R249" s="18"/>
    </row>
    <row r="250" spans="1:18" ht="13" x14ac:dyDescent="0.3">
      <c r="A250" s="14" t="s">
        <v>219</v>
      </c>
      <c r="B250" s="14" t="s">
        <v>41</v>
      </c>
      <c r="C250" s="14"/>
      <c r="D250" s="14" t="s">
        <v>116</v>
      </c>
      <c r="E250" s="14" t="s">
        <v>16</v>
      </c>
      <c r="F250" s="14" t="s">
        <v>8</v>
      </c>
      <c r="G250" s="14" t="s">
        <v>1007</v>
      </c>
      <c r="H250" s="14" t="s">
        <v>83</v>
      </c>
      <c r="I250" s="14" t="s">
        <v>80</v>
      </c>
      <c r="J250" s="14" t="s">
        <v>1984</v>
      </c>
      <c r="K250" s="15">
        <v>22</v>
      </c>
      <c r="L250" s="15"/>
      <c r="M250" s="15">
        <v>2145.4474439735632</v>
      </c>
      <c r="N250" s="15">
        <v>97.520338362434686</v>
      </c>
      <c r="O250" s="16"/>
      <c r="P250" s="17"/>
      <c r="Q250" s="17" t="s">
        <v>873</v>
      </c>
      <c r="R250" s="18"/>
    </row>
    <row r="251" spans="1:18" ht="13" x14ac:dyDescent="0.3">
      <c r="A251" s="14" t="s">
        <v>219</v>
      </c>
      <c r="B251" s="14" t="s">
        <v>41</v>
      </c>
      <c r="C251" s="14"/>
      <c r="D251" s="14" t="s">
        <v>116</v>
      </c>
      <c r="E251" s="14" t="s">
        <v>16</v>
      </c>
      <c r="F251" s="14" t="s">
        <v>8</v>
      </c>
      <c r="G251" s="14" t="s">
        <v>1008</v>
      </c>
      <c r="H251" s="14" t="s">
        <v>83</v>
      </c>
      <c r="I251" s="14" t="s">
        <v>80</v>
      </c>
      <c r="J251" s="14" t="s">
        <v>1984</v>
      </c>
      <c r="K251" s="15">
        <v>18.3</v>
      </c>
      <c r="L251" s="15"/>
      <c r="M251" s="15">
        <v>1764.6129778100642</v>
      </c>
      <c r="N251" s="15">
        <v>96.426938678145575</v>
      </c>
      <c r="O251" s="16"/>
      <c r="P251" s="17"/>
      <c r="Q251" s="17" t="s">
        <v>873</v>
      </c>
      <c r="R251" s="18"/>
    </row>
    <row r="252" spans="1:18" ht="13" x14ac:dyDescent="0.3">
      <c r="A252" s="14" t="s">
        <v>219</v>
      </c>
      <c r="B252" s="14" t="s">
        <v>41</v>
      </c>
      <c r="C252" s="14"/>
      <c r="D252" s="14" t="s">
        <v>116</v>
      </c>
      <c r="E252" s="14" t="s">
        <v>16</v>
      </c>
      <c r="F252" s="14" t="s">
        <v>8</v>
      </c>
      <c r="G252" s="14" t="s">
        <v>814</v>
      </c>
      <c r="H252" s="14" t="s">
        <v>58</v>
      </c>
      <c r="I252" s="14" t="s">
        <v>57</v>
      </c>
      <c r="J252" s="14" t="s">
        <v>2006</v>
      </c>
      <c r="K252" s="15">
        <v>1817</v>
      </c>
      <c r="L252" s="15">
        <v>193000</v>
      </c>
      <c r="M252" s="15">
        <v>28251.024682525698</v>
      </c>
      <c r="N252" s="15">
        <v>15.548169885814914</v>
      </c>
      <c r="O252" s="16">
        <v>41275</v>
      </c>
      <c r="P252" s="17" t="s">
        <v>719</v>
      </c>
      <c r="Q252" s="17" t="s">
        <v>720</v>
      </c>
      <c r="R252" s="18"/>
    </row>
    <row r="253" spans="1:18" ht="13" x14ac:dyDescent="0.3">
      <c r="A253" s="14" t="s">
        <v>219</v>
      </c>
      <c r="B253" s="14" t="s">
        <v>41</v>
      </c>
      <c r="C253" s="14"/>
      <c r="D253" s="14" t="s">
        <v>116</v>
      </c>
      <c r="E253" s="14" t="s">
        <v>16</v>
      </c>
      <c r="F253" s="14" t="s">
        <v>8</v>
      </c>
      <c r="G253" s="14" t="s">
        <v>814</v>
      </c>
      <c r="H253" s="14" t="s">
        <v>58</v>
      </c>
      <c r="I253" s="14" t="s">
        <v>57</v>
      </c>
      <c r="J253" s="14" t="s">
        <v>2006</v>
      </c>
      <c r="K253" s="15">
        <v>1817</v>
      </c>
      <c r="L253" s="15"/>
      <c r="M253" s="15">
        <v>25105.918275264557</v>
      </c>
      <c r="N253" s="15">
        <v>13.817236254961232</v>
      </c>
      <c r="O253" s="16"/>
      <c r="P253" s="17"/>
      <c r="Q253" s="17" t="s">
        <v>873</v>
      </c>
      <c r="R253" s="18"/>
    </row>
    <row r="254" spans="1:18" ht="13" x14ac:dyDescent="0.3">
      <c r="A254" s="14" t="s">
        <v>219</v>
      </c>
      <c r="B254" s="14" t="s">
        <v>41</v>
      </c>
      <c r="C254" s="14"/>
      <c r="D254" s="14" t="s">
        <v>116</v>
      </c>
      <c r="E254" s="14" t="s">
        <v>16</v>
      </c>
      <c r="F254" s="14" t="s">
        <v>8</v>
      </c>
      <c r="G254" s="14" t="s">
        <v>741</v>
      </c>
      <c r="H254" s="14" t="s">
        <v>60</v>
      </c>
      <c r="I254" s="14" t="s">
        <v>57</v>
      </c>
      <c r="J254" s="14" t="s">
        <v>2005</v>
      </c>
      <c r="K254" s="15">
        <v>107</v>
      </c>
      <c r="L254" s="15">
        <v>9420</v>
      </c>
      <c r="M254" s="15">
        <v>1260.8839263321963</v>
      </c>
      <c r="N254" s="15">
        <v>11.783961928338284</v>
      </c>
      <c r="O254" s="16">
        <v>43101</v>
      </c>
      <c r="P254" s="17" t="s">
        <v>719</v>
      </c>
      <c r="Q254" s="17" t="s">
        <v>720</v>
      </c>
      <c r="R254" s="18"/>
    </row>
    <row r="255" spans="1:18" ht="13" x14ac:dyDescent="0.3">
      <c r="A255" s="14" t="s">
        <v>219</v>
      </c>
      <c r="B255" s="14" t="s">
        <v>41</v>
      </c>
      <c r="C255" s="14"/>
      <c r="D255" s="14" t="s">
        <v>116</v>
      </c>
      <c r="E255" s="14" t="s">
        <v>16</v>
      </c>
      <c r="F255" s="14" t="s">
        <v>8</v>
      </c>
      <c r="G255" s="14" t="s">
        <v>1111</v>
      </c>
      <c r="H255" s="14" t="s">
        <v>60</v>
      </c>
      <c r="I255" s="14" t="s">
        <v>57</v>
      </c>
      <c r="J255" s="14" t="s">
        <v>2005</v>
      </c>
      <c r="K255" s="15">
        <v>106</v>
      </c>
      <c r="L255" s="15"/>
      <c r="M255" s="15">
        <v>1161.8585708348774</v>
      </c>
      <c r="N255" s="15">
        <v>10.960929913536578</v>
      </c>
      <c r="O255" s="16"/>
      <c r="P255" s="17"/>
      <c r="Q255" s="17" t="s">
        <v>873</v>
      </c>
      <c r="R255" s="18"/>
    </row>
    <row r="256" spans="1:18" ht="13" x14ac:dyDescent="0.3">
      <c r="A256" s="14" t="s">
        <v>219</v>
      </c>
      <c r="B256" s="14" t="s">
        <v>41</v>
      </c>
      <c r="C256" s="14"/>
      <c r="D256" s="14" t="s">
        <v>116</v>
      </c>
      <c r="E256" s="14" t="s">
        <v>16</v>
      </c>
      <c r="F256" s="14" t="s">
        <v>8</v>
      </c>
      <c r="G256" s="14" t="s">
        <v>1124</v>
      </c>
      <c r="H256" s="14" t="s">
        <v>60</v>
      </c>
      <c r="I256" s="14" t="s">
        <v>57</v>
      </c>
      <c r="J256" s="14" t="s">
        <v>2005</v>
      </c>
      <c r="K256" s="15">
        <v>371.6</v>
      </c>
      <c r="L256" s="15"/>
      <c r="M256" s="15">
        <v>4628.5556777505926</v>
      </c>
      <c r="N256" s="15">
        <v>12.455747249059721</v>
      </c>
      <c r="O256" s="16"/>
      <c r="P256" s="17"/>
      <c r="Q256" s="17" t="s">
        <v>873</v>
      </c>
      <c r="R256" s="18"/>
    </row>
    <row r="257" spans="1:18" ht="13" x14ac:dyDescent="0.3">
      <c r="A257" s="14" t="s">
        <v>219</v>
      </c>
      <c r="B257" s="14" t="s">
        <v>41</v>
      </c>
      <c r="C257" s="14"/>
      <c r="D257" s="14" t="s">
        <v>116</v>
      </c>
      <c r="E257" s="14" t="s">
        <v>16</v>
      </c>
      <c r="F257" s="14" t="s">
        <v>8</v>
      </c>
      <c r="G257" s="14" t="s">
        <v>964</v>
      </c>
      <c r="H257" s="14" t="s">
        <v>83</v>
      </c>
      <c r="I257" s="14" t="s">
        <v>80</v>
      </c>
      <c r="J257" s="14" t="s">
        <v>1984</v>
      </c>
      <c r="K257" s="15">
        <v>39.6</v>
      </c>
      <c r="L257" s="15"/>
      <c r="M257" s="15">
        <v>3896.4824875510822</v>
      </c>
      <c r="N257" s="15">
        <v>98.396022412906106</v>
      </c>
      <c r="O257" s="16"/>
      <c r="P257" s="17"/>
      <c r="Q257" s="17" t="s">
        <v>873</v>
      </c>
      <c r="R257" s="18"/>
    </row>
    <row r="258" spans="1:18" ht="13" x14ac:dyDescent="0.3">
      <c r="A258" s="14" t="s">
        <v>219</v>
      </c>
      <c r="B258" s="14" t="s">
        <v>41</v>
      </c>
      <c r="C258" s="14" t="s">
        <v>285</v>
      </c>
      <c r="D258" s="14" t="s">
        <v>116</v>
      </c>
      <c r="E258" s="14" t="s">
        <v>16</v>
      </c>
      <c r="F258" s="14" t="s">
        <v>8</v>
      </c>
      <c r="G258" s="14" t="s">
        <v>384</v>
      </c>
      <c r="H258" s="14" t="s">
        <v>83</v>
      </c>
      <c r="I258" s="14" t="s">
        <v>80</v>
      </c>
      <c r="J258" s="14" t="s">
        <v>1984</v>
      </c>
      <c r="K258" s="15">
        <v>4.0999999999999996</v>
      </c>
      <c r="L258" s="15">
        <v>2040</v>
      </c>
      <c r="M258" s="15">
        <v>327.57988125289057</v>
      </c>
      <c r="N258" s="15">
        <v>79.897532012900143</v>
      </c>
      <c r="O258" s="16">
        <v>42005</v>
      </c>
      <c r="P258" s="17" t="s">
        <v>105</v>
      </c>
      <c r="Q258" s="17" t="s">
        <v>286</v>
      </c>
      <c r="R258" s="18" t="s">
        <v>106</v>
      </c>
    </row>
    <row r="259" spans="1:18" ht="13" x14ac:dyDescent="0.3">
      <c r="A259" s="14" t="s">
        <v>219</v>
      </c>
      <c r="B259" s="14" t="s">
        <v>41</v>
      </c>
      <c r="C259" s="14" t="s">
        <v>285</v>
      </c>
      <c r="D259" s="14" t="s">
        <v>116</v>
      </c>
      <c r="E259" s="14" t="s">
        <v>16</v>
      </c>
      <c r="F259" s="14" t="s">
        <v>8</v>
      </c>
      <c r="G259" s="14" t="s">
        <v>392</v>
      </c>
      <c r="H259" s="14" t="s">
        <v>83</v>
      </c>
      <c r="I259" s="14" t="s">
        <v>80</v>
      </c>
      <c r="J259" s="14" t="s">
        <v>1984</v>
      </c>
      <c r="K259" s="15">
        <v>8.5</v>
      </c>
      <c r="L259" s="15">
        <v>3930</v>
      </c>
      <c r="M259" s="15">
        <v>631.07300653130392</v>
      </c>
      <c r="N259" s="15">
        <v>74.243883121329873</v>
      </c>
      <c r="O259" s="16">
        <v>42005</v>
      </c>
      <c r="P259" s="17" t="s">
        <v>105</v>
      </c>
      <c r="Q259" s="17" t="s">
        <v>286</v>
      </c>
      <c r="R259" s="18" t="s">
        <v>106</v>
      </c>
    </row>
    <row r="260" spans="1:18" ht="13" x14ac:dyDescent="0.3">
      <c r="A260" s="14" t="s">
        <v>219</v>
      </c>
      <c r="B260" s="14" t="s">
        <v>41</v>
      </c>
      <c r="C260" s="14"/>
      <c r="D260" s="14" t="s">
        <v>116</v>
      </c>
      <c r="E260" s="14" t="s">
        <v>16</v>
      </c>
      <c r="F260" s="14" t="s">
        <v>8</v>
      </c>
      <c r="G260" s="14" t="s">
        <v>1094</v>
      </c>
      <c r="H260" s="14" t="s">
        <v>60</v>
      </c>
      <c r="I260" s="14" t="s">
        <v>57</v>
      </c>
      <c r="J260" s="14" t="s">
        <v>2005</v>
      </c>
      <c r="K260" s="15">
        <v>462</v>
      </c>
      <c r="L260" s="15"/>
      <c r="M260" s="15">
        <v>6734.4926171003553</v>
      </c>
      <c r="N260" s="15">
        <v>14.576823846537566</v>
      </c>
      <c r="O260" s="16"/>
      <c r="P260" s="17"/>
      <c r="Q260" s="17" t="s">
        <v>873</v>
      </c>
      <c r="R260" s="18"/>
    </row>
    <row r="261" spans="1:18" ht="13" x14ac:dyDescent="0.3">
      <c r="A261" s="14" t="s">
        <v>219</v>
      </c>
      <c r="B261" s="14" t="s">
        <v>41</v>
      </c>
      <c r="C261" s="14" t="s">
        <v>260</v>
      </c>
      <c r="D261" s="14" t="s">
        <v>116</v>
      </c>
      <c r="E261" s="14" t="s">
        <v>16</v>
      </c>
      <c r="F261" s="14" t="s">
        <v>8</v>
      </c>
      <c r="G261" s="14" t="s">
        <v>789</v>
      </c>
      <c r="H261" s="14" t="s">
        <v>83</v>
      </c>
      <c r="I261" s="14" t="s">
        <v>80</v>
      </c>
      <c r="J261" s="14" t="s">
        <v>1984</v>
      </c>
      <c r="K261" s="15">
        <v>41.6</v>
      </c>
      <c r="L261" s="15">
        <v>23438</v>
      </c>
      <c r="M261" s="15">
        <v>3280.4887255623266</v>
      </c>
      <c r="N261" s="15">
        <v>78.857902056786699</v>
      </c>
      <c r="O261" s="16">
        <v>44197</v>
      </c>
      <c r="P261" s="17" t="s">
        <v>719</v>
      </c>
      <c r="Q261" s="17" t="s">
        <v>720</v>
      </c>
      <c r="R261" s="18"/>
    </row>
    <row r="262" spans="1:18" ht="13" x14ac:dyDescent="0.3">
      <c r="A262" s="14" t="s">
        <v>219</v>
      </c>
      <c r="B262" s="14" t="s">
        <v>41</v>
      </c>
      <c r="C262" s="14"/>
      <c r="D262" s="14" t="s">
        <v>116</v>
      </c>
      <c r="E262" s="14" t="s">
        <v>16</v>
      </c>
      <c r="F262" s="14" t="s">
        <v>8</v>
      </c>
      <c r="G262" s="14" t="s">
        <v>1035</v>
      </c>
      <c r="H262" s="14" t="s">
        <v>83</v>
      </c>
      <c r="I262" s="14" t="s">
        <v>80</v>
      </c>
      <c r="J262" s="14" t="s">
        <v>1984</v>
      </c>
      <c r="K262" s="15">
        <v>33.5</v>
      </c>
      <c r="L262" s="15"/>
      <c r="M262" s="15">
        <v>2937.8245292111465</v>
      </c>
      <c r="N262" s="15">
        <v>87.696254603317811</v>
      </c>
      <c r="O262" s="16"/>
      <c r="P262" s="17"/>
      <c r="Q262" s="17" t="s">
        <v>873</v>
      </c>
      <c r="R262" s="18"/>
    </row>
    <row r="263" spans="1:18" ht="13" x14ac:dyDescent="0.3">
      <c r="A263" s="14" t="s">
        <v>219</v>
      </c>
      <c r="B263" s="14" t="s">
        <v>41</v>
      </c>
      <c r="C263" s="14"/>
      <c r="D263" s="14" t="s">
        <v>116</v>
      </c>
      <c r="E263" s="14" t="s">
        <v>16</v>
      </c>
      <c r="F263" s="14" t="s">
        <v>8</v>
      </c>
      <c r="G263" s="14" t="s">
        <v>1043</v>
      </c>
      <c r="H263" s="14" t="s">
        <v>83</v>
      </c>
      <c r="I263" s="14" t="s">
        <v>80</v>
      </c>
      <c r="J263" s="14" t="s">
        <v>1984</v>
      </c>
      <c r="K263" s="15">
        <v>52.4</v>
      </c>
      <c r="L263" s="15"/>
      <c r="M263" s="15">
        <v>1839.6139826136539</v>
      </c>
      <c r="N263" s="15">
        <v>35.107137072779658</v>
      </c>
      <c r="O263" s="16"/>
      <c r="P263" s="17"/>
      <c r="Q263" s="17" t="s">
        <v>873</v>
      </c>
      <c r="R263" s="18"/>
    </row>
    <row r="264" spans="1:18" ht="13" x14ac:dyDescent="0.3">
      <c r="A264" s="14" t="s">
        <v>219</v>
      </c>
      <c r="B264" s="14" t="s">
        <v>41</v>
      </c>
      <c r="C264" s="14"/>
      <c r="D264" s="14" t="s">
        <v>116</v>
      </c>
      <c r="E264" s="14" t="s">
        <v>16</v>
      </c>
      <c r="F264" s="14" t="s">
        <v>8</v>
      </c>
      <c r="G264" s="14" t="s">
        <v>965</v>
      </c>
      <c r="H264" s="14" t="s">
        <v>83</v>
      </c>
      <c r="I264" s="14" t="s">
        <v>80</v>
      </c>
      <c r="J264" s="14" t="s">
        <v>1984</v>
      </c>
      <c r="K264" s="15">
        <v>27</v>
      </c>
      <c r="L264" s="15"/>
      <c r="M264" s="15">
        <v>2297.2772874824896</v>
      </c>
      <c r="N264" s="15">
        <v>85.084343980832941</v>
      </c>
      <c r="O264" s="16"/>
      <c r="P264" s="17"/>
      <c r="Q264" s="17" t="s">
        <v>873</v>
      </c>
      <c r="R264" s="18"/>
    </row>
    <row r="265" spans="1:18" ht="13" x14ac:dyDescent="0.3">
      <c r="A265" s="14" t="s">
        <v>219</v>
      </c>
      <c r="B265" s="14" t="s">
        <v>41</v>
      </c>
      <c r="C265" s="14"/>
      <c r="D265" s="14" t="s">
        <v>116</v>
      </c>
      <c r="E265" s="14" t="s">
        <v>16</v>
      </c>
      <c r="F265" s="14" t="s">
        <v>8</v>
      </c>
      <c r="G265" s="14" t="s">
        <v>1018</v>
      </c>
      <c r="H265" s="14" t="s">
        <v>83</v>
      </c>
      <c r="I265" s="14" t="s">
        <v>80</v>
      </c>
      <c r="J265" s="14" t="s">
        <v>1984</v>
      </c>
      <c r="K265" s="15">
        <v>5.4</v>
      </c>
      <c r="L265" s="15"/>
      <c r="M265" s="15">
        <v>538.33843362510015</v>
      </c>
      <c r="N265" s="15">
        <v>99.692302523166688</v>
      </c>
      <c r="O265" s="16"/>
      <c r="P265" s="17"/>
      <c r="Q265" s="17" t="s">
        <v>873</v>
      </c>
      <c r="R265" s="18"/>
    </row>
    <row r="266" spans="1:18" ht="13" x14ac:dyDescent="0.3">
      <c r="A266" s="14" t="s">
        <v>219</v>
      </c>
      <c r="B266" s="14" t="s">
        <v>41</v>
      </c>
      <c r="C266" s="14"/>
      <c r="D266" s="14" t="s">
        <v>116</v>
      </c>
      <c r="E266" s="14" t="s">
        <v>16</v>
      </c>
      <c r="F266" s="14" t="s">
        <v>8</v>
      </c>
      <c r="G266" s="14" t="s">
        <v>1020</v>
      </c>
      <c r="H266" s="14" t="s">
        <v>83</v>
      </c>
      <c r="I266" s="14" t="s">
        <v>80</v>
      </c>
      <c r="J266" s="14" t="s">
        <v>1984</v>
      </c>
      <c r="K266" s="15">
        <v>35.5</v>
      </c>
      <c r="L266" s="15"/>
      <c r="M266" s="15">
        <v>3643.4884634412924</v>
      </c>
      <c r="N266" s="15">
        <v>102.63347784341669</v>
      </c>
      <c r="O266" s="16"/>
      <c r="P266" s="17"/>
      <c r="Q266" s="17" t="s">
        <v>873</v>
      </c>
      <c r="R266" s="18"/>
    </row>
    <row r="267" spans="1:18" ht="13" x14ac:dyDescent="0.3">
      <c r="A267" s="14" t="s">
        <v>219</v>
      </c>
      <c r="B267" s="14" t="s">
        <v>41</v>
      </c>
      <c r="C267" s="14" t="s">
        <v>260</v>
      </c>
      <c r="D267" s="14" t="s">
        <v>116</v>
      </c>
      <c r="E267" s="14" t="s">
        <v>16</v>
      </c>
      <c r="F267" s="14" t="s">
        <v>8</v>
      </c>
      <c r="G267" s="14" t="s">
        <v>261</v>
      </c>
      <c r="H267" s="14" t="s">
        <v>83</v>
      </c>
      <c r="I267" s="14" t="s">
        <v>80</v>
      </c>
      <c r="J267" s="14" t="s">
        <v>1984</v>
      </c>
      <c r="K267" s="15">
        <v>21.72</v>
      </c>
      <c r="L267" s="15">
        <v>8500</v>
      </c>
      <c r="M267" s="15">
        <v>1457.2915100329724</v>
      </c>
      <c r="N267" s="15">
        <v>67.094452579786946</v>
      </c>
      <c r="O267" s="16">
        <v>36526</v>
      </c>
      <c r="P267" s="17" t="s">
        <v>105</v>
      </c>
      <c r="Q267" s="17" t="s">
        <v>262</v>
      </c>
      <c r="R267" s="18" t="s">
        <v>106</v>
      </c>
    </row>
    <row r="268" spans="1:18" ht="13" x14ac:dyDescent="0.3">
      <c r="A268" s="14" t="s">
        <v>219</v>
      </c>
      <c r="B268" s="14" t="s">
        <v>41</v>
      </c>
      <c r="C268" s="14" t="s">
        <v>260</v>
      </c>
      <c r="D268" s="14" t="s">
        <v>116</v>
      </c>
      <c r="E268" s="14" t="s">
        <v>16</v>
      </c>
      <c r="F268" s="14" t="s">
        <v>8</v>
      </c>
      <c r="G268" s="14" t="s">
        <v>328</v>
      </c>
      <c r="H268" s="14" t="s">
        <v>83</v>
      </c>
      <c r="I268" s="14" t="s">
        <v>80</v>
      </c>
      <c r="J268" s="14" t="s">
        <v>1984</v>
      </c>
      <c r="K268" s="15">
        <v>27</v>
      </c>
      <c r="L268" s="15">
        <v>18171</v>
      </c>
      <c r="M268" s="15">
        <v>2681.1295065500394</v>
      </c>
      <c r="N268" s="15">
        <v>99.301092835186651</v>
      </c>
      <c r="O268" s="16">
        <v>42370</v>
      </c>
      <c r="P268" s="17" t="s">
        <v>105</v>
      </c>
      <c r="Q268" s="17" t="s">
        <v>295</v>
      </c>
      <c r="R268" s="18" t="s">
        <v>106</v>
      </c>
    </row>
    <row r="269" spans="1:18" ht="13" x14ac:dyDescent="0.3">
      <c r="A269" s="14" t="s">
        <v>219</v>
      </c>
      <c r="B269" s="14" t="s">
        <v>41</v>
      </c>
      <c r="C269" s="14" t="s">
        <v>260</v>
      </c>
      <c r="D269" s="14" t="s">
        <v>116</v>
      </c>
      <c r="E269" s="14" t="s">
        <v>16</v>
      </c>
      <c r="F269" s="14" t="s">
        <v>8</v>
      </c>
      <c r="G269" s="14" t="s">
        <v>377</v>
      </c>
      <c r="H269" s="14" t="s">
        <v>83</v>
      </c>
      <c r="I269" s="14" t="s">
        <v>80</v>
      </c>
      <c r="J269" s="14" t="s">
        <v>1984</v>
      </c>
      <c r="K269" s="15">
        <v>6.6</v>
      </c>
      <c r="L269" s="15">
        <v>3370</v>
      </c>
      <c r="M269" s="15">
        <v>541.14911755992216</v>
      </c>
      <c r="N269" s="15">
        <v>81.992290539382154</v>
      </c>
      <c r="O269" s="16">
        <v>42005</v>
      </c>
      <c r="P269" s="17" t="s">
        <v>105</v>
      </c>
      <c r="Q269" s="17" t="s">
        <v>288</v>
      </c>
      <c r="R269" s="18" t="s">
        <v>106</v>
      </c>
    </row>
    <row r="270" spans="1:18" ht="13" x14ac:dyDescent="0.3">
      <c r="A270" s="14" t="s">
        <v>219</v>
      </c>
      <c r="B270" s="14" t="s">
        <v>41</v>
      </c>
      <c r="C270" s="14" t="s">
        <v>260</v>
      </c>
      <c r="D270" s="14" t="s">
        <v>116</v>
      </c>
      <c r="E270" s="14" t="s">
        <v>16</v>
      </c>
      <c r="F270" s="14" t="s">
        <v>8</v>
      </c>
      <c r="G270" s="14" t="s">
        <v>318</v>
      </c>
      <c r="H270" s="14" t="s">
        <v>83</v>
      </c>
      <c r="I270" s="14" t="s">
        <v>80</v>
      </c>
      <c r="J270" s="14" t="s">
        <v>1984</v>
      </c>
      <c r="K270" s="15">
        <v>2.5</v>
      </c>
      <c r="L270" s="15">
        <v>1711</v>
      </c>
      <c r="M270" s="15">
        <v>252.45790466716841</v>
      </c>
      <c r="N270" s="15">
        <v>100.98316186686736</v>
      </c>
      <c r="O270" s="16">
        <v>42370</v>
      </c>
      <c r="P270" s="17" t="s">
        <v>105</v>
      </c>
      <c r="Q270" s="17" t="s">
        <v>295</v>
      </c>
      <c r="R270" s="18" t="s">
        <v>106</v>
      </c>
    </row>
    <row r="271" spans="1:18" ht="13" x14ac:dyDescent="0.3">
      <c r="A271" s="14" t="s">
        <v>219</v>
      </c>
      <c r="B271" s="14" t="s">
        <v>41</v>
      </c>
      <c r="C271" s="14"/>
      <c r="D271" s="14" t="s">
        <v>116</v>
      </c>
      <c r="E271" s="14" t="s">
        <v>16</v>
      </c>
      <c r="F271" s="14" t="s">
        <v>8</v>
      </c>
      <c r="G271" s="14" t="s">
        <v>1162</v>
      </c>
      <c r="H271" s="14" t="s">
        <v>60</v>
      </c>
      <c r="I271" s="14" t="s">
        <v>57</v>
      </c>
      <c r="J271" s="14" t="s">
        <v>2005</v>
      </c>
      <c r="K271" s="15">
        <v>209</v>
      </c>
      <c r="L271" s="15"/>
      <c r="M271" s="15">
        <v>1387.5</v>
      </c>
      <c r="N271" s="15">
        <v>6.6387559808612444</v>
      </c>
      <c r="O271" s="16"/>
      <c r="P271" s="17"/>
      <c r="Q271" s="17" t="s">
        <v>873</v>
      </c>
      <c r="R271" s="18"/>
    </row>
    <row r="272" spans="1:18" ht="13" x14ac:dyDescent="0.3">
      <c r="A272" s="14" t="s">
        <v>219</v>
      </c>
      <c r="B272" s="14" t="s">
        <v>41</v>
      </c>
      <c r="C272" s="14"/>
      <c r="D272" s="14" t="s">
        <v>116</v>
      </c>
      <c r="E272" s="14" t="s">
        <v>16</v>
      </c>
      <c r="F272" s="14" t="s">
        <v>8</v>
      </c>
      <c r="G272" s="14" t="s">
        <v>717</v>
      </c>
      <c r="H272" s="14" t="s">
        <v>60</v>
      </c>
      <c r="I272" s="14" t="s">
        <v>57</v>
      </c>
      <c r="J272" s="14" t="s">
        <v>2005</v>
      </c>
      <c r="K272" s="15">
        <v>463</v>
      </c>
      <c r="L272" s="15">
        <v>41000</v>
      </c>
      <c r="M272" s="15">
        <v>7116.273074075998</v>
      </c>
      <c r="N272" s="15">
        <v>15.369920246384446</v>
      </c>
      <c r="O272" s="16">
        <v>39814</v>
      </c>
      <c r="P272" s="17" t="s">
        <v>714</v>
      </c>
      <c r="Q272" s="17" t="s">
        <v>715</v>
      </c>
      <c r="R272" s="18"/>
    </row>
    <row r="273" spans="1:18" ht="13" x14ac:dyDescent="0.3">
      <c r="A273" s="14" t="s">
        <v>219</v>
      </c>
      <c r="B273" s="14" t="s">
        <v>41</v>
      </c>
      <c r="C273" s="14"/>
      <c r="D273" s="14" t="s">
        <v>116</v>
      </c>
      <c r="E273" s="14" t="s">
        <v>16</v>
      </c>
      <c r="F273" s="14" t="s">
        <v>8</v>
      </c>
      <c r="G273" s="14" t="s">
        <v>1037</v>
      </c>
      <c r="H273" s="14" t="s">
        <v>83</v>
      </c>
      <c r="I273" s="14" t="s">
        <v>80</v>
      </c>
      <c r="J273" s="14" t="s">
        <v>1984</v>
      </c>
      <c r="K273" s="15">
        <v>32.1</v>
      </c>
      <c r="L273" s="15"/>
      <c r="M273" s="15">
        <v>2748.431323456648</v>
      </c>
      <c r="N273" s="15">
        <v>85.62091350332237</v>
      </c>
      <c r="O273" s="16"/>
      <c r="P273" s="17"/>
      <c r="Q273" s="17" t="s">
        <v>873</v>
      </c>
      <c r="R273" s="18"/>
    </row>
    <row r="274" spans="1:18" ht="13" x14ac:dyDescent="0.3">
      <c r="A274" s="14" t="s">
        <v>219</v>
      </c>
      <c r="B274" s="14" t="s">
        <v>41</v>
      </c>
      <c r="C274" s="14" t="s">
        <v>296</v>
      </c>
      <c r="D274" s="14" t="s">
        <v>116</v>
      </c>
      <c r="E274" s="14" t="s">
        <v>16</v>
      </c>
      <c r="F274" s="14" t="s">
        <v>8</v>
      </c>
      <c r="G274" s="14" t="s">
        <v>728</v>
      </c>
      <c r="H274" s="14" t="s">
        <v>83</v>
      </c>
      <c r="I274" s="14" t="s">
        <v>80</v>
      </c>
      <c r="J274" s="14" t="s">
        <v>1984</v>
      </c>
      <c r="K274" s="15">
        <v>6.5</v>
      </c>
      <c r="L274" s="15">
        <v>3801</v>
      </c>
      <c r="M274" s="15">
        <v>519.37273537358681</v>
      </c>
      <c r="N274" s="15">
        <v>79.903497749782588</v>
      </c>
      <c r="O274" s="16">
        <v>42736</v>
      </c>
      <c r="P274" s="17" t="s">
        <v>719</v>
      </c>
      <c r="Q274" s="17" t="s">
        <v>720</v>
      </c>
      <c r="R274" s="18"/>
    </row>
    <row r="275" spans="1:18" ht="13" x14ac:dyDescent="0.3">
      <c r="A275" s="14" t="s">
        <v>219</v>
      </c>
      <c r="B275" s="14" t="s">
        <v>41</v>
      </c>
      <c r="C275" s="14"/>
      <c r="D275" s="14" t="s">
        <v>116</v>
      </c>
      <c r="E275" s="14" t="s">
        <v>16</v>
      </c>
      <c r="F275" s="14" t="s">
        <v>8</v>
      </c>
      <c r="G275" s="14" t="s">
        <v>1050</v>
      </c>
      <c r="H275" s="14" t="s">
        <v>83</v>
      </c>
      <c r="I275" s="14" t="s">
        <v>80</v>
      </c>
      <c r="J275" s="14" t="s">
        <v>1984</v>
      </c>
      <c r="K275" s="15">
        <v>28</v>
      </c>
      <c r="L275" s="15"/>
      <c r="M275" s="15">
        <v>2714.1260123970851</v>
      </c>
      <c r="N275" s="15">
        <v>96.933071871324472</v>
      </c>
      <c r="O275" s="16"/>
      <c r="P275" s="17"/>
      <c r="Q275" s="17" t="s">
        <v>873</v>
      </c>
      <c r="R275" s="18"/>
    </row>
    <row r="276" spans="1:18" ht="13" x14ac:dyDescent="0.3">
      <c r="A276" s="14" t="s">
        <v>219</v>
      </c>
      <c r="B276" s="14" t="s">
        <v>41</v>
      </c>
      <c r="C276" s="14"/>
      <c r="D276" s="14" t="s">
        <v>116</v>
      </c>
      <c r="E276" s="14" t="s">
        <v>16</v>
      </c>
      <c r="F276" s="14" t="s">
        <v>8</v>
      </c>
      <c r="G276" s="14" t="s">
        <v>762</v>
      </c>
      <c r="H276" s="14" t="s">
        <v>83</v>
      </c>
      <c r="I276" s="14" t="s">
        <v>80</v>
      </c>
      <c r="J276" s="14" t="s">
        <v>1984</v>
      </c>
      <c r="K276" s="15">
        <v>20.2</v>
      </c>
      <c r="L276" s="15"/>
      <c r="M276" s="15">
        <v>2062.742314979344</v>
      </c>
      <c r="N276" s="15">
        <v>102.11595618709624</v>
      </c>
      <c r="O276" s="16"/>
      <c r="P276" s="17"/>
      <c r="Q276" s="17" t="s">
        <v>873</v>
      </c>
      <c r="R276" s="18"/>
    </row>
    <row r="277" spans="1:18" ht="13" x14ac:dyDescent="0.3">
      <c r="A277" s="14" t="s">
        <v>219</v>
      </c>
      <c r="B277" s="14" t="s">
        <v>41</v>
      </c>
      <c r="C277" s="14" t="s">
        <v>756</v>
      </c>
      <c r="D277" s="14" t="s">
        <v>116</v>
      </c>
      <c r="E277" s="14" t="s">
        <v>16</v>
      </c>
      <c r="F277" s="14" t="s">
        <v>8</v>
      </c>
      <c r="G277" s="14" t="s">
        <v>787</v>
      </c>
      <c r="H277" s="14" t="s">
        <v>83</v>
      </c>
      <c r="I277" s="14" t="s">
        <v>80</v>
      </c>
      <c r="J277" s="14" t="s">
        <v>1984</v>
      </c>
      <c r="K277" s="15">
        <v>39.1</v>
      </c>
      <c r="L277" s="15">
        <v>25792</v>
      </c>
      <c r="M277" s="15">
        <v>3523.9565547449401</v>
      </c>
      <c r="N277" s="15">
        <v>90.126766106008702</v>
      </c>
      <c r="O277" s="16">
        <v>42736</v>
      </c>
      <c r="P277" s="17" t="s">
        <v>719</v>
      </c>
      <c r="Q277" s="17" t="s">
        <v>720</v>
      </c>
      <c r="R277" s="18"/>
    </row>
    <row r="278" spans="1:18" ht="13" x14ac:dyDescent="0.3">
      <c r="A278" s="14" t="s">
        <v>219</v>
      </c>
      <c r="B278" s="14" t="s">
        <v>41</v>
      </c>
      <c r="C278" s="14"/>
      <c r="D278" s="14" t="s">
        <v>116</v>
      </c>
      <c r="E278" s="14" t="s">
        <v>16</v>
      </c>
      <c r="F278" s="14" t="s">
        <v>8</v>
      </c>
      <c r="G278" s="14" t="s">
        <v>787</v>
      </c>
      <c r="H278" s="14" t="s">
        <v>83</v>
      </c>
      <c r="I278" s="14" t="s">
        <v>80</v>
      </c>
      <c r="J278" s="14" t="s">
        <v>1984</v>
      </c>
      <c r="K278" s="15">
        <v>39.1</v>
      </c>
      <c r="L278" s="15"/>
      <c r="M278" s="15">
        <v>3181.1943788840977</v>
      </c>
      <c r="N278" s="15">
        <v>81.360470048186642</v>
      </c>
      <c r="O278" s="16"/>
      <c r="P278" s="17"/>
      <c r="Q278" s="17" t="s">
        <v>873</v>
      </c>
      <c r="R278" s="18"/>
    </row>
    <row r="279" spans="1:18" ht="13" x14ac:dyDescent="0.3">
      <c r="A279" s="14" t="s">
        <v>219</v>
      </c>
      <c r="B279" s="14" t="s">
        <v>41</v>
      </c>
      <c r="C279" s="14" t="s">
        <v>756</v>
      </c>
      <c r="D279" s="14" t="s">
        <v>116</v>
      </c>
      <c r="E279" s="14" t="s">
        <v>16</v>
      </c>
      <c r="F279" s="14" t="s">
        <v>8</v>
      </c>
      <c r="G279" s="14" t="s">
        <v>757</v>
      </c>
      <c r="H279" s="14" t="s">
        <v>83</v>
      </c>
      <c r="I279" s="14" t="s">
        <v>80</v>
      </c>
      <c r="J279" s="14" t="s">
        <v>1984</v>
      </c>
      <c r="K279" s="15">
        <v>20.399999999999999</v>
      </c>
      <c r="L279" s="15">
        <v>13900</v>
      </c>
      <c r="M279" s="15">
        <v>1860.5530231849461</v>
      </c>
      <c r="N279" s="15">
        <v>91.20357956788952</v>
      </c>
      <c r="O279" s="16">
        <v>43101</v>
      </c>
      <c r="P279" s="17" t="s">
        <v>719</v>
      </c>
      <c r="Q279" s="17" t="s">
        <v>720</v>
      </c>
      <c r="R279" s="18"/>
    </row>
    <row r="280" spans="1:18" ht="13" x14ac:dyDescent="0.3">
      <c r="A280" s="14" t="s">
        <v>219</v>
      </c>
      <c r="B280" s="14" t="s">
        <v>41</v>
      </c>
      <c r="C280" s="14"/>
      <c r="D280" s="14" t="s">
        <v>116</v>
      </c>
      <c r="E280" s="14" t="s">
        <v>16</v>
      </c>
      <c r="F280" s="14" t="s">
        <v>8</v>
      </c>
      <c r="G280" s="14" t="s">
        <v>1024</v>
      </c>
      <c r="H280" s="14" t="s">
        <v>83</v>
      </c>
      <c r="I280" s="14" t="s">
        <v>80</v>
      </c>
      <c r="J280" s="14" t="s">
        <v>1984</v>
      </c>
      <c r="K280" s="15">
        <v>25.3</v>
      </c>
      <c r="L280" s="15"/>
      <c r="M280" s="15">
        <v>971.66664931079538</v>
      </c>
      <c r="N280" s="15">
        <v>38.40579641544646</v>
      </c>
      <c r="O280" s="16"/>
      <c r="P280" s="17"/>
      <c r="Q280" s="17" t="s">
        <v>873</v>
      </c>
      <c r="R280" s="18"/>
    </row>
    <row r="281" spans="1:18" ht="13" x14ac:dyDescent="0.3">
      <c r="A281" s="14" t="s">
        <v>219</v>
      </c>
      <c r="B281" s="14" t="s">
        <v>41</v>
      </c>
      <c r="C281" s="14"/>
      <c r="D281" s="14" t="s">
        <v>116</v>
      </c>
      <c r="E281" s="14" t="s">
        <v>16</v>
      </c>
      <c r="F281" s="14" t="s">
        <v>8</v>
      </c>
      <c r="G281" s="14" t="s">
        <v>966</v>
      </c>
      <c r="H281" s="14" t="s">
        <v>83</v>
      </c>
      <c r="I281" s="14" t="s">
        <v>80</v>
      </c>
      <c r="J281" s="14" t="s">
        <v>1984</v>
      </c>
      <c r="K281" s="15">
        <v>36.11</v>
      </c>
      <c r="L281" s="15"/>
      <c r="M281" s="15">
        <v>3086.0597773102081</v>
      </c>
      <c r="N281" s="15">
        <v>85.462746533099093</v>
      </c>
      <c r="O281" s="16"/>
      <c r="P281" s="17"/>
      <c r="Q281" s="17" t="s">
        <v>873</v>
      </c>
      <c r="R281" s="18"/>
    </row>
    <row r="282" spans="1:18" ht="13" x14ac:dyDescent="0.3">
      <c r="A282" s="14" t="s">
        <v>219</v>
      </c>
      <c r="B282" s="14" t="s">
        <v>41</v>
      </c>
      <c r="C282" s="14"/>
      <c r="D282" s="14" t="s">
        <v>116</v>
      </c>
      <c r="E282" s="14" t="s">
        <v>16</v>
      </c>
      <c r="F282" s="14" t="s">
        <v>8</v>
      </c>
      <c r="G282" s="14" t="s">
        <v>470</v>
      </c>
      <c r="H282" s="14" t="s">
        <v>76</v>
      </c>
      <c r="I282" s="14" t="s">
        <v>72</v>
      </c>
      <c r="J282" s="14" t="s">
        <v>1994</v>
      </c>
      <c r="K282" s="15">
        <v>31.25</v>
      </c>
      <c r="L282" s="15">
        <v>1612.6526116666673</v>
      </c>
      <c r="M282" s="15">
        <v>276.48293642521583</v>
      </c>
      <c r="N282" s="15">
        <v>8.8474539656069062</v>
      </c>
      <c r="O282" s="16">
        <v>36526</v>
      </c>
      <c r="P282" s="17"/>
      <c r="Q282" s="17" t="s">
        <v>449</v>
      </c>
      <c r="R282" s="18"/>
    </row>
    <row r="283" spans="1:18" ht="13" x14ac:dyDescent="0.3">
      <c r="A283" s="14" t="s">
        <v>219</v>
      </c>
      <c r="B283" s="14" t="s">
        <v>41</v>
      </c>
      <c r="C283" s="14"/>
      <c r="D283" s="14" t="s">
        <v>116</v>
      </c>
      <c r="E283" s="14" t="s">
        <v>16</v>
      </c>
      <c r="F283" s="14" t="s">
        <v>8</v>
      </c>
      <c r="G283" s="14" t="s">
        <v>470</v>
      </c>
      <c r="H283" s="14" t="s">
        <v>76</v>
      </c>
      <c r="I283" s="14" t="s">
        <v>72</v>
      </c>
      <c r="J283" s="14" t="s">
        <v>1994</v>
      </c>
      <c r="K283" s="15">
        <v>31.25</v>
      </c>
      <c r="L283" s="15">
        <v>1503.688942</v>
      </c>
      <c r="M283" s="15">
        <v>254.71984933580768</v>
      </c>
      <c r="N283" s="15">
        <v>8.151035178745845</v>
      </c>
      <c r="O283" s="16">
        <v>39448</v>
      </c>
      <c r="P283" s="17"/>
      <c r="Q283" s="17" t="s">
        <v>449</v>
      </c>
      <c r="R283" s="18"/>
    </row>
    <row r="284" spans="1:18" ht="13" x14ac:dyDescent="0.3">
      <c r="A284" s="14" t="s">
        <v>219</v>
      </c>
      <c r="B284" s="14" t="s">
        <v>41</v>
      </c>
      <c r="C284" s="14"/>
      <c r="D284" s="14" t="s">
        <v>116</v>
      </c>
      <c r="E284" s="14" t="s">
        <v>16</v>
      </c>
      <c r="F284" s="14" t="s">
        <v>8</v>
      </c>
      <c r="G284" s="14" t="s">
        <v>471</v>
      </c>
      <c r="H284" s="14" t="s">
        <v>78</v>
      </c>
      <c r="I284" s="14" t="s">
        <v>72</v>
      </c>
      <c r="J284" s="14" t="s">
        <v>1991</v>
      </c>
      <c r="K284" s="15">
        <v>43.4</v>
      </c>
      <c r="L284" s="15">
        <v>1397.0245825862821</v>
      </c>
      <c r="M284" s="15">
        <v>242.47825416782976</v>
      </c>
      <c r="N284" s="15">
        <v>5.5870565476458474</v>
      </c>
      <c r="O284" s="16">
        <v>39814</v>
      </c>
      <c r="P284" s="17"/>
      <c r="Q284" s="17" t="s">
        <v>449</v>
      </c>
      <c r="R284" s="18"/>
    </row>
    <row r="285" spans="1:18" ht="13" x14ac:dyDescent="0.3">
      <c r="A285" s="14" t="s">
        <v>219</v>
      </c>
      <c r="B285" s="14" t="s">
        <v>41</v>
      </c>
      <c r="C285" s="14"/>
      <c r="D285" s="14" t="s">
        <v>116</v>
      </c>
      <c r="E285" s="14" t="s">
        <v>16</v>
      </c>
      <c r="F285" s="14" t="s">
        <v>8</v>
      </c>
      <c r="G285" s="14" t="s">
        <v>472</v>
      </c>
      <c r="H285" s="14" t="s">
        <v>62</v>
      </c>
      <c r="I285" s="14" t="s">
        <v>61</v>
      </c>
      <c r="J285" s="14" t="s">
        <v>1989</v>
      </c>
      <c r="K285" s="15">
        <v>231.1</v>
      </c>
      <c r="L285" s="15">
        <v>369.802154825</v>
      </c>
      <c r="M285" s="15">
        <v>60.608098264289822</v>
      </c>
      <c r="N285" s="15">
        <v>0.26225918764296763</v>
      </c>
      <c r="O285" s="16">
        <v>39083</v>
      </c>
      <c r="P285" s="17"/>
      <c r="Q285" s="17" t="s">
        <v>449</v>
      </c>
      <c r="R285" s="18"/>
    </row>
    <row r="286" spans="1:18" ht="13" x14ac:dyDescent="0.3">
      <c r="A286" s="14" t="s">
        <v>219</v>
      </c>
      <c r="B286" s="14" t="s">
        <v>41</v>
      </c>
      <c r="C286" s="14"/>
      <c r="D286" s="14" t="s">
        <v>116</v>
      </c>
      <c r="E286" s="14" t="s">
        <v>16</v>
      </c>
      <c r="F286" s="14" t="s">
        <v>8</v>
      </c>
      <c r="G286" s="14" t="s">
        <v>496</v>
      </c>
      <c r="H286" s="14" t="s">
        <v>75</v>
      </c>
      <c r="I286" s="14" t="s">
        <v>72</v>
      </c>
      <c r="J286" s="14" t="s">
        <v>1995</v>
      </c>
      <c r="K286" s="15">
        <v>95</v>
      </c>
      <c r="L286" s="15">
        <v>2440.5030283333344</v>
      </c>
      <c r="M286" s="15">
        <v>418.41462863528551</v>
      </c>
      <c r="N286" s="15">
        <v>4.4043645119503738</v>
      </c>
      <c r="O286" s="16">
        <v>36526</v>
      </c>
      <c r="P286" s="17"/>
      <c r="Q286" s="17" t="s">
        <v>449</v>
      </c>
      <c r="R286" s="18"/>
    </row>
    <row r="287" spans="1:18" ht="13" x14ac:dyDescent="0.3">
      <c r="A287" s="14" t="s">
        <v>219</v>
      </c>
      <c r="B287" s="14" t="s">
        <v>41</v>
      </c>
      <c r="C287" s="14"/>
      <c r="D287" s="14" t="s">
        <v>116</v>
      </c>
      <c r="E287" s="14" t="s">
        <v>16</v>
      </c>
      <c r="F287" s="14" t="s">
        <v>8</v>
      </c>
      <c r="G287" s="14" t="s">
        <v>496</v>
      </c>
      <c r="H287" s="14" t="s">
        <v>75</v>
      </c>
      <c r="I287" s="14" t="s">
        <v>72</v>
      </c>
      <c r="J287" s="14" t="s">
        <v>1995</v>
      </c>
      <c r="K287" s="15">
        <v>95</v>
      </c>
      <c r="L287" s="15">
        <v>2035.0149437499999</v>
      </c>
      <c r="M287" s="15">
        <v>333.5253298847465</v>
      </c>
      <c r="N287" s="15">
        <v>3.5107929461552261</v>
      </c>
      <c r="O287" s="16">
        <v>39083</v>
      </c>
      <c r="P287" s="17"/>
      <c r="Q287" s="17" t="s">
        <v>449</v>
      </c>
      <c r="R287" s="18"/>
    </row>
    <row r="288" spans="1:18" ht="13" x14ac:dyDescent="0.3">
      <c r="A288" s="14" t="s">
        <v>219</v>
      </c>
      <c r="B288" s="14" t="s">
        <v>41</v>
      </c>
      <c r="C288" s="14"/>
      <c r="D288" s="14" t="s">
        <v>116</v>
      </c>
      <c r="E288" s="14" t="s">
        <v>16</v>
      </c>
      <c r="F288" s="14" t="s">
        <v>8</v>
      </c>
      <c r="G288" s="14" t="s">
        <v>497</v>
      </c>
      <c r="H288" s="14" t="s">
        <v>70</v>
      </c>
      <c r="I288" s="14" t="s">
        <v>61</v>
      </c>
      <c r="J288" s="14" t="s">
        <v>1988</v>
      </c>
      <c r="K288" s="15">
        <v>400</v>
      </c>
      <c r="L288" s="15">
        <v>363.42633291666681</v>
      </c>
      <c r="M288" s="15">
        <v>62.308012880220609</v>
      </c>
      <c r="N288" s="15">
        <v>0.15577003220055152</v>
      </c>
      <c r="O288" s="16">
        <v>36526</v>
      </c>
      <c r="P288" s="17"/>
      <c r="Q288" s="17" t="s">
        <v>449</v>
      </c>
      <c r="R288" s="18"/>
    </row>
    <row r="289" spans="1:18" ht="13" x14ac:dyDescent="0.3">
      <c r="A289" s="14" t="s">
        <v>219</v>
      </c>
      <c r="B289" s="14" t="s">
        <v>41</v>
      </c>
      <c r="C289" s="14"/>
      <c r="D289" s="14" t="s">
        <v>116</v>
      </c>
      <c r="E289" s="14" t="s">
        <v>16</v>
      </c>
      <c r="F289" s="14" t="s">
        <v>8</v>
      </c>
      <c r="G289" s="14" t="s">
        <v>497</v>
      </c>
      <c r="H289" s="14" t="s">
        <v>70</v>
      </c>
      <c r="I289" s="14" t="s">
        <v>61</v>
      </c>
      <c r="J289" s="14" t="s">
        <v>1988</v>
      </c>
      <c r="K289" s="15">
        <v>373</v>
      </c>
      <c r="L289" s="15">
        <v>295.93301424999999</v>
      </c>
      <c r="M289" s="15">
        <v>48.501440495389303</v>
      </c>
      <c r="N289" s="15">
        <v>0.13003067156940831</v>
      </c>
      <c r="O289" s="16">
        <v>39083</v>
      </c>
      <c r="P289" s="17"/>
      <c r="Q289" s="17" t="s">
        <v>449</v>
      </c>
      <c r="R289" s="18"/>
    </row>
    <row r="290" spans="1:18" ht="13" x14ac:dyDescent="0.3">
      <c r="A290" s="14" t="s">
        <v>219</v>
      </c>
      <c r="B290" s="14" t="s">
        <v>41</v>
      </c>
      <c r="C290" s="14"/>
      <c r="D290" s="14" t="s">
        <v>116</v>
      </c>
      <c r="E290" s="14" t="s">
        <v>16</v>
      </c>
      <c r="F290" s="14" t="s">
        <v>8</v>
      </c>
      <c r="G290" s="14" t="s">
        <v>473</v>
      </c>
      <c r="H290" s="14" t="s">
        <v>75</v>
      </c>
      <c r="I290" s="14" t="s">
        <v>72</v>
      </c>
      <c r="J290" s="14" t="s">
        <v>1995</v>
      </c>
      <c r="K290" s="15">
        <v>130</v>
      </c>
      <c r="L290" s="15">
        <v>3285.9961283333323</v>
      </c>
      <c r="M290" s="15">
        <v>559.44570077061326</v>
      </c>
      <c r="N290" s="15">
        <v>4.3034284674662562</v>
      </c>
      <c r="O290" s="16">
        <v>36892</v>
      </c>
      <c r="P290" s="17"/>
      <c r="Q290" s="17" t="s">
        <v>449</v>
      </c>
      <c r="R290" s="18"/>
    </row>
    <row r="291" spans="1:18" ht="13" x14ac:dyDescent="0.3">
      <c r="A291" s="14" t="s">
        <v>219</v>
      </c>
      <c r="B291" s="14" t="s">
        <v>41</v>
      </c>
      <c r="C291" s="14"/>
      <c r="D291" s="14" t="s">
        <v>116</v>
      </c>
      <c r="E291" s="14" t="s">
        <v>16</v>
      </c>
      <c r="F291" s="14" t="s">
        <v>8</v>
      </c>
      <c r="G291" s="14" t="s">
        <v>473</v>
      </c>
      <c r="H291" s="14" t="s">
        <v>75</v>
      </c>
      <c r="I291" s="14" t="s">
        <v>72</v>
      </c>
      <c r="J291" s="14" t="s">
        <v>1995</v>
      </c>
      <c r="K291" s="15">
        <v>128</v>
      </c>
      <c r="L291" s="15">
        <v>2061.6413075</v>
      </c>
      <c r="M291" s="15">
        <v>337.8892127056684</v>
      </c>
      <c r="N291" s="15">
        <v>2.6397594742630344</v>
      </c>
      <c r="O291" s="16">
        <v>39083</v>
      </c>
      <c r="P291" s="17"/>
      <c r="Q291" s="17" t="s">
        <v>449</v>
      </c>
      <c r="R291" s="18"/>
    </row>
    <row r="292" spans="1:18" ht="13" x14ac:dyDescent="0.3">
      <c r="A292" s="14" t="s">
        <v>219</v>
      </c>
      <c r="B292" s="14" t="s">
        <v>41</v>
      </c>
      <c r="C292" s="14"/>
      <c r="D292" s="14" t="s">
        <v>116</v>
      </c>
      <c r="E292" s="14" t="s">
        <v>16</v>
      </c>
      <c r="F292" s="14" t="s">
        <v>8</v>
      </c>
      <c r="G292" s="14" t="s">
        <v>474</v>
      </c>
      <c r="H292" s="14" t="s">
        <v>70</v>
      </c>
      <c r="I292" s="14" t="s">
        <v>61</v>
      </c>
      <c r="J292" s="14" t="s">
        <v>1988</v>
      </c>
      <c r="K292" s="15">
        <v>180</v>
      </c>
      <c r="L292" s="15">
        <v>280.17876308333325</v>
      </c>
      <c r="M292" s="15">
        <v>47.700848793665642</v>
      </c>
      <c r="N292" s="15">
        <v>0.2650047155203647</v>
      </c>
      <c r="O292" s="16">
        <v>36892</v>
      </c>
      <c r="P292" s="17"/>
      <c r="Q292" s="17" t="s">
        <v>449</v>
      </c>
      <c r="R292" s="18"/>
    </row>
    <row r="293" spans="1:18" ht="13" x14ac:dyDescent="0.3">
      <c r="A293" s="14" t="s">
        <v>219</v>
      </c>
      <c r="B293" s="14" t="s">
        <v>41</v>
      </c>
      <c r="C293" s="14"/>
      <c r="D293" s="14" t="s">
        <v>116</v>
      </c>
      <c r="E293" s="14" t="s">
        <v>16</v>
      </c>
      <c r="F293" s="14" t="s">
        <v>8</v>
      </c>
      <c r="G293" s="14" t="s">
        <v>474</v>
      </c>
      <c r="H293" s="14" t="s">
        <v>70</v>
      </c>
      <c r="I293" s="14" t="s">
        <v>61</v>
      </c>
      <c r="J293" s="14" t="s">
        <v>1988</v>
      </c>
      <c r="K293" s="15">
        <v>182</v>
      </c>
      <c r="L293" s="15">
        <v>203.88187099999999</v>
      </c>
      <c r="M293" s="15">
        <v>33.414874171630679</v>
      </c>
      <c r="N293" s="15">
        <v>0.18359820973423449</v>
      </c>
      <c r="O293" s="16">
        <v>39083</v>
      </c>
      <c r="P293" s="17"/>
      <c r="Q293" s="17" t="s">
        <v>449</v>
      </c>
      <c r="R293" s="18"/>
    </row>
    <row r="294" spans="1:18" ht="13" x14ac:dyDescent="0.3">
      <c r="A294" s="14" t="s">
        <v>219</v>
      </c>
      <c r="B294" s="14" t="s">
        <v>41</v>
      </c>
      <c r="C294" s="14"/>
      <c r="D294" s="14" t="s">
        <v>116</v>
      </c>
      <c r="E294" s="14" t="s">
        <v>16</v>
      </c>
      <c r="F294" s="14" t="s">
        <v>8</v>
      </c>
      <c r="G294" s="14" t="s">
        <v>498</v>
      </c>
      <c r="H294" s="14" t="s">
        <v>79</v>
      </c>
      <c r="I294" s="14" t="s">
        <v>72</v>
      </c>
      <c r="J294" s="14" t="s">
        <v>1996</v>
      </c>
      <c r="K294" s="15">
        <v>302.60000000000002</v>
      </c>
      <c r="L294" s="15">
        <v>1749.6660459249999</v>
      </c>
      <c r="M294" s="15">
        <v>300.08374657892489</v>
      </c>
      <c r="N294" s="15">
        <v>0.99168455577965919</v>
      </c>
      <c r="O294" s="16">
        <v>37257</v>
      </c>
      <c r="P294" s="17"/>
      <c r="Q294" s="17" t="s">
        <v>449</v>
      </c>
      <c r="R294" s="18"/>
    </row>
    <row r="295" spans="1:18" ht="13" x14ac:dyDescent="0.3">
      <c r="A295" s="14" t="s">
        <v>219</v>
      </c>
      <c r="B295" s="14" t="s">
        <v>41</v>
      </c>
      <c r="C295" s="14"/>
      <c r="D295" s="14" t="s">
        <v>116</v>
      </c>
      <c r="E295" s="14" t="s">
        <v>16</v>
      </c>
      <c r="F295" s="14" t="s">
        <v>8</v>
      </c>
      <c r="G295" s="14" t="s">
        <v>498</v>
      </c>
      <c r="H295" s="14" t="s">
        <v>79</v>
      </c>
      <c r="I295" s="14" t="s">
        <v>72</v>
      </c>
      <c r="J295" s="14" t="s">
        <v>1996</v>
      </c>
      <c r="K295" s="15">
        <v>302.60000000000002</v>
      </c>
      <c r="L295" s="15">
        <v>1885.6553298761419</v>
      </c>
      <c r="M295" s="15">
        <v>320.08109647685745</v>
      </c>
      <c r="N295" s="15">
        <v>1.0577696512784449</v>
      </c>
      <c r="O295" s="16">
        <v>40179</v>
      </c>
      <c r="P295" s="17"/>
      <c r="Q295" s="17" t="s">
        <v>449</v>
      </c>
      <c r="R295" s="18"/>
    </row>
    <row r="296" spans="1:18" ht="13" x14ac:dyDescent="0.3">
      <c r="A296" s="14" t="s">
        <v>219</v>
      </c>
      <c r="B296" s="14" t="s">
        <v>41</v>
      </c>
      <c r="C296" s="14"/>
      <c r="D296" s="14" t="s">
        <v>116</v>
      </c>
      <c r="E296" s="14" t="s">
        <v>16</v>
      </c>
      <c r="F296" s="14" t="s">
        <v>8</v>
      </c>
      <c r="G296" s="14" t="s">
        <v>499</v>
      </c>
      <c r="H296" s="14" t="s">
        <v>70</v>
      </c>
      <c r="I296" s="14" t="s">
        <v>61</v>
      </c>
      <c r="J296" s="14" t="s">
        <v>1988</v>
      </c>
      <c r="K296" s="15">
        <v>600</v>
      </c>
      <c r="L296" s="15">
        <v>345.97682349999997</v>
      </c>
      <c r="M296" s="15">
        <v>59.338192946681772</v>
      </c>
      <c r="N296" s="15">
        <v>9.8896988244469616E-2</v>
      </c>
      <c r="O296" s="16">
        <v>37257</v>
      </c>
      <c r="P296" s="17"/>
      <c r="Q296" s="17" t="s">
        <v>449</v>
      </c>
      <c r="R296" s="18"/>
    </row>
    <row r="297" spans="1:18" ht="13" x14ac:dyDescent="0.3">
      <c r="A297" s="14" t="s">
        <v>219</v>
      </c>
      <c r="B297" s="14" t="s">
        <v>41</v>
      </c>
      <c r="C297" s="14"/>
      <c r="D297" s="14" t="s">
        <v>116</v>
      </c>
      <c r="E297" s="14" t="s">
        <v>16</v>
      </c>
      <c r="F297" s="14" t="s">
        <v>8</v>
      </c>
      <c r="G297" s="14" t="s">
        <v>499</v>
      </c>
      <c r="H297" s="14" t="s">
        <v>70</v>
      </c>
      <c r="I297" s="14" t="s">
        <v>61</v>
      </c>
      <c r="J297" s="14" t="s">
        <v>1988</v>
      </c>
      <c r="K297" s="15">
        <v>620</v>
      </c>
      <c r="L297" s="15">
        <v>350.9707464482953</v>
      </c>
      <c r="M297" s="15">
        <v>59.57562846962621</v>
      </c>
      <c r="N297" s="15">
        <v>9.6089723338106794E-2</v>
      </c>
      <c r="O297" s="16">
        <v>40179</v>
      </c>
      <c r="P297" s="17"/>
      <c r="Q297" s="17" t="s">
        <v>449</v>
      </c>
      <c r="R297" s="18"/>
    </row>
    <row r="298" spans="1:18" ht="13" x14ac:dyDescent="0.3">
      <c r="A298" s="14" t="s">
        <v>219</v>
      </c>
      <c r="B298" s="14" t="s">
        <v>41</v>
      </c>
      <c r="C298" s="14"/>
      <c r="D298" s="14" t="s">
        <v>116</v>
      </c>
      <c r="E298" s="14" t="s">
        <v>16</v>
      </c>
      <c r="F298" s="14" t="s">
        <v>8</v>
      </c>
      <c r="G298" s="14" t="s">
        <v>500</v>
      </c>
      <c r="H298" s="14" t="s">
        <v>79</v>
      </c>
      <c r="I298" s="14" t="s">
        <v>72</v>
      </c>
      <c r="J298" s="14" t="s">
        <v>1996</v>
      </c>
      <c r="K298" s="15">
        <v>178.73</v>
      </c>
      <c r="L298" s="15">
        <v>1386.1772983847866</v>
      </c>
      <c r="M298" s="15">
        <v>233.5701784597311</v>
      </c>
      <c r="N298" s="15">
        <v>1.3068325320860019</v>
      </c>
      <c r="O298" s="16">
        <v>40544</v>
      </c>
      <c r="P298" s="17"/>
      <c r="Q298" s="17" t="s">
        <v>449</v>
      </c>
      <c r="R298" s="18"/>
    </row>
    <row r="299" spans="1:18" ht="13" x14ac:dyDescent="0.3">
      <c r="A299" s="14" t="s">
        <v>219</v>
      </c>
      <c r="B299" s="14" t="s">
        <v>41</v>
      </c>
      <c r="C299" s="14"/>
      <c r="D299" s="14" t="s">
        <v>116</v>
      </c>
      <c r="E299" s="14" t="s">
        <v>16</v>
      </c>
      <c r="F299" s="14" t="s">
        <v>8</v>
      </c>
      <c r="G299" s="14" t="s">
        <v>501</v>
      </c>
      <c r="H299" s="14" t="s">
        <v>70</v>
      </c>
      <c r="I299" s="14" t="s">
        <v>61</v>
      </c>
      <c r="J299" s="14" t="s">
        <v>1988</v>
      </c>
      <c r="K299" s="15">
        <v>431</v>
      </c>
      <c r="L299" s="15">
        <v>420.36844500000012</v>
      </c>
      <c r="M299" s="15">
        <v>68.148784774628012</v>
      </c>
      <c r="N299" s="15">
        <v>0.15811783010354527</v>
      </c>
      <c r="O299" s="16">
        <v>38353</v>
      </c>
      <c r="P299" s="17"/>
      <c r="Q299" s="17" t="s">
        <v>449</v>
      </c>
      <c r="R299" s="18"/>
    </row>
    <row r="300" spans="1:18" ht="13" x14ac:dyDescent="0.3">
      <c r="A300" s="14" t="s">
        <v>219</v>
      </c>
      <c r="B300" s="14" t="s">
        <v>41</v>
      </c>
      <c r="C300" s="14"/>
      <c r="D300" s="14" t="s">
        <v>116</v>
      </c>
      <c r="E300" s="14" t="s">
        <v>16</v>
      </c>
      <c r="F300" s="14" t="s">
        <v>8</v>
      </c>
      <c r="G300" s="14" t="s">
        <v>501</v>
      </c>
      <c r="H300" s="14" t="s">
        <v>70</v>
      </c>
      <c r="I300" s="14" t="s">
        <v>61</v>
      </c>
      <c r="J300" s="14" t="s">
        <v>1988</v>
      </c>
      <c r="K300" s="15">
        <v>690</v>
      </c>
      <c r="L300" s="15">
        <v>756.12020443288918</v>
      </c>
      <c r="M300" s="15">
        <v>127.40587462526328</v>
      </c>
      <c r="N300" s="15">
        <v>0.1846461951090772</v>
      </c>
      <c r="O300" s="16">
        <v>40544</v>
      </c>
      <c r="P300" s="17"/>
      <c r="Q300" s="17" t="s">
        <v>449</v>
      </c>
      <c r="R300" s="18"/>
    </row>
    <row r="301" spans="1:18" ht="13" x14ac:dyDescent="0.3">
      <c r="A301" s="14" t="s">
        <v>219</v>
      </c>
      <c r="B301" s="14" t="s">
        <v>41</v>
      </c>
      <c r="C301" s="14"/>
      <c r="D301" s="14" t="s">
        <v>116</v>
      </c>
      <c r="E301" s="14" t="s">
        <v>16</v>
      </c>
      <c r="F301" s="14" t="s">
        <v>8</v>
      </c>
      <c r="G301" s="14" t="s">
        <v>502</v>
      </c>
      <c r="H301" s="14" t="s">
        <v>70</v>
      </c>
      <c r="I301" s="14" t="s">
        <v>61</v>
      </c>
      <c r="J301" s="14" t="s">
        <v>1988</v>
      </c>
      <c r="K301" s="15">
        <v>70.5</v>
      </c>
      <c r="L301" s="15">
        <v>109.54</v>
      </c>
      <c r="M301" s="15">
        <v>17.758273659700478</v>
      </c>
      <c r="N301" s="15">
        <v>0.25189040652057415</v>
      </c>
      <c r="O301" s="16">
        <v>38353</v>
      </c>
      <c r="P301" s="17"/>
      <c r="Q301" s="17" t="s">
        <v>449</v>
      </c>
      <c r="R301" s="18"/>
    </row>
    <row r="302" spans="1:18" ht="13" x14ac:dyDescent="0.3">
      <c r="A302" s="14" t="s">
        <v>219</v>
      </c>
      <c r="B302" s="14" t="s">
        <v>41</v>
      </c>
      <c r="C302" s="14"/>
      <c r="D302" s="14" t="s">
        <v>116</v>
      </c>
      <c r="E302" s="14" t="s">
        <v>16</v>
      </c>
      <c r="F302" s="14" t="s">
        <v>8</v>
      </c>
      <c r="G302" s="14" t="s">
        <v>502</v>
      </c>
      <c r="H302" s="14" t="s">
        <v>70</v>
      </c>
      <c r="I302" s="14" t="s">
        <v>61</v>
      </c>
      <c r="J302" s="14" t="s">
        <v>1988</v>
      </c>
      <c r="K302" s="15">
        <v>74.2</v>
      </c>
      <c r="L302" s="15">
        <v>132.9</v>
      </c>
      <c r="M302" s="15">
        <v>22.393583240375296</v>
      </c>
      <c r="N302" s="15">
        <v>0.30180031321260503</v>
      </c>
      <c r="O302" s="16">
        <v>40544</v>
      </c>
      <c r="P302" s="17"/>
      <c r="Q302" s="17" t="s">
        <v>449</v>
      </c>
      <c r="R302" s="18"/>
    </row>
    <row r="303" spans="1:18" ht="13" x14ac:dyDescent="0.3">
      <c r="A303" s="14" t="s">
        <v>219</v>
      </c>
      <c r="B303" s="14" t="s">
        <v>41</v>
      </c>
      <c r="C303" s="14"/>
      <c r="D303" s="14" t="s">
        <v>116</v>
      </c>
      <c r="E303" s="14" t="s">
        <v>16</v>
      </c>
      <c r="F303" s="14" t="s">
        <v>8</v>
      </c>
      <c r="G303" s="14" t="s">
        <v>503</v>
      </c>
      <c r="H303" s="14" t="s">
        <v>70</v>
      </c>
      <c r="I303" s="14" t="s">
        <v>61</v>
      </c>
      <c r="J303" s="14" t="s">
        <v>1988</v>
      </c>
      <c r="K303" s="15">
        <v>138</v>
      </c>
      <c r="L303" s="15">
        <v>134.94999999999999</v>
      </c>
      <c r="M303" s="15">
        <v>21.877661405665322</v>
      </c>
      <c r="N303" s="15">
        <v>0.15853377830192261</v>
      </c>
      <c r="O303" s="16">
        <v>38353</v>
      </c>
      <c r="P303" s="17"/>
      <c r="Q303" s="17" t="s">
        <v>449</v>
      </c>
      <c r="R303" s="18"/>
    </row>
    <row r="304" spans="1:18" ht="13" x14ac:dyDescent="0.3">
      <c r="A304" s="14" t="s">
        <v>219</v>
      </c>
      <c r="B304" s="14" t="s">
        <v>41</v>
      </c>
      <c r="C304" s="14"/>
      <c r="D304" s="14" t="s">
        <v>116</v>
      </c>
      <c r="E304" s="14" t="s">
        <v>16</v>
      </c>
      <c r="F304" s="14" t="s">
        <v>8</v>
      </c>
      <c r="G304" s="14" t="s">
        <v>503</v>
      </c>
      <c r="H304" s="14" t="s">
        <v>70</v>
      </c>
      <c r="I304" s="14" t="s">
        <v>61</v>
      </c>
      <c r="J304" s="14" t="s">
        <v>1988</v>
      </c>
      <c r="K304" s="15">
        <v>135.9</v>
      </c>
      <c r="L304" s="15">
        <v>128.19999999999999</v>
      </c>
      <c r="M304" s="15">
        <v>21.601635601325153</v>
      </c>
      <c r="N304" s="15">
        <v>0.15895243268083262</v>
      </c>
      <c r="O304" s="16">
        <v>40544</v>
      </c>
      <c r="P304" s="17"/>
      <c r="Q304" s="17" t="s">
        <v>449</v>
      </c>
      <c r="R304" s="18"/>
    </row>
    <row r="305" spans="1:18" ht="13" x14ac:dyDescent="0.3">
      <c r="A305" s="14" t="s">
        <v>219</v>
      </c>
      <c r="B305" s="14" t="s">
        <v>41</v>
      </c>
      <c r="C305" s="14"/>
      <c r="D305" s="14" t="s">
        <v>116</v>
      </c>
      <c r="E305" s="14" t="s">
        <v>16</v>
      </c>
      <c r="F305" s="14" t="s">
        <v>8</v>
      </c>
      <c r="G305" s="14" t="s">
        <v>504</v>
      </c>
      <c r="H305" s="14" t="s">
        <v>70</v>
      </c>
      <c r="I305" s="14" t="s">
        <v>61</v>
      </c>
      <c r="J305" s="14" t="s">
        <v>1988</v>
      </c>
      <c r="K305" s="15">
        <v>103</v>
      </c>
      <c r="L305" s="15">
        <v>88.43</v>
      </c>
      <c r="M305" s="15">
        <v>14.335988129699777</v>
      </c>
      <c r="N305" s="15">
        <v>0.13918435077378424</v>
      </c>
      <c r="O305" s="16">
        <v>38353</v>
      </c>
      <c r="P305" s="17"/>
      <c r="Q305" s="17" t="s">
        <v>449</v>
      </c>
      <c r="R305" s="18"/>
    </row>
    <row r="306" spans="1:18" ht="13" x14ac:dyDescent="0.3">
      <c r="A306" s="14" t="s">
        <v>219</v>
      </c>
      <c r="B306" s="14" t="s">
        <v>41</v>
      </c>
      <c r="C306" s="14"/>
      <c r="D306" s="14" t="s">
        <v>116</v>
      </c>
      <c r="E306" s="14" t="s">
        <v>16</v>
      </c>
      <c r="F306" s="14" t="s">
        <v>8</v>
      </c>
      <c r="G306" s="14" t="s">
        <v>504</v>
      </c>
      <c r="H306" s="14" t="s">
        <v>70</v>
      </c>
      <c r="I306" s="14" t="s">
        <v>61</v>
      </c>
      <c r="J306" s="14" t="s">
        <v>1988</v>
      </c>
      <c r="K306" s="15">
        <v>118</v>
      </c>
      <c r="L306" s="15">
        <v>230.4</v>
      </c>
      <c r="M306" s="15">
        <v>38.822284263223992</v>
      </c>
      <c r="N306" s="15">
        <v>0.32900240901037281</v>
      </c>
      <c r="O306" s="16">
        <v>40544</v>
      </c>
      <c r="P306" s="17"/>
      <c r="Q306" s="17" t="s">
        <v>449</v>
      </c>
      <c r="R306" s="18"/>
    </row>
    <row r="307" spans="1:18" ht="13" x14ac:dyDescent="0.3">
      <c r="A307" s="14" t="s">
        <v>219</v>
      </c>
      <c r="B307" s="14" t="s">
        <v>41</v>
      </c>
      <c r="C307" s="14"/>
      <c r="D307" s="14" t="s">
        <v>116</v>
      </c>
      <c r="E307" s="14" t="s">
        <v>16</v>
      </c>
      <c r="F307" s="14" t="s">
        <v>8</v>
      </c>
      <c r="G307" s="14" t="s">
        <v>505</v>
      </c>
      <c r="H307" s="14" t="s">
        <v>70</v>
      </c>
      <c r="I307" s="14" t="s">
        <v>61</v>
      </c>
      <c r="J307" s="14" t="s">
        <v>1988</v>
      </c>
      <c r="K307" s="15">
        <v>82.5</v>
      </c>
      <c r="L307" s="15">
        <v>44.01</v>
      </c>
      <c r="M307" s="15">
        <v>7.1347601219957841</v>
      </c>
      <c r="N307" s="15">
        <v>8.6481940872676175E-2</v>
      </c>
      <c r="O307" s="16">
        <v>38353</v>
      </c>
      <c r="P307" s="17"/>
      <c r="Q307" s="17" t="s">
        <v>449</v>
      </c>
      <c r="R307" s="18"/>
    </row>
    <row r="308" spans="1:18" ht="13" x14ac:dyDescent="0.3">
      <c r="A308" s="14" t="s">
        <v>219</v>
      </c>
      <c r="B308" s="14" t="s">
        <v>41</v>
      </c>
      <c r="C308" s="14"/>
      <c r="D308" s="14" t="s">
        <v>116</v>
      </c>
      <c r="E308" s="14" t="s">
        <v>16</v>
      </c>
      <c r="F308" s="14" t="s">
        <v>8</v>
      </c>
      <c r="G308" s="14" t="s">
        <v>505</v>
      </c>
      <c r="H308" s="14" t="s">
        <v>70</v>
      </c>
      <c r="I308" s="14" t="s">
        <v>61</v>
      </c>
      <c r="J308" s="14" t="s">
        <v>1988</v>
      </c>
      <c r="K308" s="15">
        <v>81.7</v>
      </c>
      <c r="L308" s="15">
        <v>69.8</v>
      </c>
      <c r="M308" s="15">
        <v>11.761264937382961</v>
      </c>
      <c r="N308" s="15">
        <v>0.14395673117971799</v>
      </c>
      <c r="O308" s="16">
        <v>40544</v>
      </c>
      <c r="P308" s="17"/>
      <c r="Q308" s="17" t="s">
        <v>449</v>
      </c>
      <c r="R308" s="18"/>
    </row>
    <row r="309" spans="1:18" ht="13" x14ac:dyDescent="0.3">
      <c r="A309" s="14" t="s">
        <v>219</v>
      </c>
      <c r="B309" s="14" t="s">
        <v>41</v>
      </c>
      <c r="C309" s="14"/>
      <c r="D309" s="14" t="s">
        <v>116</v>
      </c>
      <c r="E309" s="14" t="s">
        <v>16</v>
      </c>
      <c r="F309" s="14" t="s">
        <v>8</v>
      </c>
      <c r="G309" s="14" t="s">
        <v>506</v>
      </c>
      <c r="H309" s="14" t="s">
        <v>70</v>
      </c>
      <c r="I309" s="14" t="s">
        <v>61</v>
      </c>
      <c r="J309" s="14" t="s">
        <v>1988</v>
      </c>
      <c r="K309" s="15">
        <v>19.3</v>
      </c>
      <c r="L309" s="15">
        <v>16.43</v>
      </c>
      <c r="M309" s="15">
        <v>2.6635789321606613</v>
      </c>
      <c r="N309" s="15">
        <v>0.13800927109640732</v>
      </c>
      <c r="O309" s="16">
        <v>38353</v>
      </c>
      <c r="P309" s="17"/>
      <c r="Q309" s="17" t="s">
        <v>449</v>
      </c>
      <c r="R309" s="18"/>
    </row>
    <row r="310" spans="1:18" ht="13" x14ac:dyDescent="0.3">
      <c r="A310" s="14" t="s">
        <v>219</v>
      </c>
      <c r="B310" s="14" t="s">
        <v>41</v>
      </c>
      <c r="C310" s="14"/>
      <c r="D310" s="14" t="s">
        <v>116</v>
      </c>
      <c r="E310" s="14" t="s">
        <v>16</v>
      </c>
      <c r="F310" s="14" t="s">
        <v>8</v>
      </c>
      <c r="G310" s="14" t="s">
        <v>506</v>
      </c>
      <c r="H310" s="14" t="s">
        <v>70</v>
      </c>
      <c r="I310" s="14" t="s">
        <v>61</v>
      </c>
      <c r="J310" s="14" t="s">
        <v>1988</v>
      </c>
      <c r="K310" s="15">
        <v>21.5</v>
      </c>
      <c r="L310" s="15">
        <v>16.899999999999999</v>
      </c>
      <c r="M310" s="15">
        <v>2.8476415106271067</v>
      </c>
      <c r="N310" s="15">
        <v>0.13244844235474915</v>
      </c>
      <c r="O310" s="16">
        <v>40544</v>
      </c>
      <c r="P310" s="17"/>
      <c r="Q310" s="17" t="s">
        <v>449</v>
      </c>
      <c r="R310" s="18"/>
    </row>
    <row r="311" spans="1:18" ht="13" x14ac:dyDescent="0.3">
      <c r="A311" s="14" t="s">
        <v>219</v>
      </c>
      <c r="B311" s="14" t="s">
        <v>41</v>
      </c>
      <c r="C311" s="14"/>
      <c r="D311" s="14" t="s">
        <v>116</v>
      </c>
      <c r="E311" s="14" t="s">
        <v>16</v>
      </c>
      <c r="F311" s="14" t="s">
        <v>8</v>
      </c>
      <c r="G311" s="14" t="s">
        <v>507</v>
      </c>
      <c r="H311" s="14" t="s">
        <v>66</v>
      </c>
      <c r="I311" s="14" t="s">
        <v>61</v>
      </c>
      <c r="J311" s="14" t="s">
        <v>1986</v>
      </c>
      <c r="K311" s="15">
        <v>74.330000000000013</v>
      </c>
      <c r="L311" s="15">
        <v>299.62019016666653</v>
      </c>
      <c r="M311" s="15">
        <v>48.943662681719594</v>
      </c>
      <c r="N311" s="15">
        <v>0.65846445152320177</v>
      </c>
      <c r="O311" s="16">
        <v>37987</v>
      </c>
      <c r="P311" s="17"/>
      <c r="Q311" s="17" t="s">
        <v>449</v>
      </c>
      <c r="R311" s="18"/>
    </row>
    <row r="312" spans="1:18" ht="13" x14ac:dyDescent="0.3">
      <c r="A312" s="14" t="s">
        <v>219</v>
      </c>
      <c r="B312" s="14" t="s">
        <v>41</v>
      </c>
      <c r="C312" s="14"/>
      <c r="D312" s="14" t="s">
        <v>116</v>
      </c>
      <c r="E312" s="14" t="s">
        <v>16</v>
      </c>
      <c r="F312" s="14" t="s">
        <v>8</v>
      </c>
      <c r="G312" s="14" t="s">
        <v>507</v>
      </c>
      <c r="H312" s="14" t="s">
        <v>66</v>
      </c>
      <c r="I312" s="14" t="s">
        <v>61</v>
      </c>
      <c r="J312" s="14" t="s">
        <v>1986</v>
      </c>
      <c r="K312" s="15">
        <v>70.830000000000013</v>
      </c>
      <c r="L312" s="15">
        <v>350.0906114745631</v>
      </c>
      <c r="M312" s="15">
        <v>59.426229709960865</v>
      </c>
      <c r="N312" s="15">
        <v>0.83899801934153406</v>
      </c>
      <c r="O312" s="16">
        <v>40179</v>
      </c>
      <c r="P312" s="17"/>
      <c r="Q312" s="17" t="s">
        <v>449</v>
      </c>
      <c r="R312" s="18"/>
    </row>
    <row r="313" spans="1:18" ht="13" x14ac:dyDescent="0.3">
      <c r="A313" s="14" t="s">
        <v>219</v>
      </c>
      <c r="B313" s="14" t="s">
        <v>41</v>
      </c>
      <c r="C313" s="14"/>
      <c r="D313" s="14" t="s">
        <v>116</v>
      </c>
      <c r="E313" s="14" t="s">
        <v>16</v>
      </c>
      <c r="F313" s="14" t="s">
        <v>8</v>
      </c>
      <c r="G313" s="14" t="s">
        <v>508</v>
      </c>
      <c r="H313" s="14" t="s">
        <v>75</v>
      </c>
      <c r="I313" s="14" t="s">
        <v>72</v>
      </c>
      <c r="J313" s="14" t="s">
        <v>1995</v>
      </c>
      <c r="K313" s="15">
        <v>243.5</v>
      </c>
      <c r="L313" s="15">
        <v>4184.8297119999997</v>
      </c>
      <c r="M313" s="15">
        <v>717.73661133594021</v>
      </c>
      <c r="N313" s="15">
        <v>2.9475836194494462</v>
      </c>
      <c r="O313" s="16">
        <v>37257</v>
      </c>
      <c r="P313" s="17"/>
      <c r="Q313" s="17" t="s">
        <v>449</v>
      </c>
      <c r="R313" s="18"/>
    </row>
    <row r="314" spans="1:18" ht="13" x14ac:dyDescent="0.3">
      <c r="A314" s="14" t="s">
        <v>219</v>
      </c>
      <c r="B314" s="14" t="s">
        <v>41</v>
      </c>
      <c r="C314" s="14"/>
      <c r="D314" s="14" t="s">
        <v>116</v>
      </c>
      <c r="E314" s="14" t="s">
        <v>16</v>
      </c>
      <c r="F314" s="14" t="s">
        <v>8</v>
      </c>
      <c r="G314" s="14" t="s">
        <v>508</v>
      </c>
      <c r="H314" s="14" t="s">
        <v>75</v>
      </c>
      <c r="I314" s="14" t="s">
        <v>72</v>
      </c>
      <c r="J314" s="14" t="s">
        <v>1995</v>
      </c>
      <c r="K314" s="15">
        <v>243.5</v>
      </c>
      <c r="L314" s="15">
        <v>5577.05998955</v>
      </c>
      <c r="M314" s="15">
        <v>944.73520459987333</v>
      </c>
      <c r="N314" s="15">
        <v>3.8798160353177549</v>
      </c>
      <c r="O314" s="16">
        <v>39448</v>
      </c>
      <c r="P314" s="17"/>
      <c r="Q314" s="17" t="s">
        <v>449</v>
      </c>
      <c r="R314" s="18"/>
    </row>
    <row r="315" spans="1:18" ht="13" x14ac:dyDescent="0.3">
      <c r="A315" s="14" t="s">
        <v>219</v>
      </c>
      <c r="B315" s="14" t="s">
        <v>41</v>
      </c>
      <c r="C315" s="14"/>
      <c r="D315" s="14" t="s">
        <v>116</v>
      </c>
      <c r="E315" s="14" t="s">
        <v>16</v>
      </c>
      <c r="F315" s="14" t="s">
        <v>8</v>
      </c>
      <c r="G315" s="14" t="s">
        <v>509</v>
      </c>
      <c r="H315" s="14" t="s">
        <v>70</v>
      </c>
      <c r="I315" s="14" t="s">
        <v>61</v>
      </c>
      <c r="J315" s="14" t="s">
        <v>1988</v>
      </c>
      <c r="K315" s="15">
        <v>259</v>
      </c>
      <c r="L315" s="15">
        <v>291.84350999999998</v>
      </c>
      <c r="M315" s="15">
        <v>49.437309020812947</v>
      </c>
      <c r="N315" s="15">
        <v>0.1908776410069998</v>
      </c>
      <c r="O315" s="16">
        <v>39448</v>
      </c>
      <c r="P315" s="17"/>
      <c r="Q315" s="17" t="s">
        <v>449</v>
      </c>
      <c r="R315" s="18"/>
    </row>
    <row r="316" spans="1:18" ht="13" x14ac:dyDescent="0.3">
      <c r="A316" s="14" t="s">
        <v>219</v>
      </c>
      <c r="B316" s="14" t="s">
        <v>41</v>
      </c>
      <c r="C316" s="14"/>
      <c r="D316" s="14" t="s">
        <v>116</v>
      </c>
      <c r="E316" s="14" t="s">
        <v>16</v>
      </c>
      <c r="F316" s="14" t="s">
        <v>8</v>
      </c>
      <c r="G316" s="14" t="s">
        <v>510</v>
      </c>
      <c r="H316" s="14" t="s">
        <v>75</v>
      </c>
      <c r="I316" s="14" t="s">
        <v>72</v>
      </c>
      <c r="J316" s="14" t="s">
        <v>1995</v>
      </c>
      <c r="K316" s="15">
        <v>90</v>
      </c>
      <c r="L316" s="15">
        <v>1537.7759339249999</v>
      </c>
      <c r="M316" s="15">
        <v>263.74265233406715</v>
      </c>
      <c r="N316" s="15">
        <v>2.9304739148229682</v>
      </c>
      <c r="O316" s="16">
        <v>37257</v>
      </c>
      <c r="P316" s="17"/>
      <c r="Q316" s="17" t="s">
        <v>449</v>
      </c>
      <c r="R316" s="18"/>
    </row>
    <row r="317" spans="1:18" ht="13" x14ac:dyDescent="0.3">
      <c r="A317" s="14" t="s">
        <v>219</v>
      </c>
      <c r="B317" s="14" t="s">
        <v>41</v>
      </c>
      <c r="C317" s="14"/>
      <c r="D317" s="14" t="s">
        <v>116</v>
      </c>
      <c r="E317" s="14" t="s">
        <v>16</v>
      </c>
      <c r="F317" s="14" t="s">
        <v>8</v>
      </c>
      <c r="G317" s="14" t="s">
        <v>510</v>
      </c>
      <c r="H317" s="14" t="s">
        <v>75</v>
      </c>
      <c r="I317" s="14" t="s">
        <v>72</v>
      </c>
      <c r="J317" s="14" t="s">
        <v>1995</v>
      </c>
      <c r="K317" s="15">
        <v>90</v>
      </c>
      <c r="L317" s="15">
        <v>1174.6701277500001</v>
      </c>
      <c r="M317" s="15">
        <v>198.98516880877213</v>
      </c>
      <c r="N317" s="15">
        <v>2.2109463200974679</v>
      </c>
      <c r="O317" s="16">
        <v>39448</v>
      </c>
      <c r="P317" s="17"/>
      <c r="Q317" s="17" t="s">
        <v>449</v>
      </c>
      <c r="R317" s="18"/>
    </row>
    <row r="318" spans="1:18" ht="13" x14ac:dyDescent="0.3">
      <c r="A318" s="14" t="s">
        <v>219</v>
      </c>
      <c r="B318" s="14" t="s">
        <v>41</v>
      </c>
      <c r="C318" s="14"/>
      <c r="D318" s="14" t="s">
        <v>116</v>
      </c>
      <c r="E318" s="14" t="s">
        <v>16</v>
      </c>
      <c r="F318" s="14" t="s">
        <v>8</v>
      </c>
      <c r="G318" s="14" t="s">
        <v>511</v>
      </c>
      <c r="H318" s="14" t="s">
        <v>70</v>
      </c>
      <c r="I318" s="14" t="s">
        <v>61</v>
      </c>
      <c r="J318" s="14" t="s">
        <v>1988</v>
      </c>
      <c r="K318" s="15">
        <v>343</v>
      </c>
      <c r="L318" s="15">
        <v>505.72210325000003</v>
      </c>
      <c r="M318" s="15">
        <v>86.735971029719053</v>
      </c>
      <c r="N318" s="15">
        <v>0.25287455110705265</v>
      </c>
      <c r="O318" s="16">
        <v>37257</v>
      </c>
      <c r="P318" s="17"/>
      <c r="Q318" s="17" t="s">
        <v>449</v>
      </c>
      <c r="R318" s="18"/>
    </row>
    <row r="319" spans="1:18" ht="13" x14ac:dyDescent="0.3">
      <c r="A319" s="14" t="s">
        <v>219</v>
      </c>
      <c r="B319" s="14" t="s">
        <v>41</v>
      </c>
      <c r="C319" s="14"/>
      <c r="D319" s="14" t="s">
        <v>116</v>
      </c>
      <c r="E319" s="14" t="s">
        <v>16</v>
      </c>
      <c r="F319" s="14" t="s">
        <v>8</v>
      </c>
      <c r="G319" s="14" t="s">
        <v>511</v>
      </c>
      <c r="H319" s="14" t="s">
        <v>70</v>
      </c>
      <c r="I319" s="14" t="s">
        <v>61</v>
      </c>
      <c r="J319" s="14" t="s">
        <v>1988</v>
      </c>
      <c r="K319" s="15">
        <v>664</v>
      </c>
      <c r="L319" s="15">
        <v>567.35768074999999</v>
      </c>
      <c r="M319" s="15">
        <v>96.108482894032804</v>
      </c>
      <c r="N319" s="15">
        <v>0.14474169110547108</v>
      </c>
      <c r="O319" s="16">
        <v>39448</v>
      </c>
      <c r="P319" s="17"/>
      <c r="Q319" s="17" t="s">
        <v>449</v>
      </c>
      <c r="R319" s="18"/>
    </row>
    <row r="320" spans="1:18" ht="13" x14ac:dyDescent="0.3">
      <c r="A320" s="14" t="s">
        <v>219</v>
      </c>
      <c r="B320" s="14" t="s">
        <v>41</v>
      </c>
      <c r="C320" s="14"/>
      <c r="D320" s="14" t="s">
        <v>116</v>
      </c>
      <c r="E320" s="14" t="s">
        <v>16</v>
      </c>
      <c r="F320" s="14" t="s">
        <v>8</v>
      </c>
      <c r="G320" s="14" t="s">
        <v>512</v>
      </c>
      <c r="H320" s="14" t="s">
        <v>70</v>
      </c>
      <c r="I320" s="14" t="s">
        <v>61</v>
      </c>
      <c r="J320" s="14" t="s">
        <v>1988</v>
      </c>
      <c r="K320" s="15">
        <v>70</v>
      </c>
      <c r="L320" s="15">
        <v>80</v>
      </c>
      <c r="M320" s="15">
        <v>13.720732469048007</v>
      </c>
      <c r="N320" s="15">
        <v>0.19601046384354295</v>
      </c>
      <c r="O320" s="16">
        <v>37257</v>
      </c>
      <c r="P320" s="17"/>
      <c r="Q320" s="17" t="s">
        <v>449</v>
      </c>
      <c r="R320" s="18"/>
    </row>
    <row r="321" spans="1:18" ht="13" x14ac:dyDescent="0.3">
      <c r="A321" s="14" t="s">
        <v>219</v>
      </c>
      <c r="B321" s="14" t="s">
        <v>41</v>
      </c>
      <c r="C321" s="14"/>
      <c r="D321" s="14" t="s">
        <v>116</v>
      </c>
      <c r="E321" s="14" t="s">
        <v>16</v>
      </c>
      <c r="F321" s="14" t="s">
        <v>8</v>
      </c>
      <c r="G321" s="14" t="s">
        <v>512</v>
      </c>
      <c r="H321" s="14" t="s">
        <v>70</v>
      </c>
      <c r="I321" s="14" t="s">
        <v>61</v>
      </c>
      <c r="J321" s="14" t="s">
        <v>1988</v>
      </c>
      <c r="K321" s="15">
        <v>70</v>
      </c>
      <c r="L321" s="15">
        <v>76.400000000000006</v>
      </c>
      <c r="M321" s="15">
        <v>12.941903039715053</v>
      </c>
      <c r="N321" s="15">
        <v>0.18488432913878647</v>
      </c>
      <c r="O321" s="16">
        <v>39448</v>
      </c>
      <c r="P321" s="17"/>
      <c r="Q321" s="17" t="s">
        <v>449</v>
      </c>
      <c r="R321" s="18"/>
    </row>
    <row r="322" spans="1:18" ht="13" x14ac:dyDescent="0.3">
      <c r="A322" s="14" t="s">
        <v>219</v>
      </c>
      <c r="B322" s="14" t="s">
        <v>41</v>
      </c>
      <c r="C322" s="14"/>
      <c r="D322" s="14" t="s">
        <v>116</v>
      </c>
      <c r="E322" s="14" t="s">
        <v>16</v>
      </c>
      <c r="F322" s="14" t="s">
        <v>8</v>
      </c>
      <c r="G322" s="14" t="s">
        <v>513</v>
      </c>
      <c r="H322" s="14" t="s">
        <v>70</v>
      </c>
      <c r="I322" s="14" t="s">
        <v>61</v>
      </c>
      <c r="J322" s="14" t="s">
        <v>1988</v>
      </c>
      <c r="K322" s="15">
        <v>54</v>
      </c>
      <c r="L322" s="15">
        <v>55</v>
      </c>
      <c r="M322" s="15">
        <v>9.4330035724705041</v>
      </c>
      <c r="N322" s="15">
        <v>0.17468525134204638</v>
      </c>
      <c r="O322" s="16">
        <v>37257</v>
      </c>
      <c r="P322" s="17"/>
      <c r="Q322" s="17" t="s">
        <v>449</v>
      </c>
      <c r="R322" s="18"/>
    </row>
    <row r="323" spans="1:18" ht="13" x14ac:dyDescent="0.3">
      <c r="A323" s="14" t="s">
        <v>219</v>
      </c>
      <c r="B323" s="14" t="s">
        <v>41</v>
      </c>
      <c r="C323" s="14"/>
      <c r="D323" s="14" t="s">
        <v>116</v>
      </c>
      <c r="E323" s="14" t="s">
        <v>16</v>
      </c>
      <c r="F323" s="14" t="s">
        <v>8</v>
      </c>
      <c r="G323" s="14" t="s">
        <v>513</v>
      </c>
      <c r="H323" s="14" t="s">
        <v>70</v>
      </c>
      <c r="I323" s="14" t="s">
        <v>61</v>
      </c>
      <c r="J323" s="14" t="s">
        <v>1988</v>
      </c>
      <c r="K323" s="15">
        <v>54</v>
      </c>
      <c r="L323" s="15">
        <v>43.8</v>
      </c>
      <c r="M323" s="15">
        <v>7.4195726850722412</v>
      </c>
      <c r="N323" s="15">
        <v>0.13739949416800445</v>
      </c>
      <c r="O323" s="16">
        <v>39448</v>
      </c>
      <c r="P323" s="17"/>
      <c r="Q323" s="17" t="s">
        <v>449</v>
      </c>
      <c r="R323" s="18"/>
    </row>
    <row r="324" spans="1:18" ht="13" x14ac:dyDescent="0.3">
      <c r="A324" s="14" t="s">
        <v>219</v>
      </c>
      <c r="B324" s="14" t="s">
        <v>41</v>
      </c>
      <c r="C324" s="14"/>
      <c r="D324" s="14" t="s">
        <v>116</v>
      </c>
      <c r="E324" s="14" t="s">
        <v>16</v>
      </c>
      <c r="F324" s="14" t="s">
        <v>8</v>
      </c>
      <c r="G324" s="14" t="s">
        <v>514</v>
      </c>
      <c r="H324" s="14" t="s">
        <v>70</v>
      </c>
      <c r="I324" s="14" t="s">
        <v>61</v>
      </c>
      <c r="J324" s="14" t="s">
        <v>1988</v>
      </c>
      <c r="K324" s="15">
        <v>86</v>
      </c>
      <c r="L324" s="15">
        <v>100</v>
      </c>
      <c r="M324" s="15">
        <v>17.15091558631001</v>
      </c>
      <c r="N324" s="15">
        <v>0.19942925100360476</v>
      </c>
      <c r="O324" s="16">
        <v>37257</v>
      </c>
      <c r="P324" s="17"/>
      <c r="Q324" s="17" t="s">
        <v>449</v>
      </c>
      <c r="R324" s="18"/>
    </row>
    <row r="325" spans="1:18" ht="13" x14ac:dyDescent="0.3">
      <c r="A325" s="14" t="s">
        <v>219</v>
      </c>
      <c r="B325" s="14" t="s">
        <v>41</v>
      </c>
      <c r="C325" s="14"/>
      <c r="D325" s="14" t="s">
        <v>116</v>
      </c>
      <c r="E325" s="14" t="s">
        <v>16</v>
      </c>
      <c r="F325" s="14" t="s">
        <v>8</v>
      </c>
      <c r="G325" s="14" t="s">
        <v>514</v>
      </c>
      <c r="H325" s="14" t="s">
        <v>70</v>
      </c>
      <c r="I325" s="14" t="s">
        <v>61</v>
      </c>
      <c r="J325" s="14" t="s">
        <v>1988</v>
      </c>
      <c r="K325" s="15">
        <v>86</v>
      </c>
      <c r="L325" s="15">
        <v>51.199999999999996</v>
      </c>
      <c r="M325" s="15">
        <v>8.6731077962488285</v>
      </c>
      <c r="N325" s="15">
        <v>0.10085009065405615</v>
      </c>
      <c r="O325" s="16">
        <v>39448</v>
      </c>
      <c r="P325" s="17"/>
      <c r="Q325" s="17" t="s">
        <v>449</v>
      </c>
      <c r="R325" s="18"/>
    </row>
    <row r="326" spans="1:18" ht="13" x14ac:dyDescent="0.3">
      <c r="A326" s="14" t="s">
        <v>219</v>
      </c>
      <c r="B326" s="14" t="s">
        <v>41</v>
      </c>
      <c r="C326" s="14"/>
      <c r="D326" s="14" t="s">
        <v>116</v>
      </c>
      <c r="E326" s="14" t="s">
        <v>16</v>
      </c>
      <c r="F326" s="14" t="s">
        <v>8</v>
      </c>
      <c r="G326" s="14" t="s">
        <v>515</v>
      </c>
      <c r="H326" s="14" t="s">
        <v>70</v>
      </c>
      <c r="I326" s="14" t="s">
        <v>61</v>
      </c>
      <c r="J326" s="14" t="s">
        <v>1988</v>
      </c>
      <c r="K326" s="15">
        <v>48</v>
      </c>
      <c r="L326" s="15">
        <v>70</v>
      </c>
      <c r="M326" s="15">
        <v>12.005640910417005</v>
      </c>
      <c r="N326" s="15">
        <v>0.25011751896702095</v>
      </c>
      <c r="O326" s="16">
        <v>37257</v>
      </c>
      <c r="P326" s="17"/>
      <c r="Q326" s="17" t="s">
        <v>449</v>
      </c>
      <c r="R326" s="18"/>
    </row>
    <row r="327" spans="1:18" ht="13" x14ac:dyDescent="0.3">
      <c r="A327" s="14" t="s">
        <v>219</v>
      </c>
      <c r="B327" s="14" t="s">
        <v>41</v>
      </c>
      <c r="C327" s="14"/>
      <c r="D327" s="14" t="s">
        <v>116</v>
      </c>
      <c r="E327" s="14" t="s">
        <v>16</v>
      </c>
      <c r="F327" s="14" t="s">
        <v>8</v>
      </c>
      <c r="G327" s="14" t="s">
        <v>515</v>
      </c>
      <c r="H327" s="14" t="s">
        <v>70</v>
      </c>
      <c r="I327" s="14" t="s">
        <v>61</v>
      </c>
      <c r="J327" s="14" t="s">
        <v>1988</v>
      </c>
      <c r="K327" s="15">
        <v>48</v>
      </c>
      <c r="L327" s="15">
        <v>68.800000000000011</v>
      </c>
      <c r="M327" s="15">
        <v>11.654488601209366</v>
      </c>
      <c r="N327" s="15">
        <v>0.24280184585852846</v>
      </c>
      <c r="O327" s="16">
        <v>39448</v>
      </c>
      <c r="P327" s="17"/>
      <c r="Q327" s="17" t="s">
        <v>449</v>
      </c>
      <c r="R327" s="18"/>
    </row>
    <row r="328" spans="1:18" ht="13" x14ac:dyDescent="0.3">
      <c r="A328" s="14" t="s">
        <v>219</v>
      </c>
      <c r="B328" s="14" t="s">
        <v>41</v>
      </c>
      <c r="C328" s="14"/>
      <c r="D328" s="14" t="s">
        <v>116</v>
      </c>
      <c r="E328" s="14" t="s">
        <v>16</v>
      </c>
      <c r="F328" s="14" t="s">
        <v>8</v>
      </c>
      <c r="G328" s="14" t="s">
        <v>475</v>
      </c>
      <c r="H328" s="14" t="s">
        <v>76</v>
      </c>
      <c r="I328" s="14" t="s">
        <v>72</v>
      </c>
      <c r="J328" s="14" t="s">
        <v>1994</v>
      </c>
      <c r="K328" s="15">
        <v>11.6</v>
      </c>
      <c r="L328" s="15">
        <v>1299.3727938333336</v>
      </c>
      <c r="M328" s="15">
        <v>210.65015208017084</v>
      </c>
      <c r="N328" s="15">
        <v>18.159495868980244</v>
      </c>
      <c r="O328" s="16">
        <v>38353</v>
      </c>
      <c r="P328" s="17"/>
      <c r="Q328" s="17" t="s">
        <v>449</v>
      </c>
      <c r="R328" s="18"/>
    </row>
    <row r="329" spans="1:18" ht="13" x14ac:dyDescent="0.3">
      <c r="A329" s="14" t="s">
        <v>219</v>
      </c>
      <c r="B329" s="14" t="s">
        <v>41</v>
      </c>
      <c r="C329" s="14"/>
      <c r="D329" s="14" t="s">
        <v>116</v>
      </c>
      <c r="E329" s="14" t="s">
        <v>16</v>
      </c>
      <c r="F329" s="14" t="s">
        <v>8</v>
      </c>
      <c r="G329" s="14" t="s">
        <v>475</v>
      </c>
      <c r="H329" s="14" t="s">
        <v>76</v>
      </c>
      <c r="I329" s="14" t="s">
        <v>72</v>
      </c>
      <c r="J329" s="14" t="s">
        <v>1994</v>
      </c>
      <c r="K329" s="15">
        <v>11.6</v>
      </c>
      <c r="L329" s="15">
        <v>2021.3661604093536</v>
      </c>
      <c r="M329" s="15">
        <v>337.29773812469614</v>
      </c>
      <c r="N329" s="15">
        <v>29.07739121764622</v>
      </c>
      <c r="O329" s="16">
        <v>41275</v>
      </c>
      <c r="P329" s="17"/>
      <c r="Q329" s="17" t="s">
        <v>449</v>
      </c>
      <c r="R329" s="18"/>
    </row>
    <row r="330" spans="1:18" ht="13" x14ac:dyDescent="0.3">
      <c r="A330" s="14" t="s">
        <v>219</v>
      </c>
      <c r="B330" s="14" t="s">
        <v>41</v>
      </c>
      <c r="C330" s="14"/>
      <c r="D330" s="14" t="s">
        <v>116</v>
      </c>
      <c r="E330" s="14" t="s">
        <v>16</v>
      </c>
      <c r="F330" s="14" t="s">
        <v>8</v>
      </c>
      <c r="G330" s="14" t="s">
        <v>476</v>
      </c>
      <c r="H330" s="14" t="s">
        <v>75</v>
      </c>
      <c r="I330" s="14" t="s">
        <v>72</v>
      </c>
      <c r="J330" s="14" t="s">
        <v>1995</v>
      </c>
      <c r="K330" s="15">
        <v>4.0999999999999996</v>
      </c>
      <c r="L330" s="15">
        <v>202.47738274996988</v>
      </c>
      <c r="M330" s="15">
        <v>33.78663626640634</v>
      </c>
      <c r="N330" s="15">
        <v>8.2406429918064248</v>
      </c>
      <c r="O330" s="16">
        <v>41275</v>
      </c>
      <c r="P330" s="17"/>
      <c r="Q330" s="17" t="s">
        <v>449</v>
      </c>
      <c r="R330" s="18"/>
    </row>
    <row r="331" spans="1:18" ht="13" x14ac:dyDescent="0.3">
      <c r="A331" s="14" t="s">
        <v>219</v>
      </c>
      <c r="B331" s="14" t="s">
        <v>41</v>
      </c>
      <c r="C331" s="14"/>
      <c r="D331" s="14" t="s">
        <v>116</v>
      </c>
      <c r="E331" s="14" t="s">
        <v>16</v>
      </c>
      <c r="F331" s="14" t="s">
        <v>8</v>
      </c>
      <c r="G331" s="14" t="s">
        <v>516</v>
      </c>
      <c r="H331" s="14" t="s">
        <v>70</v>
      </c>
      <c r="I331" s="14" t="s">
        <v>61</v>
      </c>
      <c r="J331" s="14" t="s">
        <v>1988</v>
      </c>
      <c r="K331" s="15">
        <v>1480</v>
      </c>
      <c r="L331" s="15">
        <v>359.22768464999996</v>
      </c>
      <c r="M331" s="15">
        <v>58.87501337255226</v>
      </c>
      <c r="N331" s="15">
        <v>3.9780414440913688E-2</v>
      </c>
      <c r="O331" s="16">
        <v>39083</v>
      </c>
      <c r="P331" s="17"/>
      <c r="Q331" s="17" t="s">
        <v>449</v>
      </c>
      <c r="R331" s="18"/>
    </row>
    <row r="332" spans="1:18" ht="13" x14ac:dyDescent="0.3">
      <c r="A332" s="14" t="s">
        <v>219</v>
      </c>
      <c r="B332" s="14" t="s">
        <v>41</v>
      </c>
      <c r="C332" s="14"/>
      <c r="D332" s="14" t="s">
        <v>116</v>
      </c>
      <c r="E332" s="14" t="s">
        <v>16</v>
      </c>
      <c r="F332" s="14" t="s">
        <v>8</v>
      </c>
      <c r="G332" s="14" t="s">
        <v>516</v>
      </c>
      <c r="H332" s="14" t="s">
        <v>70</v>
      </c>
      <c r="I332" s="14" t="s">
        <v>61</v>
      </c>
      <c r="J332" s="14" t="s">
        <v>1988</v>
      </c>
      <c r="K332" s="15">
        <v>1480</v>
      </c>
      <c r="L332" s="15">
        <v>480.72889007252644</v>
      </c>
      <c r="M332" s="15">
        <v>80.217414562743826</v>
      </c>
      <c r="N332" s="15">
        <v>5.4200955785637724E-2</v>
      </c>
      <c r="O332" s="16">
        <v>41275</v>
      </c>
      <c r="P332" s="17"/>
      <c r="Q332" s="17" t="s">
        <v>449</v>
      </c>
      <c r="R332" s="18"/>
    </row>
    <row r="333" spans="1:18" ht="13" x14ac:dyDescent="0.3">
      <c r="A333" s="14" t="s">
        <v>219</v>
      </c>
      <c r="B333" s="14" t="s">
        <v>41</v>
      </c>
      <c r="C333" s="14"/>
      <c r="D333" s="14" t="s">
        <v>116</v>
      </c>
      <c r="E333" s="14" t="s">
        <v>16</v>
      </c>
      <c r="F333" s="14" t="s">
        <v>8</v>
      </c>
      <c r="G333" s="14" t="s">
        <v>477</v>
      </c>
      <c r="H333" s="14" t="s">
        <v>75</v>
      </c>
      <c r="I333" s="14" t="s">
        <v>72</v>
      </c>
      <c r="J333" s="14" t="s">
        <v>1995</v>
      </c>
      <c r="K333" s="15">
        <v>116.15</v>
      </c>
      <c r="L333" s="15">
        <v>4109</v>
      </c>
      <c r="M333" s="15">
        <v>696.86649011548445</v>
      </c>
      <c r="N333" s="15">
        <v>5.9997114947523409</v>
      </c>
      <c r="O333" s="16">
        <v>37622</v>
      </c>
      <c r="P333" s="17"/>
      <c r="Q333" s="17" t="s">
        <v>449</v>
      </c>
      <c r="R333" s="18"/>
    </row>
    <row r="334" spans="1:18" ht="13" x14ac:dyDescent="0.3">
      <c r="A334" s="14" t="s">
        <v>219</v>
      </c>
      <c r="B334" s="14" t="s">
        <v>41</v>
      </c>
      <c r="C334" s="14"/>
      <c r="D334" s="14" t="s">
        <v>116</v>
      </c>
      <c r="E334" s="14" t="s">
        <v>16</v>
      </c>
      <c r="F334" s="14" t="s">
        <v>8</v>
      </c>
      <c r="G334" s="14" t="s">
        <v>477</v>
      </c>
      <c r="H334" s="14" t="s">
        <v>75</v>
      </c>
      <c r="I334" s="14" t="s">
        <v>72</v>
      </c>
      <c r="J334" s="14" t="s">
        <v>1995</v>
      </c>
      <c r="K334" s="15">
        <v>116.12</v>
      </c>
      <c r="L334" s="15">
        <v>3485</v>
      </c>
      <c r="M334" s="15">
        <v>604.88321129645988</v>
      </c>
      <c r="N334" s="15">
        <v>5.2091216956291753</v>
      </c>
      <c r="O334" s="16">
        <v>39814</v>
      </c>
      <c r="P334" s="17"/>
      <c r="Q334" s="17" t="s">
        <v>449</v>
      </c>
      <c r="R334" s="18"/>
    </row>
    <row r="335" spans="1:18" ht="13" x14ac:dyDescent="0.3">
      <c r="A335" s="14" t="s">
        <v>219</v>
      </c>
      <c r="B335" s="14" t="s">
        <v>41</v>
      </c>
      <c r="C335" s="14"/>
      <c r="D335" s="14" t="s">
        <v>116</v>
      </c>
      <c r="E335" s="14" t="s">
        <v>16</v>
      </c>
      <c r="F335" s="14" t="s">
        <v>8</v>
      </c>
      <c r="G335" s="14" t="s">
        <v>478</v>
      </c>
      <c r="H335" s="14" t="s">
        <v>75</v>
      </c>
      <c r="I335" s="14" t="s">
        <v>72</v>
      </c>
      <c r="J335" s="14" t="s">
        <v>1995</v>
      </c>
      <c r="K335" s="15">
        <v>57.02</v>
      </c>
      <c r="L335" s="15">
        <v>1426</v>
      </c>
      <c r="M335" s="15">
        <v>241.84269041243141</v>
      </c>
      <c r="N335" s="15">
        <v>4.2413660191587406</v>
      </c>
      <c r="O335" s="16">
        <v>37622</v>
      </c>
      <c r="P335" s="17"/>
      <c r="Q335" s="17" t="s">
        <v>449</v>
      </c>
      <c r="R335" s="18"/>
    </row>
    <row r="336" spans="1:18" ht="13" x14ac:dyDescent="0.3">
      <c r="A336" s="14" t="s">
        <v>219</v>
      </c>
      <c r="B336" s="14" t="s">
        <v>41</v>
      </c>
      <c r="C336" s="14"/>
      <c r="D336" s="14" t="s">
        <v>116</v>
      </c>
      <c r="E336" s="14" t="s">
        <v>16</v>
      </c>
      <c r="F336" s="14" t="s">
        <v>8</v>
      </c>
      <c r="G336" s="14" t="s">
        <v>478</v>
      </c>
      <c r="H336" s="14" t="s">
        <v>75</v>
      </c>
      <c r="I336" s="14" t="s">
        <v>72</v>
      </c>
      <c r="J336" s="14" t="s">
        <v>1995</v>
      </c>
      <c r="K336" s="15">
        <v>65.09</v>
      </c>
      <c r="L336" s="15">
        <v>1618</v>
      </c>
      <c r="M336" s="15">
        <v>280.83243497207235</v>
      </c>
      <c r="N336" s="15">
        <v>4.3145250418201311</v>
      </c>
      <c r="O336" s="16">
        <v>39814</v>
      </c>
      <c r="P336" s="17"/>
      <c r="Q336" s="17" t="s">
        <v>449</v>
      </c>
      <c r="R336" s="18"/>
    </row>
    <row r="337" spans="1:18" ht="13" x14ac:dyDescent="0.3">
      <c r="A337" s="14" t="s">
        <v>219</v>
      </c>
      <c r="B337" s="14" t="s">
        <v>41</v>
      </c>
      <c r="C337" s="14"/>
      <c r="D337" s="14" t="s">
        <v>116</v>
      </c>
      <c r="E337" s="14" t="s">
        <v>16</v>
      </c>
      <c r="F337" s="14" t="s">
        <v>8</v>
      </c>
      <c r="G337" s="14" t="s">
        <v>479</v>
      </c>
      <c r="H337" s="14" t="s">
        <v>75</v>
      </c>
      <c r="I337" s="14" t="s">
        <v>72</v>
      </c>
      <c r="J337" s="14" t="s">
        <v>1995</v>
      </c>
      <c r="K337" s="15">
        <v>48.95</v>
      </c>
      <c r="L337" s="15">
        <v>1371</v>
      </c>
      <c r="M337" s="15">
        <v>232.51495691125072</v>
      </c>
      <c r="N337" s="15">
        <v>4.7500501922625276</v>
      </c>
      <c r="O337" s="16">
        <v>37622</v>
      </c>
      <c r="P337" s="17"/>
      <c r="Q337" s="17" t="s">
        <v>449</v>
      </c>
      <c r="R337" s="18"/>
    </row>
    <row r="338" spans="1:18" ht="13" x14ac:dyDescent="0.3">
      <c r="A338" s="14" t="s">
        <v>219</v>
      </c>
      <c r="B338" s="14" t="s">
        <v>41</v>
      </c>
      <c r="C338" s="14"/>
      <c r="D338" s="14" t="s">
        <v>116</v>
      </c>
      <c r="E338" s="14" t="s">
        <v>16</v>
      </c>
      <c r="F338" s="14" t="s">
        <v>8</v>
      </c>
      <c r="G338" s="14" t="s">
        <v>479</v>
      </c>
      <c r="H338" s="14" t="s">
        <v>75</v>
      </c>
      <c r="I338" s="14" t="s">
        <v>72</v>
      </c>
      <c r="J338" s="14" t="s">
        <v>1995</v>
      </c>
      <c r="K338" s="15">
        <v>41.3</v>
      </c>
      <c r="L338" s="15">
        <v>1479</v>
      </c>
      <c r="M338" s="15">
        <v>256.70653357459514</v>
      </c>
      <c r="N338" s="15">
        <v>6.2156545659708273</v>
      </c>
      <c r="O338" s="16">
        <v>39814</v>
      </c>
      <c r="P338" s="17"/>
      <c r="Q338" s="17" t="s">
        <v>449</v>
      </c>
      <c r="R338" s="18"/>
    </row>
    <row r="339" spans="1:18" ht="13" x14ac:dyDescent="0.3">
      <c r="A339" s="14" t="s">
        <v>219</v>
      </c>
      <c r="B339" s="14" t="s">
        <v>41</v>
      </c>
      <c r="C339" s="14"/>
      <c r="D339" s="14" t="s">
        <v>116</v>
      </c>
      <c r="E339" s="14" t="s">
        <v>16</v>
      </c>
      <c r="F339" s="14" t="s">
        <v>8</v>
      </c>
      <c r="G339" s="14" t="s">
        <v>480</v>
      </c>
      <c r="H339" s="14" t="s">
        <v>75</v>
      </c>
      <c r="I339" s="14" t="s">
        <v>72</v>
      </c>
      <c r="J339" s="14" t="s">
        <v>1995</v>
      </c>
      <c r="K339" s="15">
        <v>9.73</v>
      </c>
      <c r="L339" s="15">
        <v>387</v>
      </c>
      <c r="M339" s="15">
        <v>67.170675113839309</v>
      </c>
      <c r="N339" s="15">
        <v>6.9034609572291163</v>
      </c>
      <c r="O339" s="16">
        <v>39814</v>
      </c>
      <c r="P339" s="17"/>
      <c r="Q339" s="17" t="s">
        <v>449</v>
      </c>
      <c r="R339" s="18"/>
    </row>
    <row r="340" spans="1:18" ht="13" x14ac:dyDescent="0.3">
      <c r="A340" s="14" t="s">
        <v>219</v>
      </c>
      <c r="B340" s="14" t="s">
        <v>41</v>
      </c>
      <c r="C340" s="14"/>
      <c r="D340" s="14" t="s">
        <v>116</v>
      </c>
      <c r="E340" s="14" t="s">
        <v>16</v>
      </c>
      <c r="F340" s="14" t="s">
        <v>8</v>
      </c>
      <c r="G340" s="14" t="s">
        <v>481</v>
      </c>
      <c r="H340" s="14" t="s">
        <v>70</v>
      </c>
      <c r="I340" s="14" t="s">
        <v>61</v>
      </c>
      <c r="J340" s="14" t="s">
        <v>1988</v>
      </c>
      <c r="K340" s="15">
        <v>233.5</v>
      </c>
      <c r="L340" s="15">
        <v>360.5</v>
      </c>
      <c r="M340" s="15">
        <v>62.571132761082865</v>
      </c>
      <c r="N340" s="15">
        <v>0.26797058998322426</v>
      </c>
      <c r="O340" s="16">
        <v>39814</v>
      </c>
      <c r="P340" s="17"/>
      <c r="Q340" s="17" t="s">
        <v>449</v>
      </c>
      <c r="R340" s="18"/>
    </row>
    <row r="341" spans="1:18" ht="13" x14ac:dyDescent="0.3">
      <c r="A341" s="14" t="s">
        <v>219</v>
      </c>
      <c r="B341" s="14" t="s">
        <v>41</v>
      </c>
      <c r="C341" s="14"/>
      <c r="D341" s="14" t="s">
        <v>116</v>
      </c>
      <c r="E341" s="14" t="s">
        <v>16</v>
      </c>
      <c r="F341" s="14" t="s">
        <v>8</v>
      </c>
      <c r="G341" s="14" t="s">
        <v>482</v>
      </c>
      <c r="H341" s="14" t="s">
        <v>70</v>
      </c>
      <c r="I341" s="14" t="s">
        <v>61</v>
      </c>
      <c r="J341" s="14" t="s">
        <v>1988</v>
      </c>
      <c r="K341" s="15">
        <v>74.099999999999994</v>
      </c>
      <c r="L341" s="15">
        <v>98.3</v>
      </c>
      <c r="M341" s="15">
        <v>17.061698614187087</v>
      </c>
      <c r="N341" s="15">
        <v>0.23025234297148567</v>
      </c>
      <c r="O341" s="16">
        <v>39814</v>
      </c>
      <c r="P341" s="17"/>
      <c r="Q341" s="17" t="s">
        <v>449</v>
      </c>
      <c r="R341" s="18"/>
    </row>
    <row r="342" spans="1:18" ht="13" x14ac:dyDescent="0.3">
      <c r="A342" s="14" t="s">
        <v>219</v>
      </c>
      <c r="B342" s="14" t="s">
        <v>41</v>
      </c>
      <c r="C342" s="14"/>
      <c r="D342" s="14" t="s">
        <v>116</v>
      </c>
      <c r="E342" s="14" t="s">
        <v>16</v>
      </c>
      <c r="F342" s="14" t="s">
        <v>8</v>
      </c>
      <c r="G342" s="14" t="s">
        <v>483</v>
      </c>
      <c r="H342" s="14" t="s">
        <v>70</v>
      </c>
      <c r="I342" s="14" t="s">
        <v>61</v>
      </c>
      <c r="J342" s="14" t="s">
        <v>1988</v>
      </c>
      <c r="K342" s="15">
        <v>39</v>
      </c>
      <c r="L342" s="15">
        <v>66.400000000000006</v>
      </c>
      <c r="M342" s="15">
        <v>11.524891027284056</v>
      </c>
      <c r="N342" s="15">
        <v>0.29551002634061685</v>
      </c>
      <c r="O342" s="16">
        <v>39814</v>
      </c>
      <c r="P342" s="17"/>
      <c r="Q342" s="17" t="s">
        <v>449</v>
      </c>
      <c r="R342" s="18"/>
    </row>
    <row r="343" spans="1:18" ht="13" x14ac:dyDescent="0.3">
      <c r="A343" s="14" t="s">
        <v>219</v>
      </c>
      <c r="B343" s="14" t="s">
        <v>41</v>
      </c>
      <c r="C343" s="14"/>
      <c r="D343" s="14" t="s">
        <v>116</v>
      </c>
      <c r="E343" s="14" t="s">
        <v>16</v>
      </c>
      <c r="F343" s="14" t="s">
        <v>8</v>
      </c>
      <c r="G343" s="14" t="s">
        <v>484</v>
      </c>
      <c r="H343" s="14" t="s">
        <v>70</v>
      </c>
      <c r="I343" s="14" t="s">
        <v>61</v>
      </c>
      <c r="J343" s="14" t="s">
        <v>1988</v>
      </c>
      <c r="K343" s="15">
        <v>51.3</v>
      </c>
      <c r="L343" s="15">
        <v>56</v>
      </c>
      <c r="M343" s="15">
        <v>9.7197876133720964</v>
      </c>
      <c r="N343" s="15">
        <v>0.18946954412031378</v>
      </c>
      <c r="O343" s="16">
        <v>39814</v>
      </c>
      <c r="P343" s="17"/>
      <c r="Q343" s="17" t="s">
        <v>449</v>
      </c>
      <c r="R343" s="18"/>
    </row>
    <row r="344" spans="1:18" ht="13" x14ac:dyDescent="0.3">
      <c r="A344" s="14" t="s">
        <v>219</v>
      </c>
      <c r="B344" s="14" t="s">
        <v>41</v>
      </c>
      <c r="C344" s="14"/>
      <c r="D344" s="14" t="s">
        <v>116</v>
      </c>
      <c r="E344" s="14" t="s">
        <v>16</v>
      </c>
      <c r="F344" s="14" t="s">
        <v>8</v>
      </c>
      <c r="G344" s="14" t="s">
        <v>485</v>
      </c>
      <c r="H344" s="14" t="s">
        <v>75</v>
      </c>
      <c r="I344" s="14" t="s">
        <v>72</v>
      </c>
      <c r="J344" s="14" t="s">
        <v>1995</v>
      </c>
      <c r="K344" s="15">
        <v>105.1</v>
      </c>
      <c r="L344" s="15">
        <v>2960.5288900749983</v>
      </c>
      <c r="M344" s="15">
        <v>483.60935648133363</v>
      </c>
      <c r="N344" s="15">
        <v>4.6014210892610246</v>
      </c>
      <c r="O344" s="16">
        <v>37987</v>
      </c>
      <c r="P344" s="17"/>
      <c r="Q344" s="17" t="s">
        <v>449</v>
      </c>
      <c r="R344" s="18"/>
    </row>
    <row r="345" spans="1:18" ht="13" x14ac:dyDescent="0.3">
      <c r="A345" s="14" t="s">
        <v>219</v>
      </c>
      <c r="B345" s="14" t="s">
        <v>41</v>
      </c>
      <c r="C345" s="14"/>
      <c r="D345" s="14" t="s">
        <v>116</v>
      </c>
      <c r="E345" s="14" t="s">
        <v>16</v>
      </c>
      <c r="F345" s="14" t="s">
        <v>8</v>
      </c>
      <c r="G345" s="14" t="s">
        <v>485</v>
      </c>
      <c r="H345" s="14" t="s">
        <v>75</v>
      </c>
      <c r="I345" s="14" t="s">
        <v>72</v>
      </c>
      <c r="J345" s="14" t="s">
        <v>1995</v>
      </c>
      <c r="K345" s="15">
        <v>106.4</v>
      </c>
      <c r="L345" s="15">
        <v>4063.1627400149864</v>
      </c>
      <c r="M345" s="15">
        <v>689.70270673662014</v>
      </c>
      <c r="N345" s="15">
        <v>6.4821682963968055</v>
      </c>
      <c r="O345" s="16">
        <v>40179</v>
      </c>
      <c r="P345" s="17"/>
      <c r="Q345" s="17" t="s">
        <v>449</v>
      </c>
      <c r="R345" s="18"/>
    </row>
    <row r="346" spans="1:18" ht="13" x14ac:dyDescent="0.3">
      <c r="A346" s="14" t="s">
        <v>219</v>
      </c>
      <c r="B346" s="14" t="s">
        <v>41</v>
      </c>
      <c r="C346" s="14"/>
      <c r="D346" s="14" t="s">
        <v>116</v>
      </c>
      <c r="E346" s="14" t="s">
        <v>16</v>
      </c>
      <c r="F346" s="14" t="s">
        <v>8</v>
      </c>
      <c r="G346" s="14" t="s">
        <v>486</v>
      </c>
      <c r="H346" s="14" t="s">
        <v>70</v>
      </c>
      <c r="I346" s="14" t="s">
        <v>61</v>
      </c>
      <c r="J346" s="14" t="s">
        <v>1988</v>
      </c>
      <c r="K346" s="15">
        <v>85.18</v>
      </c>
      <c r="L346" s="15">
        <v>150</v>
      </c>
      <c r="M346" s="15">
        <v>25.461792359838245</v>
      </c>
      <c r="N346" s="15">
        <v>0.29891749659354594</v>
      </c>
      <c r="O346" s="16">
        <v>40179</v>
      </c>
      <c r="P346" s="17"/>
      <c r="Q346" s="17" t="s">
        <v>449</v>
      </c>
      <c r="R346" s="18"/>
    </row>
    <row r="347" spans="1:18" ht="13" x14ac:dyDescent="0.3">
      <c r="A347" s="14" t="s">
        <v>219</v>
      </c>
      <c r="B347" s="14" t="s">
        <v>41</v>
      </c>
      <c r="C347" s="14"/>
      <c r="D347" s="14" t="s">
        <v>116</v>
      </c>
      <c r="E347" s="14" t="s">
        <v>16</v>
      </c>
      <c r="F347" s="14" t="s">
        <v>8</v>
      </c>
      <c r="G347" s="14" t="s">
        <v>487</v>
      </c>
      <c r="H347" s="14" t="s">
        <v>75</v>
      </c>
      <c r="I347" s="14" t="s">
        <v>72</v>
      </c>
      <c r="J347" s="14" t="s">
        <v>1995</v>
      </c>
      <c r="K347" s="15">
        <v>195</v>
      </c>
      <c r="L347" s="15">
        <v>5851.3874552999978</v>
      </c>
      <c r="M347" s="15">
        <v>959.06714927304483</v>
      </c>
      <c r="N347" s="15">
        <v>4.9182930731951018</v>
      </c>
      <c r="O347" s="16">
        <v>38718</v>
      </c>
      <c r="P347" s="17"/>
      <c r="Q347" s="17" t="s">
        <v>449</v>
      </c>
      <c r="R347" s="18"/>
    </row>
    <row r="348" spans="1:18" ht="13" x14ac:dyDescent="0.3">
      <c r="A348" s="14" t="s">
        <v>219</v>
      </c>
      <c r="B348" s="14" t="s">
        <v>41</v>
      </c>
      <c r="C348" s="14"/>
      <c r="D348" s="14" t="s">
        <v>116</v>
      </c>
      <c r="E348" s="14" t="s">
        <v>16</v>
      </c>
      <c r="F348" s="14" t="s">
        <v>8</v>
      </c>
      <c r="G348" s="14" t="s">
        <v>487</v>
      </c>
      <c r="H348" s="14" t="s">
        <v>75</v>
      </c>
      <c r="I348" s="14" t="s">
        <v>72</v>
      </c>
      <c r="J348" s="14" t="s">
        <v>1995</v>
      </c>
      <c r="K348" s="15">
        <v>195</v>
      </c>
      <c r="L348" s="15">
        <v>7215.8899577647626</v>
      </c>
      <c r="M348" s="15">
        <v>1164.6500000000001</v>
      </c>
      <c r="N348" s="15">
        <v>5.9725641025641032</v>
      </c>
      <c r="O348" s="16">
        <v>42005</v>
      </c>
      <c r="P348" s="17"/>
      <c r="Q348" s="17" t="s">
        <v>449</v>
      </c>
      <c r="R348" s="18"/>
    </row>
    <row r="349" spans="1:18" ht="13" x14ac:dyDescent="0.3">
      <c r="A349" s="14" t="s">
        <v>219</v>
      </c>
      <c r="B349" s="14" t="s">
        <v>41</v>
      </c>
      <c r="C349" s="14"/>
      <c r="D349" s="14" t="s">
        <v>116</v>
      </c>
      <c r="E349" s="14" t="s">
        <v>16</v>
      </c>
      <c r="F349" s="14" t="s">
        <v>8</v>
      </c>
      <c r="G349" s="14" t="s">
        <v>488</v>
      </c>
      <c r="H349" s="14" t="s">
        <v>68</v>
      </c>
      <c r="I349" s="14" t="s">
        <v>61</v>
      </c>
      <c r="J349" s="14" t="s">
        <v>1987</v>
      </c>
      <c r="K349" s="15">
        <v>10289.94</v>
      </c>
      <c r="L349" s="15">
        <v>8888.36</v>
      </c>
      <c r="M349" s="15">
        <v>1427.2783888886975</v>
      </c>
      <c r="N349" s="15">
        <v>0.13870619157047537</v>
      </c>
      <c r="O349" s="16">
        <v>42005</v>
      </c>
      <c r="P349" s="17"/>
      <c r="Q349" s="17" t="s">
        <v>449</v>
      </c>
      <c r="R349" s="18"/>
    </row>
    <row r="350" spans="1:18" ht="13" x14ac:dyDescent="0.3">
      <c r="A350" s="14" t="s">
        <v>219</v>
      </c>
      <c r="B350" s="14" t="s">
        <v>41</v>
      </c>
      <c r="C350" s="14"/>
      <c r="D350" s="14" t="s">
        <v>116</v>
      </c>
      <c r="E350" s="14" t="s">
        <v>16</v>
      </c>
      <c r="F350" s="14" t="s">
        <v>8</v>
      </c>
      <c r="G350" s="14" t="s">
        <v>489</v>
      </c>
      <c r="H350" s="14" t="s">
        <v>68</v>
      </c>
      <c r="I350" s="14" t="s">
        <v>61</v>
      </c>
      <c r="J350" s="14" t="s">
        <v>1987</v>
      </c>
      <c r="K350" s="15">
        <v>489.44</v>
      </c>
      <c r="L350" s="15">
        <v>307.18</v>
      </c>
      <c r="M350" s="15">
        <v>50.348101055391417</v>
      </c>
      <c r="N350" s="15">
        <v>0.10286879097620018</v>
      </c>
      <c r="O350" s="16">
        <v>38718</v>
      </c>
      <c r="P350" s="17"/>
      <c r="Q350" s="17" t="s">
        <v>449</v>
      </c>
      <c r="R350" s="18"/>
    </row>
    <row r="351" spans="1:18" ht="13" x14ac:dyDescent="0.3">
      <c r="A351" s="14" t="s">
        <v>219</v>
      </c>
      <c r="B351" s="14" t="s">
        <v>41</v>
      </c>
      <c r="C351" s="14"/>
      <c r="D351" s="14" t="s">
        <v>116</v>
      </c>
      <c r="E351" s="14" t="s">
        <v>16</v>
      </c>
      <c r="F351" s="14" t="s">
        <v>8</v>
      </c>
      <c r="G351" s="14" t="s">
        <v>489</v>
      </c>
      <c r="H351" s="14" t="s">
        <v>68</v>
      </c>
      <c r="I351" s="14" t="s">
        <v>61</v>
      </c>
      <c r="J351" s="14" t="s">
        <v>1987</v>
      </c>
      <c r="K351" s="15">
        <v>1757.41</v>
      </c>
      <c r="L351" s="15">
        <v>1622.89</v>
      </c>
      <c r="M351" s="15">
        <v>260.60103602279588</v>
      </c>
      <c r="N351" s="15">
        <v>0.14828698825134481</v>
      </c>
      <c r="O351" s="16">
        <v>42005</v>
      </c>
      <c r="P351" s="17"/>
      <c r="Q351" s="17" t="s">
        <v>449</v>
      </c>
      <c r="R351" s="18"/>
    </row>
    <row r="352" spans="1:18" ht="13" x14ac:dyDescent="0.3">
      <c r="A352" s="14" t="s">
        <v>219</v>
      </c>
      <c r="B352" s="14" t="s">
        <v>41</v>
      </c>
      <c r="C352" s="14"/>
      <c r="D352" s="14" t="s">
        <v>116</v>
      </c>
      <c r="E352" s="14" t="s">
        <v>16</v>
      </c>
      <c r="F352" s="14" t="s">
        <v>8</v>
      </c>
      <c r="G352" s="14" t="s">
        <v>490</v>
      </c>
      <c r="H352" s="14" t="s">
        <v>68</v>
      </c>
      <c r="I352" s="14" t="s">
        <v>61</v>
      </c>
      <c r="J352" s="14" t="s">
        <v>1987</v>
      </c>
      <c r="K352" s="15">
        <v>2387.44</v>
      </c>
      <c r="L352" s="15">
        <v>1872.56</v>
      </c>
      <c r="M352" s="15">
        <v>300.69263845044742</v>
      </c>
      <c r="N352" s="15">
        <v>0.1259477257859663</v>
      </c>
      <c r="O352" s="16">
        <v>42005</v>
      </c>
      <c r="P352" s="17"/>
      <c r="Q352" s="17" t="s">
        <v>449</v>
      </c>
      <c r="R352" s="18"/>
    </row>
    <row r="353" spans="1:18" ht="13" x14ac:dyDescent="0.3">
      <c r="A353" s="14" t="s">
        <v>219</v>
      </c>
      <c r="B353" s="14" t="s">
        <v>41</v>
      </c>
      <c r="C353" s="14"/>
      <c r="D353" s="14" t="s">
        <v>116</v>
      </c>
      <c r="E353" s="14" t="s">
        <v>16</v>
      </c>
      <c r="F353" s="14" t="s">
        <v>8</v>
      </c>
      <c r="G353" s="14" t="s">
        <v>491</v>
      </c>
      <c r="H353" s="14" t="s">
        <v>68</v>
      </c>
      <c r="I353" s="14" t="s">
        <v>61</v>
      </c>
      <c r="J353" s="14" t="s">
        <v>1987</v>
      </c>
      <c r="K353" s="15">
        <v>1623.34</v>
      </c>
      <c r="L353" s="15">
        <v>1349.35</v>
      </c>
      <c r="M353" s="15">
        <v>216.67642782773916</v>
      </c>
      <c r="N353" s="15">
        <v>0.13347569075347074</v>
      </c>
      <c r="O353" s="16">
        <v>42005</v>
      </c>
      <c r="P353" s="17"/>
      <c r="Q353" s="17" t="s">
        <v>449</v>
      </c>
      <c r="R353" s="18"/>
    </row>
    <row r="354" spans="1:18" ht="13" x14ac:dyDescent="0.3">
      <c r="A354" s="14" t="s">
        <v>219</v>
      </c>
      <c r="B354" s="14" t="s">
        <v>41</v>
      </c>
      <c r="C354" s="14"/>
      <c r="D354" s="14" t="s">
        <v>116</v>
      </c>
      <c r="E354" s="14" t="s">
        <v>16</v>
      </c>
      <c r="F354" s="14" t="s">
        <v>8</v>
      </c>
      <c r="G354" s="14" t="s">
        <v>492</v>
      </c>
      <c r="H354" s="14" t="s">
        <v>68</v>
      </c>
      <c r="I354" s="14" t="s">
        <v>61</v>
      </c>
      <c r="J354" s="14" t="s">
        <v>1987</v>
      </c>
      <c r="K354" s="15">
        <v>1458.57</v>
      </c>
      <c r="L354" s="15">
        <v>1086.8599999999999</v>
      </c>
      <c r="M354" s="15">
        <v>174.52621065613559</v>
      </c>
      <c r="N354" s="15">
        <v>0.119655697468161</v>
      </c>
      <c r="O354" s="16">
        <v>42005</v>
      </c>
      <c r="P354" s="17"/>
      <c r="Q354" s="17" t="s">
        <v>449</v>
      </c>
      <c r="R354" s="18"/>
    </row>
    <row r="355" spans="1:18" ht="13" x14ac:dyDescent="0.3">
      <c r="A355" s="14" t="s">
        <v>219</v>
      </c>
      <c r="B355" s="14" t="s">
        <v>41</v>
      </c>
      <c r="C355" s="14"/>
      <c r="D355" s="14" t="s">
        <v>116</v>
      </c>
      <c r="E355" s="14" t="s">
        <v>16</v>
      </c>
      <c r="F355" s="14" t="s">
        <v>8</v>
      </c>
      <c r="G355" s="14" t="s">
        <v>493</v>
      </c>
      <c r="H355" s="14" t="s">
        <v>68</v>
      </c>
      <c r="I355" s="14" t="s">
        <v>61</v>
      </c>
      <c r="J355" s="14" t="s">
        <v>1987</v>
      </c>
      <c r="K355" s="15">
        <v>1293.6199999999999</v>
      </c>
      <c r="L355" s="15">
        <v>1125.8</v>
      </c>
      <c r="M355" s="15">
        <v>180.77913250710989</v>
      </c>
      <c r="N355" s="15">
        <v>0.1397467049884123</v>
      </c>
      <c r="O355" s="16">
        <v>42005</v>
      </c>
      <c r="P355" s="17"/>
      <c r="Q355" s="17" t="s">
        <v>449</v>
      </c>
      <c r="R355" s="18"/>
    </row>
    <row r="356" spans="1:18" ht="13" x14ac:dyDescent="0.3">
      <c r="A356" s="14" t="s">
        <v>219</v>
      </c>
      <c r="B356" s="14" t="s">
        <v>41</v>
      </c>
      <c r="C356" s="14"/>
      <c r="D356" s="14" t="s">
        <v>116</v>
      </c>
      <c r="E356" s="14" t="s">
        <v>16</v>
      </c>
      <c r="F356" s="14" t="s">
        <v>8</v>
      </c>
      <c r="G356" s="14" t="s">
        <v>494</v>
      </c>
      <c r="H356" s="14" t="s">
        <v>68</v>
      </c>
      <c r="I356" s="14" t="s">
        <v>61</v>
      </c>
      <c r="J356" s="14" t="s">
        <v>1987</v>
      </c>
      <c r="K356" s="15">
        <v>319.14999999999998</v>
      </c>
      <c r="L356" s="15">
        <v>271.62</v>
      </c>
      <c r="M356" s="15">
        <v>43.616297718583404</v>
      </c>
      <c r="N356" s="15">
        <v>0.13666394397174811</v>
      </c>
      <c r="O356" s="16">
        <v>42005</v>
      </c>
      <c r="P356" s="17"/>
      <c r="Q356" s="17" t="s">
        <v>449</v>
      </c>
      <c r="R356" s="18"/>
    </row>
    <row r="357" spans="1:18" ht="13" x14ac:dyDescent="0.3">
      <c r="A357" s="14" t="s">
        <v>219</v>
      </c>
      <c r="B357" s="14" t="s">
        <v>41</v>
      </c>
      <c r="C357" s="14"/>
      <c r="D357" s="14" t="s">
        <v>116</v>
      </c>
      <c r="E357" s="14" t="s">
        <v>16</v>
      </c>
      <c r="F357" s="14" t="s">
        <v>8</v>
      </c>
      <c r="G357" s="14" t="s">
        <v>517</v>
      </c>
      <c r="H357" s="14" t="s">
        <v>75</v>
      </c>
      <c r="I357" s="14" t="s">
        <v>72</v>
      </c>
      <c r="J357" s="14" t="s">
        <v>1995</v>
      </c>
      <c r="K357" s="15">
        <v>117.1</v>
      </c>
      <c r="L357" s="15">
        <v>4999.3458349999974</v>
      </c>
      <c r="M357" s="15">
        <v>819.41392444635096</v>
      </c>
      <c r="N357" s="15">
        <v>6.9975569978339109</v>
      </c>
      <c r="O357" s="16">
        <v>38718</v>
      </c>
      <c r="P357" s="17"/>
      <c r="Q357" s="17" t="s">
        <v>449</v>
      </c>
      <c r="R357" s="18"/>
    </row>
    <row r="358" spans="1:18" ht="13" x14ac:dyDescent="0.3">
      <c r="A358" s="14" t="s">
        <v>219</v>
      </c>
      <c r="B358" s="14" t="s">
        <v>41</v>
      </c>
      <c r="C358" s="14"/>
      <c r="D358" s="14" t="s">
        <v>116</v>
      </c>
      <c r="E358" s="14" t="s">
        <v>16</v>
      </c>
      <c r="F358" s="14" t="s">
        <v>8</v>
      </c>
      <c r="G358" s="14" t="s">
        <v>517</v>
      </c>
      <c r="H358" s="14" t="s">
        <v>75</v>
      </c>
      <c r="I358" s="14" t="s">
        <v>72</v>
      </c>
      <c r="J358" s="14" t="s">
        <v>1995</v>
      </c>
      <c r="K358" s="15">
        <v>117.1</v>
      </c>
      <c r="L358" s="15">
        <v>4620.3325361628931</v>
      </c>
      <c r="M358" s="15">
        <v>778.52371141292736</v>
      </c>
      <c r="N358" s="15">
        <v>6.6483664510070657</v>
      </c>
      <c r="O358" s="16">
        <v>40544</v>
      </c>
      <c r="P358" s="17"/>
      <c r="Q358" s="17" t="s">
        <v>449</v>
      </c>
      <c r="R358" s="18"/>
    </row>
    <row r="359" spans="1:18" ht="13" x14ac:dyDescent="0.3">
      <c r="A359" s="14" t="s">
        <v>219</v>
      </c>
      <c r="B359" s="14" t="s">
        <v>41</v>
      </c>
      <c r="C359" s="14"/>
      <c r="D359" s="14" t="s">
        <v>116</v>
      </c>
      <c r="E359" s="14" t="s">
        <v>16</v>
      </c>
      <c r="F359" s="14" t="s">
        <v>8</v>
      </c>
      <c r="G359" s="14" t="s">
        <v>495</v>
      </c>
      <c r="H359" s="14" t="s">
        <v>79</v>
      </c>
      <c r="I359" s="14" t="s">
        <v>72</v>
      </c>
      <c r="J359" s="14" t="s">
        <v>1996</v>
      </c>
      <c r="K359" s="15">
        <v>107</v>
      </c>
      <c r="L359" s="15">
        <v>1001.6062942276662</v>
      </c>
      <c r="M359" s="15">
        <v>163.98309269020524</v>
      </c>
      <c r="N359" s="15">
        <v>1.5325522681327592</v>
      </c>
      <c r="O359" s="16">
        <v>41640</v>
      </c>
      <c r="P359" s="17"/>
      <c r="Q359" s="17" t="s">
        <v>449</v>
      </c>
      <c r="R359" s="18"/>
    </row>
    <row r="360" spans="1:18" ht="13" x14ac:dyDescent="0.3">
      <c r="A360" s="14" t="s">
        <v>219</v>
      </c>
      <c r="B360" s="14" t="s">
        <v>41</v>
      </c>
      <c r="C360" s="14"/>
      <c r="D360" s="14" t="s">
        <v>116</v>
      </c>
      <c r="E360" s="14" t="s">
        <v>16</v>
      </c>
      <c r="F360" s="14" t="s">
        <v>8</v>
      </c>
      <c r="G360" s="14" t="s">
        <v>770</v>
      </c>
      <c r="H360" s="14" t="s">
        <v>60</v>
      </c>
      <c r="I360" s="14" t="s">
        <v>57</v>
      </c>
      <c r="J360" s="14" t="s">
        <v>2005</v>
      </c>
      <c r="K360" s="15">
        <v>339</v>
      </c>
      <c r="L360" s="15">
        <v>19100</v>
      </c>
      <c r="M360" s="15">
        <v>2704.2</v>
      </c>
      <c r="N360" s="15">
        <v>7.9769911504424771</v>
      </c>
      <c r="O360" s="16">
        <v>42005</v>
      </c>
      <c r="P360" s="17" t="s">
        <v>719</v>
      </c>
      <c r="Q360" s="17" t="s">
        <v>720</v>
      </c>
      <c r="R360" s="18"/>
    </row>
    <row r="361" spans="1:18" ht="13" x14ac:dyDescent="0.3">
      <c r="A361" s="14" t="s">
        <v>219</v>
      </c>
      <c r="B361" s="14" t="s">
        <v>41</v>
      </c>
      <c r="C361" s="14"/>
      <c r="D361" s="14" t="s">
        <v>116</v>
      </c>
      <c r="E361" s="14" t="s">
        <v>16</v>
      </c>
      <c r="F361" s="14" t="s">
        <v>8</v>
      </c>
      <c r="G361" s="14" t="s">
        <v>1193</v>
      </c>
      <c r="H361" s="14" t="s">
        <v>81</v>
      </c>
      <c r="I361" s="14" t="s">
        <v>80</v>
      </c>
      <c r="J361" s="14" t="s">
        <v>2004</v>
      </c>
      <c r="K361" s="15">
        <v>12.2</v>
      </c>
      <c r="L361" s="15"/>
      <c r="M361" s="15">
        <v>201.84780359970847</v>
      </c>
      <c r="N361" s="15">
        <v>16.544901934402336</v>
      </c>
      <c r="O361" s="16"/>
      <c r="P361" s="17"/>
      <c r="Q361" s="17" t="s">
        <v>873</v>
      </c>
      <c r="R361" s="18"/>
    </row>
    <row r="362" spans="1:18" ht="13" x14ac:dyDescent="0.3">
      <c r="A362" s="14" t="s">
        <v>219</v>
      </c>
      <c r="B362" s="14" t="s">
        <v>41</v>
      </c>
      <c r="C362" s="14"/>
      <c r="D362" s="14" t="s">
        <v>116</v>
      </c>
      <c r="E362" s="14" t="s">
        <v>16</v>
      </c>
      <c r="F362" s="14" t="s">
        <v>8</v>
      </c>
      <c r="G362" s="14" t="s">
        <v>518</v>
      </c>
      <c r="H362" s="14" t="s">
        <v>70</v>
      </c>
      <c r="I362" s="14" t="s">
        <v>61</v>
      </c>
      <c r="J362" s="14" t="s">
        <v>1988</v>
      </c>
      <c r="K362" s="15">
        <v>127.92</v>
      </c>
      <c r="L362" s="15">
        <v>41.15</v>
      </c>
      <c r="M362" s="15">
        <v>6.9850183707156246</v>
      </c>
      <c r="N362" s="15">
        <v>5.4604583886144656E-2</v>
      </c>
      <c r="O362" s="16">
        <v>40179</v>
      </c>
      <c r="P362" s="17"/>
      <c r="Q362" s="17" t="s">
        <v>449</v>
      </c>
      <c r="R362" s="18"/>
    </row>
    <row r="363" spans="1:18" ht="13" x14ac:dyDescent="0.3">
      <c r="A363" s="14" t="s">
        <v>219</v>
      </c>
      <c r="B363" s="14" t="s">
        <v>41</v>
      </c>
      <c r="C363" s="14"/>
      <c r="D363" s="14" t="s">
        <v>116</v>
      </c>
      <c r="E363" s="14" t="s">
        <v>16</v>
      </c>
      <c r="F363" s="14" t="s">
        <v>8</v>
      </c>
      <c r="G363" s="14" t="s">
        <v>518</v>
      </c>
      <c r="H363" s="14" t="s">
        <v>70</v>
      </c>
      <c r="I363" s="14" t="s">
        <v>61</v>
      </c>
      <c r="J363" s="14" t="s">
        <v>1988</v>
      </c>
      <c r="K363" s="15">
        <v>127.92</v>
      </c>
      <c r="L363" s="15">
        <v>47.25</v>
      </c>
      <c r="M363" s="15">
        <v>6.9717334865714244</v>
      </c>
      <c r="N363" s="15">
        <v>5.4500730820602132E-2</v>
      </c>
      <c r="O363" s="16">
        <v>42370</v>
      </c>
      <c r="P363" s="17"/>
      <c r="Q363" s="17" t="s">
        <v>449</v>
      </c>
      <c r="R363" s="18"/>
    </row>
    <row r="364" spans="1:18" ht="13" x14ac:dyDescent="0.3">
      <c r="A364" s="14" t="s">
        <v>219</v>
      </c>
      <c r="B364" s="14" t="s">
        <v>41</v>
      </c>
      <c r="C364" s="14"/>
      <c r="D364" s="14" t="s">
        <v>116</v>
      </c>
      <c r="E364" s="14" t="s">
        <v>16</v>
      </c>
      <c r="F364" s="14" t="s">
        <v>8</v>
      </c>
      <c r="G364" s="14" t="s">
        <v>519</v>
      </c>
      <c r="H364" s="14" t="s">
        <v>74</v>
      </c>
      <c r="I364" s="14" t="s">
        <v>72</v>
      </c>
      <c r="J364" s="14" t="s">
        <v>1997</v>
      </c>
      <c r="K364" s="15">
        <v>12.88</v>
      </c>
      <c r="L364" s="15">
        <v>78.91</v>
      </c>
      <c r="M364" s="15">
        <v>13.394600234098904</v>
      </c>
      <c r="N364" s="15">
        <v>1.039953434324449</v>
      </c>
      <c r="O364" s="16">
        <v>40179</v>
      </c>
      <c r="P364" s="17"/>
      <c r="Q364" s="17" t="s">
        <v>449</v>
      </c>
      <c r="R364" s="18"/>
    </row>
    <row r="365" spans="1:18" ht="13" x14ac:dyDescent="0.3">
      <c r="A365" s="14" t="s">
        <v>219</v>
      </c>
      <c r="B365" s="14" t="s">
        <v>41</v>
      </c>
      <c r="C365" s="14"/>
      <c r="D365" s="14" t="s">
        <v>116</v>
      </c>
      <c r="E365" s="14" t="s">
        <v>16</v>
      </c>
      <c r="F365" s="14" t="s">
        <v>8</v>
      </c>
      <c r="G365" s="14" t="s">
        <v>519</v>
      </c>
      <c r="H365" s="14" t="s">
        <v>74</v>
      </c>
      <c r="I365" s="14" t="s">
        <v>72</v>
      </c>
      <c r="J365" s="14" t="s">
        <v>1997</v>
      </c>
      <c r="K365" s="15">
        <v>12.88</v>
      </c>
      <c r="L365" s="15">
        <v>99.11</v>
      </c>
      <c r="M365" s="15">
        <v>14.623672081568122</v>
      </c>
      <c r="N365" s="15">
        <v>1.1353782672024939</v>
      </c>
      <c r="O365" s="16">
        <v>42370</v>
      </c>
      <c r="P365" s="17"/>
      <c r="Q365" s="17" t="s">
        <v>449</v>
      </c>
      <c r="R365" s="18"/>
    </row>
    <row r="366" spans="1:18" ht="13" x14ac:dyDescent="0.3">
      <c r="A366" s="14" t="s">
        <v>219</v>
      </c>
      <c r="B366" s="14" t="s">
        <v>41</v>
      </c>
      <c r="C366" s="14"/>
      <c r="D366" s="14" t="s">
        <v>116</v>
      </c>
      <c r="E366" s="14" t="s">
        <v>16</v>
      </c>
      <c r="F366" s="14" t="s">
        <v>8</v>
      </c>
      <c r="G366" s="14" t="s">
        <v>803</v>
      </c>
      <c r="H366" s="14" t="s">
        <v>60</v>
      </c>
      <c r="I366" s="14" t="s">
        <v>57</v>
      </c>
      <c r="J366" s="14" t="s">
        <v>2005</v>
      </c>
      <c r="K366" s="15">
        <v>339</v>
      </c>
      <c r="L366" s="15">
        <v>38400</v>
      </c>
      <c r="M366" s="15">
        <v>5514.9281104670772</v>
      </c>
      <c r="N366" s="15">
        <v>16.268224514652147</v>
      </c>
      <c r="O366" s="16">
        <v>41640</v>
      </c>
      <c r="P366" s="17" t="s">
        <v>719</v>
      </c>
      <c r="Q366" s="17" t="s">
        <v>720</v>
      </c>
      <c r="R366" s="18"/>
    </row>
    <row r="367" spans="1:18" ht="13" x14ac:dyDescent="0.3">
      <c r="A367" s="14" t="s">
        <v>219</v>
      </c>
      <c r="B367" s="14" t="s">
        <v>41</v>
      </c>
      <c r="C367" s="14"/>
      <c r="D367" s="14" t="s">
        <v>116</v>
      </c>
      <c r="E367" s="14" t="s">
        <v>16</v>
      </c>
      <c r="F367" s="14" t="s">
        <v>8</v>
      </c>
      <c r="G367" s="14" t="s">
        <v>803</v>
      </c>
      <c r="H367" s="14" t="s">
        <v>60</v>
      </c>
      <c r="I367" s="14" t="s">
        <v>57</v>
      </c>
      <c r="J367" s="14" t="s">
        <v>2005</v>
      </c>
      <c r="K367" s="15">
        <v>339</v>
      </c>
      <c r="L367" s="15"/>
      <c r="M367" s="15">
        <v>4877.1470686303583</v>
      </c>
      <c r="N367" s="15">
        <v>14.386864509234096</v>
      </c>
      <c r="O367" s="16"/>
      <c r="P367" s="17"/>
      <c r="Q367" s="17" t="s">
        <v>873</v>
      </c>
      <c r="R367" s="18"/>
    </row>
    <row r="368" spans="1:18" ht="13" x14ac:dyDescent="0.3">
      <c r="A368" s="14" t="s">
        <v>219</v>
      </c>
      <c r="B368" s="14" t="s">
        <v>41</v>
      </c>
      <c r="C368" s="14" t="s">
        <v>746</v>
      </c>
      <c r="D368" s="14" t="s">
        <v>116</v>
      </c>
      <c r="E368" s="14" t="s">
        <v>16</v>
      </c>
      <c r="F368" s="14" t="s">
        <v>8</v>
      </c>
      <c r="G368" s="14" t="s">
        <v>791</v>
      </c>
      <c r="H368" s="14" t="s">
        <v>83</v>
      </c>
      <c r="I368" s="14" t="s">
        <v>80</v>
      </c>
      <c r="J368" s="14" t="s">
        <v>1984</v>
      </c>
      <c r="K368" s="15">
        <v>42.7</v>
      </c>
      <c r="L368" s="15">
        <v>26810</v>
      </c>
      <c r="M368" s="15">
        <v>3795.9</v>
      </c>
      <c r="N368" s="15">
        <v>88.896955503512871</v>
      </c>
      <c r="O368" s="16">
        <v>42005</v>
      </c>
      <c r="P368" s="17" t="s">
        <v>719</v>
      </c>
      <c r="Q368" s="17" t="s">
        <v>720</v>
      </c>
      <c r="R368" s="18"/>
    </row>
    <row r="369" spans="1:18" ht="13" x14ac:dyDescent="0.3">
      <c r="A369" s="14" t="s">
        <v>219</v>
      </c>
      <c r="B369" s="14" t="s">
        <v>41</v>
      </c>
      <c r="C369" s="14"/>
      <c r="D369" s="14" t="s">
        <v>116</v>
      </c>
      <c r="E369" s="14" t="s">
        <v>16</v>
      </c>
      <c r="F369" s="14" t="s">
        <v>8</v>
      </c>
      <c r="G369" s="14" t="s">
        <v>791</v>
      </c>
      <c r="H369" s="14" t="s">
        <v>83</v>
      </c>
      <c r="I369" s="14" t="s">
        <v>80</v>
      </c>
      <c r="J369" s="14" t="s">
        <v>1984</v>
      </c>
      <c r="K369" s="15">
        <v>42.7</v>
      </c>
      <c r="L369" s="15"/>
      <c r="M369" s="15">
        <v>3372.0773270586101</v>
      </c>
      <c r="N369" s="15">
        <v>78.971365973269556</v>
      </c>
      <c r="O369" s="16"/>
      <c r="P369" s="17"/>
      <c r="Q369" s="17" t="s">
        <v>873</v>
      </c>
      <c r="R369" s="18"/>
    </row>
    <row r="370" spans="1:18" ht="13" x14ac:dyDescent="0.3">
      <c r="A370" s="14" t="s">
        <v>219</v>
      </c>
      <c r="B370" s="14" t="s">
        <v>41</v>
      </c>
      <c r="C370" s="14"/>
      <c r="D370" s="14" t="s">
        <v>116</v>
      </c>
      <c r="E370" s="14" t="s">
        <v>16</v>
      </c>
      <c r="F370" s="14" t="s">
        <v>8</v>
      </c>
      <c r="G370" s="14" t="s">
        <v>1003</v>
      </c>
      <c r="H370" s="14" t="s">
        <v>83</v>
      </c>
      <c r="I370" s="14" t="s">
        <v>80</v>
      </c>
      <c r="J370" s="14" t="s">
        <v>1984</v>
      </c>
      <c r="K370" s="15">
        <v>70</v>
      </c>
      <c r="L370" s="15"/>
      <c r="M370" s="15">
        <v>3587.2369873846337</v>
      </c>
      <c r="N370" s="15">
        <v>51.246242676923337</v>
      </c>
      <c r="O370" s="16"/>
      <c r="P370" s="17"/>
      <c r="Q370" s="17" t="s">
        <v>873</v>
      </c>
      <c r="R370" s="18"/>
    </row>
    <row r="371" spans="1:18" ht="13" x14ac:dyDescent="0.3">
      <c r="A371" s="14" t="s">
        <v>219</v>
      </c>
      <c r="B371" s="14" t="s">
        <v>41</v>
      </c>
      <c r="C371" s="14"/>
      <c r="D371" s="14" t="s">
        <v>116</v>
      </c>
      <c r="E371" s="14" t="s">
        <v>16</v>
      </c>
      <c r="F371" s="14" t="s">
        <v>8</v>
      </c>
      <c r="G371" s="14" t="s">
        <v>1059</v>
      </c>
      <c r="H371" s="14" t="s">
        <v>83</v>
      </c>
      <c r="I371" s="14" t="s">
        <v>80</v>
      </c>
      <c r="J371" s="14" t="s">
        <v>1984</v>
      </c>
      <c r="K371" s="15">
        <v>25.2</v>
      </c>
      <c r="L371" s="15"/>
      <c r="M371" s="15">
        <v>2404.7285753947249</v>
      </c>
      <c r="N371" s="15">
        <v>95.425737118838285</v>
      </c>
      <c r="O371" s="16"/>
      <c r="P371" s="17"/>
      <c r="Q371" s="17" t="s">
        <v>873</v>
      </c>
      <c r="R371" s="18"/>
    </row>
    <row r="372" spans="1:18" ht="13" x14ac:dyDescent="0.3">
      <c r="A372" s="14" t="s">
        <v>219</v>
      </c>
      <c r="B372" s="14" t="s">
        <v>41</v>
      </c>
      <c r="C372" s="14" t="s">
        <v>746</v>
      </c>
      <c r="D372" s="14" t="s">
        <v>116</v>
      </c>
      <c r="E372" s="14" t="s">
        <v>16</v>
      </c>
      <c r="F372" s="14" t="s">
        <v>8</v>
      </c>
      <c r="G372" s="14" t="s">
        <v>764</v>
      </c>
      <c r="H372" s="14" t="s">
        <v>83</v>
      </c>
      <c r="I372" s="14" t="s">
        <v>80</v>
      </c>
      <c r="J372" s="14" t="s">
        <v>1984</v>
      </c>
      <c r="K372" s="15">
        <v>26.6</v>
      </c>
      <c r="L372" s="15">
        <v>17350</v>
      </c>
      <c r="M372" s="15">
        <v>2408.3332903157793</v>
      </c>
      <c r="N372" s="15">
        <v>90.538845500593197</v>
      </c>
      <c r="O372" s="16">
        <v>42370</v>
      </c>
      <c r="P372" s="17" t="s">
        <v>719</v>
      </c>
      <c r="Q372" s="17" t="s">
        <v>720</v>
      </c>
      <c r="R372" s="18"/>
    </row>
    <row r="373" spans="1:18" ht="13" x14ac:dyDescent="0.3">
      <c r="A373" s="14" t="s">
        <v>219</v>
      </c>
      <c r="B373" s="14" t="s">
        <v>41</v>
      </c>
      <c r="C373" s="14" t="s">
        <v>746</v>
      </c>
      <c r="D373" s="14" t="s">
        <v>116</v>
      </c>
      <c r="E373" s="14" t="s">
        <v>16</v>
      </c>
      <c r="F373" s="14" t="s">
        <v>8</v>
      </c>
      <c r="G373" s="14" t="s">
        <v>767</v>
      </c>
      <c r="H373" s="14" t="s">
        <v>83</v>
      </c>
      <c r="I373" s="14" t="s">
        <v>80</v>
      </c>
      <c r="J373" s="14" t="s">
        <v>1984</v>
      </c>
      <c r="K373" s="15">
        <v>30.2</v>
      </c>
      <c r="L373" s="15">
        <v>17900</v>
      </c>
      <c r="M373" s="15">
        <v>2370.5994845086348</v>
      </c>
      <c r="N373" s="15">
        <v>78.496671672471351</v>
      </c>
      <c r="O373" s="16">
        <v>43466</v>
      </c>
      <c r="P373" s="17" t="s">
        <v>719</v>
      </c>
      <c r="Q373" s="17" t="s">
        <v>720</v>
      </c>
      <c r="R373" s="18"/>
    </row>
    <row r="374" spans="1:18" ht="13" x14ac:dyDescent="0.3">
      <c r="A374" s="14" t="s">
        <v>219</v>
      </c>
      <c r="B374" s="14" t="s">
        <v>41</v>
      </c>
      <c r="C374" s="14" t="s">
        <v>746</v>
      </c>
      <c r="D374" s="14" t="s">
        <v>116</v>
      </c>
      <c r="E374" s="14" t="s">
        <v>16</v>
      </c>
      <c r="F374" s="14" t="s">
        <v>8</v>
      </c>
      <c r="G374" s="14" t="s">
        <v>747</v>
      </c>
      <c r="H374" s="14" t="s">
        <v>83</v>
      </c>
      <c r="I374" s="14" t="s">
        <v>80</v>
      </c>
      <c r="J374" s="14" t="s">
        <v>1984</v>
      </c>
      <c r="K374" s="15">
        <v>17.3</v>
      </c>
      <c r="L374" s="15">
        <v>10700</v>
      </c>
      <c r="M374" s="15">
        <v>1567</v>
      </c>
      <c r="N374" s="15">
        <v>90.578034682080926</v>
      </c>
      <c r="O374" s="16">
        <v>42005</v>
      </c>
      <c r="P374" s="17" t="s">
        <v>719</v>
      </c>
      <c r="Q374" s="17" t="s">
        <v>720</v>
      </c>
      <c r="R374" s="18"/>
    </row>
    <row r="375" spans="1:18" ht="13" x14ac:dyDescent="0.3">
      <c r="A375" s="14" t="s">
        <v>219</v>
      </c>
      <c r="B375" s="14" t="s">
        <v>41</v>
      </c>
      <c r="C375" s="14" t="s">
        <v>746</v>
      </c>
      <c r="D375" s="14" t="s">
        <v>116</v>
      </c>
      <c r="E375" s="14" t="s">
        <v>16</v>
      </c>
      <c r="F375" s="14" t="s">
        <v>8</v>
      </c>
      <c r="G375" s="14" t="s">
        <v>804</v>
      </c>
      <c r="H375" s="14" t="s">
        <v>83</v>
      </c>
      <c r="I375" s="14" t="s">
        <v>80</v>
      </c>
      <c r="J375" s="14" t="s">
        <v>1984</v>
      </c>
      <c r="K375" s="15">
        <v>60.7</v>
      </c>
      <c r="L375" s="15">
        <v>38700</v>
      </c>
      <c r="M375" s="15">
        <v>5287.6236137727501</v>
      </c>
      <c r="N375" s="15">
        <v>87.110767936948108</v>
      </c>
      <c r="O375" s="16">
        <v>42736</v>
      </c>
      <c r="P375" s="17" t="s">
        <v>719</v>
      </c>
      <c r="Q375" s="17" t="s">
        <v>720</v>
      </c>
      <c r="R375" s="18"/>
    </row>
    <row r="376" spans="1:18" ht="13" x14ac:dyDescent="0.3">
      <c r="A376" s="14" t="s">
        <v>219</v>
      </c>
      <c r="B376" s="14" t="s">
        <v>41</v>
      </c>
      <c r="C376" s="14"/>
      <c r="D376" s="14" t="s">
        <v>116</v>
      </c>
      <c r="E376" s="14" t="s">
        <v>16</v>
      </c>
      <c r="F376" s="14" t="s">
        <v>8</v>
      </c>
      <c r="G376" s="14" t="s">
        <v>996</v>
      </c>
      <c r="H376" s="14" t="s">
        <v>83</v>
      </c>
      <c r="I376" s="14" t="s">
        <v>80</v>
      </c>
      <c r="J376" s="14" t="s">
        <v>1984</v>
      </c>
      <c r="K376" s="15">
        <v>31</v>
      </c>
      <c r="L376" s="15"/>
      <c r="M376" s="15">
        <v>2723.8383395286878</v>
      </c>
      <c r="N376" s="15">
        <v>87.865752888022186</v>
      </c>
      <c r="O376" s="16"/>
      <c r="P376" s="17"/>
      <c r="Q376" s="17" t="s">
        <v>873</v>
      </c>
      <c r="R376" s="18"/>
    </row>
    <row r="377" spans="1:18" ht="13" x14ac:dyDescent="0.3">
      <c r="A377" s="14" t="s">
        <v>219</v>
      </c>
      <c r="B377" s="14" t="s">
        <v>41</v>
      </c>
      <c r="C377" s="14" t="s">
        <v>781</v>
      </c>
      <c r="D377" s="14" t="s">
        <v>116</v>
      </c>
      <c r="E377" s="14" t="s">
        <v>16</v>
      </c>
      <c r="F377" s="14" t="s">
        <v>8</v>
      </c>
      <c r="G377" s="14" t="s">
        <v>782</v>
      </c>
      <c r="H377" s="14" t="s">
        <v>83</v>
      </c>
      <c r="I377" s="14" t="s">
        <v>80</v>
      </c>
      <c r="J377" s="14" t="s">
        <v>1984</v>
      </c>
      <c r="K377" s="15">
        <v>40.4</v>
      </c>
      <c r="L377" s="15">
        <v>23000</v>
      </c>
      <c r="M377" s="15">
        <v>2991.8689099116036</v>
      </c>
      <c r="N377" s="15">
        <v>74.056161136425828</v>
      </c>
      <c r="O377" s="16">
        <v>43466</v>
      </c>
      <c r="P377" s="17" t="s">
        <v>719</v>
      </c>
      <c r="Q377" s="17" t="s">
        <v>720</v>
      </c>
      <c r="R377" s="18"/>
    </row>
    <row r="378" spans="1:18" ht="13" x14ac:dyDescent="0.3">
      <c r="A378" s="14" t="s">
        <v>219</v>
      </c>
      <c r="B378" s="14" t="s">
        <v>41</v>
      </c>
      <c r="C378" s="14"/>
      <c r="D378" s="14" t="s">
        <v>116</v>
      </c>
      <c r="E378" s="14" t="s">
        <v>16</v>
      </c>
      <c r="F378" s="14" t="s">
        <v>8</v>
      </c>
      <c r="G378" s="14" t="s">
        <v>736</v>
      </c>
      <c r="H378" s="14" t="s">
        <v>83</v>
      </c>
      <c r="I378" s="14" t="s">
        <v>80</v>
      </c>
      <c r="J378" s="14" t="s">
        <v>1984</v>
      </c>
      <c r="K378" s="15">
        <v>9.8000000000000007</v>
      </c>
      <c r="L378" s="15"/>
      <c r="M378" s="15">
        <v>922.17980918040178</v>
      </c>
      <c r="N378" s="15">
        <v>94.09998052861242</v>
      </c>
      <c r="O378" s="16"/>
      <c r="P378" s="17"/>
      <c r="Q378" s="17" t="s">
        <v>873</v>
      </c>
      <c r="R378" s="18"/>
    </row>
    <row r="379" spans="1:18" ht="13" x14ac:dyDescent="0.3">
      <c r="A379" s="14" t="s">
        <v>219</v>
      </c>
      <c r="B379" s="14" t="s">
        <v>41</v>
      </c>
      <c r="C379" s="14"/>
      <c r="D379" s="14" t="s">
        <v>116</v>
      </c>
      <c r="E379" s="14" t="s">
        <v>16</v>
      </c>
      <c r="F379" s="14" t="s">
        <v>8</v>
      </c>
      <c r="G379" s="14" t="s">
        <v>1036</v>
      </c>
      <c r="H379" s="14" t="s">
        <v>83</v>
      </c>
      <c r="I379" s="14" t="s">
        <v>80</v>
      </c>
      <c r="J379" s="14" t="s">
        <v>1984</v>
      </c>
      <c r="K379" s="15">
        <v>9.4</v>
      </c>
      <c r="L379" s="15"/>
      <c r="M379" s="15">
        <v>606.7646950443459</v>
      </c>
      <c r="N379" s="15">
        <v>64.549435643015514</v>
      </c>
      <c r="O379" s="16"/>
      <c r="P379" s="17"/>
      <c r="Q379" s="17" t="s">
        <v>873</v>
      </c>
      <c r="R379" s="18"/>
    </row>
    <row r="380" spans="1:18" ht="13" x14ac:dyDescent="0.3">
      <c r="A380" s="14" t="s">
        <v>219</v>
      </c>
      <c r="B380" s="14" t="s">
        <v>41</v>
      </c>
      <c r="C380" s="14"/>
      <c r="D380" s="14" t="s">
        <v>116</v>
      </c>
      <c r="E380" s="14" t="s">
        <v>16</v>
      </c>
      <c r="F380" s="14" t="s">
        <v>8</v>
      </c>
      <c r="G380" s="14" t="s">
        <v>1049</v>
      </c>
      <c r="H380" s="14" t="s">
        <v>83</v>
      </c>
      <c r="I380" s="14" t="s">
        <v>80</v>
      </c>
      <c r="J380" s="14" t="s">
        <v>1984</v>
      </c>
      <c r="K380" s="15">
        <v>19.5</v>
      </c>
      <c r="L380" s="15"/>
      <c r="M380" s="15">
        <v>1017.2535838145335</v>
      </c>
      <c r="N380" s="15">
        <v>52.166850452027361</v>
      </c>
      <c r="O380" s="16"/>
      <c r="P380" s="17"/>
      <c r="Q380" s="17" t="s">
        <v>873</v>
      </c>
      <c r="R380" s="18"/>
    </row>
    <row r="381" spans="1:18" ht="13" x14ac:dyDescent="0.3">
      <c r="A381" s="14" t="s">
        <v>219</v>
      </c>
      <c r="B381" s="14" t="s">
        <v>41</v>
      </c>
      <c r="C381" s="14"/>
      <c r="D381" s="14" t="s">
        <v>116</v>
      </c>
      <c r="E381" s="14" t="s">
        <v>16</v>
      </c>
      <c r="F381" s="14" t="s">
        <v>8</v>
      </c>
      <c r="G381" s="14" t="s">
        <v>1056</v>
      </c>
      <c r="H381" s="14" t="s">
        <v>83</v>
      </c>
      <c r="I381" s="14" t="s">
        <v>80</v>
      </c>
      <c r="J381" s="14" t="s">
        <v>1984</v>
      </c>
      <c r="K381" s="15">
        <v>6.6</v>
      </c>
      <c r="L381" s="15"/>
      <c r="M381" s="15">
        <v>425.24225092916095</v>
      </c>
      <c r="N381" s="15">
        <v>64.430644080175909</v>
      </c>
      <c r="O381" s="16"/>
      <c r="P381" s="17"/>
      <c r="Q381" s="17" t="s">
        <v>873</v>
      </c>
      <c r="R381" s="18"/>
    </row>
    <row r="382" spans="1:18" ht="13" x14ac:dyDescent="0.3">
      <c r="A382" s="14" t="s">
        <v>219</v>
      </c>
      <c r="B382" s="14" t="s">
        <v>41</v>
      </c>
      <c r="C382" s="14" t="s">
        <v>223</v>
      </c>
      <c r="D382" s="14" t="s">
        <v>116</v>
      </c>
      <c r="E382" s="14" t="s">
        <v>16</v>
      </c>
      <c r="F382" s="14" t="s">
        <v>8</v>
      </c>
      <c r="G382" s="14" t="s">
        <v>320</v>
      </c>
      <c r="H382" s="14" t="s">
        <v>83</v>
      </c>
      <c r="I382" s="14" t="s">
        <v>80</v>
      </c>
      <c r="J382" s="14" t="s">
        <v>1984</v>
      </c>
      <c r="K382" s="15">
        <v>68.599999999999994</v>
      </c>
      <c r="L382" s="15">
        <v>48054</v>
      </c>
      <c r="M382" s="15">
        <v>6866.7907864014451</v>
      </c>
      <c r="N382" s="15">
        <v>100.09899105541466</v>
      </c>
      <c r="O382" s="16">
        <v>43101</v>
      </c>
      <c r="P382" s="17" t="s">
        <v>105</v>
      </c>
      <c r="Q382" s="17" t="s">
        <v>276</v>
      </c>
      <c r="R382" s="18" t="s">
        <v>106</v>
      </c>
    </row>
    <row r="383" spans="1:18" ht="13" x14ac:dyDescent="0.3">
      <c r="A383" s="14" t="s">
        <v>219</v>
      </c>
      <c r="B383" s="14" t="s">
        <v>41</v>
      </c>
      <c r="C383" s="14" t="s">
        <v>223</v>
      </c>
      <c r="D383" s="14" t="s">
        <v>116</v>
      </c>
      <c r="E383" s="14" t="s">
        <v>16</v>
      </c>
      <c r="F383" s="14" t="s">
        <v>8</v>
      </c>
      <c r="G383" s="14" t="s">
        <v>357</v>
      </c>
      <c r="H383" s="14" t="s">
        <v>83</v>
      </c>
      <c r="I383" s="14" t="s">
        <v>80</v>
      </c>
      <c r="J383" s="14" t="s">
        <v>1984</v>
      </c>
      <c r="K383" s="15">
        <v>44.6</v>
      </c>
      <c r="L383" s="15">
        <v>26426</v>
      </c>
      <c r="M383" s="15">
        <v>3776.2062122080283</v>
      </c>
      <c r="N383" s="15">
        <v>84.668300722153106</v>
      </c>
      <c r="O383" s="16">
        <v>43101</v>
      </c>
      <c r="P383" s="17" t="s">
        <v>105</v>
      </c>
      <c r="Q383" s="17" t="s">
        <v>276</v>
      </c>
      <c r="R383" s="18" t="s">
        <v>106</v>
      </c>
    </row>
    <row r="384" spans="1:18" ht="13" x14ac:dyDescent="0.3">
      <c r="A384" s="14" t="s">
        <v>219</v>
      </c>
      <c r="B384" s="14" t="s">
        <v>41</v>
      </c>
      <c r="C384" s="14" t="s">
        <v>223</v>
      </c>
      <c r="D384" s="14" t="s">
        <v>116</v>
      </c>
      <c r="E384" s="14" t="s">
        <v>16</v>
      </c>
      <c r="F384" s="14" t="s">
        <v>8</v>
      </c>
      <c r="G384" s="14" t="s">
        <v>224</v>
      </c>
      <c r="H384" s="14" t="s">
        <v>83</v>
      </c>
      <c r="I384" s="14" t="s">
        <v>80</v>
      </c>
      <c r="J384" s="14" t="s">
        <v>1984</v>
      </c>
      <c r="K384" s="15">
        <v>16.100000000000001</v>
      </c>
      <c r="L384" s="15">
        <v>5390</v>
      </c>
      <c r="M384" s="15">
        <v>1001.2269513404209</v>
      </c>
      <c r="N384" s="15">
        <v>62.188009400026139</v>
      </c>
      <c r="O384" s="16">
        <v>34700</v>
      </c>
      <c r="P384" s="17" t="s">
        <v>105</v>
      </c>
      <c r="Q384" s="17" t="s">
        <v>225</v>
      </c>
      <c r="R384" s="18" t="s">
        <v>106</v>
      </c>
    </row>
    <row r="385" spans="1:18" ht="13" x14ac:dyDescent="0.3">
      <c r="A385" s="14" t="s">
        <v>219</v>
      </c>
      <c r="B385" s="14" t="s">
        <v>41</v>
      </c>
      <c r="C385" s="14" t="s">
        <v>223</v>
      </c>
      <c r="D385" s="14" t="s">
        <v>116</v>
      </c>
      <c r="E385" s="14" t="s">
        <v>16</v>
      </c>
      <c r="F385" s="14" t="s">
        <v>8</v>
      </c>
      <c r="G385" s="14" t="s">
        <v>390</v>
      </c>
      <c r="H385" s="14" t="s">
        <v>83</v>
      </c>
      <c r="I385" s="14" t="s">
        <v>80</v>
      </c>
      <c r="J385" s="14" t="s">
        <v>1984</v>
      </c>
      <c r="K385" s="15">
        <v>9.15</v>
      </c>
      <c r="L385" s="15">
        <v>4371</v>
      </c>
      <c r="M385" s="15">
        <v>734.66657192032176</v>
      </c>
      <c r="N385" s="15">
        <v>80.291428625171775</v>
      </c>
      <c r="O385" s="16">
        <v>40909</v>
      </c>
      <c r="P385" s="17" t="s">
        <v>105</v>
      </c>
      <c r="Q385" s="17" t="s">
        <v>243</v>
      </c>
      <c r="R385" s="18" t="s">
        <v>106</v>
      </c>
    </row>
    <row r="386" spans="1:18" ht="13" x14ac:dyDescent="0.3">
      <c r="A386" s="14" t="s">
        <v>219</v>
      </c>
      <c r="B386" s="14" t="s">
        <v>41</v>
      </c>
      <c r="C386" s="14" t="s">
        <v>223</v>
      </c>
      <c r="D386" s="14" t="s">
        <v>116</v>
      </c>
      <c r="E386" s="14" t="s">
        <v>16</v>
      </c>
      <c r="F386" s="14" t="s">
        <v>8</v>
      </c>
      <c r="G386" s="14" t="s">
        <v>245</v>
      </c>
      <c r="H386" s="14" t="s">
        <v>83</v>
      </c>
      <c r="I386" s="14" t="s">
        <v>80</v>
      </c>
      <c r="J386" s="14" t="s">
        <v>1984</v>
      </c>
      <c r="K386" s="15">
        <v>6</v>
      </c>
      <c r="L386" s="15">
        <v>1849</v>
      </c>
      <c r="M386" s="15">
        <v>308.53564782456982</v>
      </c>
      <c r="N386" s="15">
        <v>51.422607970761639</v>
      </c>
      <c r="O386" s="16">
        <v>41275</v>
      </c>
      <c r="P386" s="17" t="s">
        <v>105</v>
      </c>
      <c r="Q386" s="17" t="s">
        <v>243</v>
      </c>
      <c r="R386" s="18" t="s">
        <v>106</v>
      </c>
    </row>
    <row r="387" spans="1:18" ht="13" x14ac:dyDescent="0.3">
      <c r="A387" s="14" t="s">
        <v>219</v>
      </c>
      <c r="B387" s="14" t="s">
        <v>41</v>
      </c>
      <c r="C387" s="14" t="s">
        <v>223</v>
      </c>
      <c r="D387" s="14" t="s">
        <v>116</v>
      </c>
      <c r="E387" s="14" t="s">
        <v>16</v>
      </c>
      <c r="F387" s="14" t="s">
        <v>8</v>
      </c>
      <c r="G387" s="14" t="s">
        <v>242</v>
      </c>
      <c r="H387" s="14" t="s">
        <v>83</v>
      </c>
      <c r="I387" s="14" t="s">
        <v>80</v>
      </c>
      <c r="J387" s="14" t="s">
        <v>1984</v>
      </c>
      <c r="K387" s="15">
        <v>46.008000000000003</v>
      </c>
      <c r="L387" s="15">
        <v>18950</v>
      </c>
      <c r="M387" s="15">
        <v>3210.0662644319395</v>
      </c>
      <c r="N387" s="15">
        <v>69.771914980697687</v>
      </c>
      <c r="O387" s="16">
        <v>39448</v>
      </c>
      <c r="P387" s="17" t="s">
        <v>105</v>
      </c>
      <c r="Q387" s="17" t="s">
        <v>243</v>
      </c>
      <c r="R387" s="18" t="s">
        <v>106</v>
      </c>
    </row>
    <row r="388" spans="1:18" ht="13" x14ac:dyDescent="0.3">
      <c r="A388" s="14" t="s">
        <v>219</v>
      </c>
      <c r="B388" s="14" t="s">
        <v>41</v>
      </c>
      <c r="C388" s="14" t="s">
        <v>223</v>
      </c>
      <c r="D388" s="14" t="s">
        <v>116</v>
      </c>
      <c r="E388" s="14" t="s">
        <v>16</v>
      </c>
      <c r="F388" s="14" t="s">
        <v>8</v>
      </c>
      <c r="G388" s="14" t="s">
        <v>244</v>
      </c>
      <c r="H388" s="14" t="s">
        <v>83</v>
      </c>
      <c r="I388" s="14" t="s">
        <v>80</v>
      </c>
      <c r="J388" s="14" t="s">
        <v>1984</v>
      </c>
      <c r="K388" s="15">
        <v>22.885999999999999</v>
      </c>
      <c r="L388" s="15">
        <v>12965</v>
      </c>
      <c r="M388" s="15">
        <v>2163.4205916958072</v>
      </c>
      <c r="N388" s="15">
        <v>94.530306374893257</v>
      </c>
      <c r="O388" s="16">
        <v>41275</v>
      </c>
      <c r="P388" s="17" t="s">
        <v>105</v>
      </c>
      <c r="Q388" s="17" t="s">
        <v>243</v>
      </c>
      <c r="R388" s="18" t="s">
        <v>106</v>
      </c>
    </row>
    <row r="389" spans="1:18" ht="13" x14ac:dyDescent="0.3">
      <c r="A389" s="14" t="s">
        <v>219</v>
      </c>
      <c r="B389" s="14" t="s">
        <v>41</v>
      </c>
      <c r="C389" s="14" t="s">
        <v>223</v>
      </c>
      <c r="D389" s="14" t="s">
        <v>116</v>
      </c>
      <c r="E389" s="14" t="s">
        <v>16</v>
      </c>
      <c r="F389" s="14" t="s">
        <v>8</v>
      </c>
      <c r="G389" s="14" t="s">
        <v>427</v>
      </c>
      <c r="H389" s="14" t="s">
        <v>83</v>
      </c>
      <c r="I389" s="14" t="s">
        <v>80</v>
      </c>
      <c r="J389" s="14" t="s">
        <v>1984</v>
      </c>
      <c r="K389" s="15">
        <v>58.96</v>
      </c>
      <c r="L389" s="15">
        <v>18160</v>
      </c>
      <c r="M389" s="15">
        <v>3082.5743283644165</v>
      </c>
      <c r="N389" s="15">
        <v>52.282468255841529</v>
      </c>
      <c r="O389" s="16">
        <v>40179</v>
      </c>
      <c r="P389" s="17" t="s">
        <v>105</v>
      </c>
      <c r="Q389" s="17" t="s">
        <v>428</v>
      </c>
      <c r="R389" s="18" t="s">
        <v>106</v>
      </c>
    </row>
    <row r="390" spans="1:18" ht="13" x14ac:dyDescent="0.3">
      <c r="A390" s="14" t="s">
        <v>219</v>
      </c>
      <c r="B390" s="14" t="s">
        <v>41</v>
      </c>
      <c r="C390" s="14" t="s">
        <v>223</v>
      </c>
      <c r="D390" s="14" t="s">
        <v>116</v>
      </c>
      <c r="E390" s="14" t="s">
        <v>16</v>
      </c>
      <c r="F390" s="14" t="s">
        <v>8</v>
      </c>
      <c r="G390" s="14" t="s">
        <v>227</v>
      </c>
      <c r="H390" s="14" t="s">
        <v>83</v>
      </c>
      <c r="I390" s="14" t="s">
        <v>80</v>
      </c>
      <c r="J390" s="14" t="s">
        <v>1984</v>
      </c>
      <c r="K390" s="15">
        <v>2.72</v>
      </c>
      <c r="L390" s="15">
        <v>314.77</v>
      </c>
      <c r="M390" s="15">
        <v>54.155439060014182</v>
      </c>
      <c r="N390" s="15">
        <v>19.910087889711093</v>
      </c>
      <c r="O390" s="16">
        <v>36161</v>
      </c>
      <c r="P390" s="17" t="s">
        <v>105</v>
      </c>
      <c r="Q390" s="17" t="s">
        <v>226</v>
      </c>
      <c r="R390" s="18" t="s">
        <v>106</v>
      </c>
    </row>
    <row r="391" spans="1:18" ht="13" x14ac:dyDescent="0.3">
      <c r="A391" s="14" t="s">
        <v>219</v>
      </c>
      <c r="B391" s="14" t="s">
        <v>41</v>
      </c>
      <c r="C391" s="14" t="s">
        <v>223</v>
      </c>
      <c r="D391" s="14" t="s">
        <v>116</v>
      </c>
      <c r="E391" s="14" t="s">
        <v>16</v>
      </c>
      <c r="F391" s="14" t="s">
        <v>8</v>
      </c>
      <c r="G391" s="14" t="s">
        <v>228</v>
      </c>
      <c r="H391" s="14" t="s">
        <v>83</v>
      </c>
      <c r="I391" s="14" t="s">
        <v>80</v>
      </c>
      <c r="J391" s="14" t="s">
        <v>1984</v>
      </c>
      <c r="K391" s="15">
        <v>30.8</v>
      </c>
      <c r="L391" s="15">
        <v>11032</v>
      </c>
      <c r="M391" s="15">
        <v>1868.7836954729901</v>
      </c>
      <c r="N391" s="15">
        <v>60.674795307564608</v>
      </c>
      <c r="O391" s="16">
        <v>39448</v>
      </c>
      <c r="P391" s="17" t="s">
        <v>105</v>
      </c>
      <c r="Q391" s="17" t="s">
        <v>226</v>
      </c>
      <c r="R391" s="18" t="s">
        <v>106</v>
      </c>
    </row>
    <row r="392" spans="1:18" ht="13" x14ac:dyDescent="0.3">
      <c r="A392" s="14" t="s">
        <v>219</v>
      </c>
      <c r="B392" s="14" t="s">
        <v>41</v>
      </c>
      <c r="C392" s="14" t="s">
        <v>223</v>
      </c>
      <c r="D392" s="14" t="s">
        <v>116</v>
      </c>
      <c r="E392" s="14" t="s">
        <v>16</v>
      </c>
      <c r="F392" s="14" t="s">
        <v>8</v>
      </c>
      <c r="G392" s="14" t="s">
        <v>229</v>
      </c>
      <c r="H392" s="14" t="s">
        <v>83</v>
      </c>
      <c r="I392" s="14" t="s">
        <v>80</v>
      </c>
      <c r="J392" s="14" t="s">
        <v>1984</v>
      </c>
      <c r="K392" s="15">
        <v>8.5299999999999994</v>
      </c>
      <c r="L392" s="15">
        <v>2500</v>
      </c>
      <c r="M392" s="15">
        <v>424.36320599730408</v>
      </c>
      <c r="N392" s="15">
        <v>49.749496599918416</v>
      </c>
      <c r="O392" s="16">
        <v>40179</v>
      </c>
      <c r="P392" s="17" t="s">
        <v>105</v>
      </c>
      <c r="Q392" s="17" t="s">
        <v>226</v>
      </c>
      <c r="R392" s="18" t="s">
        <v>106</v>
      </c>
    </row>
    <row r="393" spans="1:18" ht="13" x14ac:dyDescent="0.3">
      <c r="A393" s="14" t="s">
        <v>219</v>
      </c>
      <c r="B393" s="14" t="s">
        <v>41</v>
      </c>
      <c r="C393" s="14" t="s">
        <v>223</v>
      </c>
      <c r="D393" s="14" t="s">
        <v>116</v>
      </c>
      <c r="E393" s="14" t="s">
        <v>16</v>
      </c>
      <c r="F393" s="14" t="s">
        <v>8</v>
      </c>
      <c r="G393" s="14" t="s">
        <v>230</v>
      </c>
      <c r="H393" s="14" t="s">
        <v>83</v>
      </c>
      <c r="I393" s="14" t="s">
        <v>80</v>
      </c>
      <c r="J393" s="14" t="s">
        <v>1984</v>
      </c>
      <c r="K393" s="15">
        <v>24.975000000000001</v>
      </c>
      <c r="L393" s="15">
        <v>9378</v>
      </c>
      <c r="M393" s="15">
        <v>1590.7145179399474</v>
      </c>
      <c r="N393" s="15">
        <v>63.692272990588485</v>
      </c>
      <c r="O393" s="16">
        <v>35796</v>
      </c>
      <c r="P393" s="17" t="s">
        <v>105</v>
      </c>
      <c r="Q393" s="17" t="s">
        <v>231</v>
      </c>
      <c r="R393" s="18" t="s">
        <v>106</v>
      </c>
    </row>
    <row r="394" spans="1:18" ht="13" x14ac:dyDescent="0.3">
      <c r="A394" s="14" t="s">
        <v>219</v>
      </c>
      <c r="B394" s="14" t="s">
        <v>41</v>
      </c>
      <c r="C394" s="14" t="s">
        <v>223</v>
      </c>
      <c r="D394" s="14" t="s">
        <v>116</v>
      </c>
      <c r="E394" s="14" t="s">
        <v>16</v>
      </c>
      <c r="F394" s="14" t="s">
        <v>8</v>
      </c>
      <c r="G394" s="14" t="s">
        <v>232</v>
      </c>
      <c r="H394" s="14" t="s">
        <v>83</v>
      </c>
      <c r="I394" s="14" t="s">
        <v>80</v>
      </c>
      <c r="J394" s="14" t="s">
        <v>1984</v>
      </c>
      <c r="K394" s="15">
        <v>15.365</v>
      </c>
      <c r="L394" s="15">
        <v>3500</v>
      </c>
      <c r="M394" s="15">
        <v>573.66480139940734</v>
      </c>
      <c r="N394" s="15">
        <v>37.335815255412129</v>
      </c>
      <c r="O394" s="16">
        <v>38718</v>
      </c>
      <c r="P394" s="17" t="s">
        <v>105</v>
      </c>
      <c r="Q394" s="17" t="s">
        <v>231</v>
      </c>
      <c r="R394" s="18" t="s">
        <v>106</v>
      </c>
    </row>
    <row r="395" spans="1:18" ht="13" x14ac:dyDescent="0.3">
      <c r="A395" s="14" t="s">
        <v>219</v>
      </c>
      <c r="B395" s="14" t="s">
        <v>41</v>
      </c>
      <c r="C395" s="14" t="s">
        <v>223</v>
      </c>
      <c r="D395" s="14" t="s">
        <v>116</v>
      </c>
      <c r="E395" s="14" t="s">
        <v>16</v>
      </c>
      <c r="F395" s="14" t="s">
        <v>8</v>
      </c>
      <c r="G395" s="14" t="s">
        <v>233</v>
      </c>
      <c r="H395" s="14" t="s">
        <v>83</v>
      </c>
      <c r="I395" s="14" t="s">
        <v>80</v>
      </c>
      <c r="J395" s="14" t="s">
        <v>1984</v>
      </c>
      <c r="K395" s="15">
        <v>17.206</v>
      </c>
      <c r="L395" s="15">
        <v>3437</v>
      </c>
      <c r="M395" s="15">
        <v>585.15433325353786</v>
      </c>
      <c r="N395" s="15">
        <v>34.008737257557705</v>
      </c>
      <c r="O395" s="16">
        <v>36892</v>
      </c>
      <c r="P395" s="17" t="s">
        <v>105</v>
      </c>
      <c r="Q395" s="17" t="s">
        <v>234</v>
      </c>
      <c r="R395" s="18" t="s">
        <v>106</v>
      </c>
    </row>
    <row r="396" spans="1:18" ht="13" x14ac:dyDescent="0.3">
      <c r="A396" s="14" t="s">
        <v>219</v>
      </c>
      <c r="B396" s="14" t="s">
        <v>41</v>
      </c>
      <c r="C396" s="14" t="s">
        <v>223</v>
      </c>
      <c r="D396" s="14" t="s">
        <v>116</v>
      </c>
      <c r="E396" s="14" t="s">
        <v>16</v>
      </c>
      <c r="F396" s="14" t="s">
        <v>8</v>
      </c>
      <c r="G396" s="14" t="s">
        <v>235</v>
      </c>
      <c r="H396" s="14" t="s">
        <v>83</v>
      </c>
      <c r="I396" s="14" t="s">
        <v>80</v>
      </c>
      <c r="J396" s="14" t="s">
        <v>1984</v>
      </c>
      <c r="K396" s="15">
        <v>19.628</v>
      </c>
      <c r="L396" s="15">
        <v>10619</v>
      </c>
      <c r="M396" s="15">
        <v>1566.832548019089</v>
      </c>
      <c r="N396" s="15">
        <v>79.826398411406615</v>
      </c>
      <c r="O396" s="16">
        <v>42370</v>
      </c>
      <c r="P396" s="17" t="s">
        <v>105</v>
      </c>
      <c r="Q396" s="17" t="s">
        <v>234</v>
      </c>
      <c r="R396" s="18" t="s">
        <v>106</v>
      </c>
    </row>
    <row r="397" spans="1:18" ht="13" x14ac:dyDescent="0.3">
      <c r="A397" s="14" t="s">
        <v>219</v>
      </c>
      <c r="B397" s="14" t="s">
        <v>41</v>
      </c>
      <c r="C397" s="14" t="s">
        <v>223</v>
      </c>
      <c r="D397" s="14" t="s">
        <v>116</v>
      </c>
      <c r="E397" s="14" t="s">
        <v>16</v>
      </c>
      <c r="F397" s="14" t="s">
        <v>8</v>
      </c>
      <c r="G397" s="14" t="s">
        <v>395</v>
      </c>
      <c r="H397" s="14" t="s">
        <v>83</v>
      </c>
      <c r="I397" s="14" t="s">
        <v>80</v>
      </c>
      <c r="J397" s="14" t="s">
        <v>1984</v>
      </c>
      <c r="K397" s="15">
        <v>33.090000000000003</v>
      </c>
      <c r="L397" s="15">
        <v>12000</v>
      </c>
      <c r="M397" s="15">
        <v>2058.1098703572011</v>
      </c>
      <c r="N397" s="15">
        <v>62.197336668395309</v>
      </c>
      <c r="O397" s="16">
        <v>37257</v>
      </c>
      <c r="P397" s="17" t="s">
        <v>105</v>
      </c>
      <c r="Q397" s="17" t="s">
        <v>396</v>
      </c>
      <c r="R397" s="18" t="s">
        <v>106</v>
      </c>
    </row>
    <row r="398" spans="1:18" ht="13" x14ac:dyDescent="0.3">
      <c r="A398" s="14" t="s">
        <v>219</v>
      </c>
      <c r="B398" s="14" t="s">
        <v>41</v>
      </c>
      <c r="C398" s="14" t="s">
        <v>223</v>
      </c>
      <c r="D398" s="14" t="s">
        <v>116</v>
      </c>
      <c r="E398" s="14" t="s">
        <v>16</v>
      </c>
      <c r="F398" s="14" t="s">
        <v>8</v>
      </c>
      <c r="G398" s="14" t="s">
        <v>237</v>
      </c>
      <c r="H398" s="14" t="s">
        <v>83</v>
      </c>
      <c r="I398" s="14" t="s">
        <v>80</v>
      </c>
      <c r="J398" s="14" t="s">
        <v>1984</v>
      </c>
      <c r="K398" s="15">
        <v>9.9779999999999998</v>
      </c>
      <c r="L398" s="15">
        <v>3157</v>
      </c>
      <c r="M398" s="15">
        <v>535.88585653339555</v>
      </c>
      <c r="N398" s="15">
        <v>53.706740482400839</v>
      </c>
      <c r="O398" s="16">
        <v>40179</v>
      </c>
      <c r="P398" s="17" t="s">
        <v>105</v>
      </c>
      <c r="Q398" s="17" t="s">
        <v>236</v>
      </c>
      <c r="R398" s="18" t="s">
        <v>106</v>
      </c>
    </row>
    <row r="399" spans="1:18" ht="13" x14ac:dyDescent="0.3">
      <c r="A399" s="14" t="s">
        <v>219</v>
      </c>
      <c r="B399" s="14" t="s">
        <v>41</v>
      </c>
      <c r="C399" s="14" t="s">
        <v>223</v>
      </c>
      <c r="D399" s="14" t="s">
        <v>116</v>
      </c>
      <c r="E399" s="14" t="s">
        <v>16</v>
      </c>
      <c r="F399" s="14" t="s">
        <v>8</v>
      </c>
      <c r="G399" s="14" t="s">
        <v>238</v>
      </c>
      <c r="H399" s="14" t="s">
        <v>83</v>
      </c>
      <c r="I399" s="14" t="s">
        <v>80</v>
      </c>
      <c r="J399" s="14" t="s">
        <v>1984</v>
      </c>
      <c r="K399" s="15">
        <v>14.44</v>
      </c>
      <c r="L399" s="15">
        <v>5332</v>
      </c>
      <c r="M399" s="15">
        <v>925.46263490178592</v>
      </c>
      <c r="N399" s="15">
        <v>64.09021017325388</v>
      </c>
      <c r="O399" s="16">
        <v>39814</v>
      </c>
      <c r="P399" s="17" t="s">
        <v>105</v>
      </c>
      <c r="Q399" s="17" t="s">
        <v>239</v>
      </c>
      <c r="R399" s="18" t="s">
        <v>106</v>
      </c>
    </row>
    <row r="400" spans="1:18" ht="13" x14ac:dyDescent="0.3">
      <c r="A400" s="14" t="s">
        <v>219</v>
      </c>
      <c r="B400" s="14" t="s">
        <v>41</v>
      </c>
      <c r="C400" s="14" t="s">
        <v>223</v>
      </c>
      <c r="D400" s="14" t="s">
        <v>116</v>
      </c>
      <c r="E400" s="14" t="s">
        <v>16</v>
      </c>
      <c r="F400" s="14" t="s">
        <v>8</v>
      </c>
      <c r="G400" s="14" t="s">
        <v>409</v>
      </c>
      <c r="H400" s="14" t="s">
        <v>83</v>
      </c>
      <c r="I400" s="14" t="s">
        <v>80</v>
      </c>
      <c r="J400" s="14" t="s">
        <v>1984</v>
      </c>
      <c r="K400" s="15">
        <v>6.6890000000000001</v>
      </c>
      <c r="L400" s="15">
        <v>3177</v>
      </c>
      <c r="M400" s="15">
        <v>510.15749153942818</v>
      </c>
      <c r="N400" s="15">
        <v>76.268125510454198</v>
      </c>
      <c r="O400" s="16">
        <v>42005</v>
      </c>
      <c r="P400" s="17" t="s">
        <v>105</v>
      </c>
      <c r="Q400" s="17" t="s">
        <v>410</v>
      </c>
      <c r="R400" s="18" t="s">
        <v>106</v>
      </c>
    </row>
    <row r="401" spans="1:18" ht="13" x14ac:dyDescent="0.3">
      <c r="A401" s="14" t="s">
        <v>219</v>
      </c>
      <c r="B401" s="14" t="s">
        <v>41</v>
      </c>
      <c r="C401" s="14" t="s">
        <v>223</v>
      </c>
      <c r="D401" s="14" t="s">
        <v>116</v>
      </c>
      <c r="E401" s="14" t="s">
        <v>16</v>
      </c>
      <c r="F401" s="14" t="s">
        <v>8</v>
      </c>
      <c r="G401" s="14" t="s">
        <v>241</v>
      </c>
      <c r="H401" s="14" t="s">
        <v>83</v>
      </c>
      <c r="I401" s="14" t="s">
        <v>80</v>
      </c>
      <c r="J401" s="14" t="s">
        <v>1984</v>
      </c>
      <c r="K401" s="15">
        <v>5.3719999999999999</v>
      </c>
      <c r="L401" s="15">
        <v>2800</v>
      </c>
      <c r="M401" s="15">
        <v>475.28679071698053</v>
      </c>
      <c r="N401" s="15">
        <v>88.474830736593546</v>
      </c>
      <c r="O401" s="16">
        <v>40179</v>
      </c>
      <c r="P401" s="17" t="s">
        <v>105</v>
      </c>
      <c r="Q401" s="17" t="s">
        <v>240</v>
      </c>
      <c r="R401" s="18" t="s">
        <v>106</v>
      </c>
    </row>
    <row r="402" spans="1:18" ht="13" x14ac:dyDescent="0.3">
      <c r="A402" s="14" t="s">
        <v>219</v>
      </c>
      <c r="B402" s="14" t="s">
        <v>41</v>
      </c>
      <c r="C402" s="14" t="s">
        <v>812</v>
      </c>
      <c r="D402" s="14" t="s">
        <v>116</v>
      </c>
      <c r="E402" s="14" t="s">
        <v>16</v>
      </c>
      <c r="F402" s="14" t="s">
        <v>8</v>
      </c>
      <c r="G402" s="14" t="s">
        <v>813</v>
      </c>
      <c r="H402" s="14" t="s">
        <v>60</v>
      </c>
      <c r="I402" s="14" t="s">
        <v>57</v>
      </c>
      <c r="J402" s="14" t="s">
        <v>2005</v>
      </c>
      <c r="K402" s="15">
        <v>794.6</v>
      </c>
      <c r="L402" s="15">
        <v>96080</v>
      </c>
      <c r="M402" s="15">
        <v>13583.7</v>
      </c>
      <c r="N402" s="15">
        <v>17.095016360432922</v>
      </c>
      <c r="O402" s="16">
        <v>42005</v>
      </c>
      <c r="P402" s="17" t="s">
        <v>719</v>
      </c>
      <c r="Q402" s="17" t="s">
        <v>720</v>
      </c>
      <c r="R402" s="18"/>
    </row>
    <row r="403" spans="1:18" ht="13" x14ac:dyDescent="0.3">
      <c r="A403" s="14" t="s">
        <v>219</v>
      </c>
      <c r="B403" s="14" t="s">
        <v>41</v>
      </c>
      <c r="C403" s="14"/>
      <c r="D403" s="14" t="s">
        <v>116</v>
      </c>
      <c r="E403" s="14" t="s">
        <v>16</v>
      </c>
      <c r="F403" s="14" t="s">
        <v>8</v>
      </c>
      <c r="G403" s="14" t="s">
        <v>813</v>
      </c>
      <c r="H403" s="14" t="s">
        <v>60</v>
      </c>
      <c r="I403" s="14" t="s">
        <v>57</v>
      </c>
      <c r="J403" s="14" t="s">
        <v>2005</v>
      </c>
      <c r="K403" s="15">
        <v>794.6</v>
      </c>
      <c r="L403" s="15"/>
      <c r="M403" s="15">
        <v>12185.422056385043</v>
      </c>
      <c r="N403" s="15">
        <v>15.335290783268364</v>
      </c>
      <c r="O403" s="16"/>
      <c r="P403" s="17"/>
      <c r="Q403" s="17" t="s">
        <v>873</v>
      </c>
      <c r="R403" s="18"/>
    </row>
    <row r="404" spans="1:18" ht="13" x14ac:dyDescent="0.3">
      <c r="A404" s="14" t="s">
        <v>219</v>
      </c>
      <c r="B404" s="14" t="s">
        <v>41</v>
      </c>
      <c r="C404" s="14" t="s">
        <v>309</v>
      </c>
      <c r="D404" s="14" t="s">
        <v>116</v>
      </c>
      <c r="E404" s="14" t="s">
        <v>16</v>
      </c>
      <c r="F404" s="14" t="s">
        <v>8</v>
      </c>
      <c r="G404" s="14" t="s">
        <v>792</v>
      </c>
      <c r="H404" s="14" t="s">
        <v>83</v>
      </c>
      <c r="I404" s="14" t="s">
        <v>80</v>
      </c>
      <c r="J404" s="14" t="s">
        <v>1984</v>
      </c>
      <c r="K404" s="15">
        <v>49.9</v>
      </c>
      <c r="L404" s="15">
        <v>29710</v>
      </c>
      <c r="M404" s="15">
        <v>4427.7242086333672</v>
      </c>
      <c r="N404" s="15">
        <v>88.731948068804954</v>
      </c>
      <c r="O404" s="16">
        <v>41275</v>
      </c>
      <c r="P404" s="17" t="s">
        <v>719</v>
      </c>
      <c r="Q404" s="17" t="s">
        <v>720</v>
      </c>
      <c r="R404" s="18"/>
    </row>
    <row r="405" spans="1:18" ht="13" x14ac:dyDescent="0.3">
      <c r="A405" s="14" t="s">
        <v>219</v>
      </c>
      <c r="B405" s="14" t="s">
        <v>41</v>
      </c>
      <c r="C405" s="14"/>
      <c r="D405" s="14" t="s">
        <v>116</v>
      </c>
      <c r="E405" s="14" t="s">
        <v>16</v>
      </c>
      <c r="F405" s="14" t="s">
        <v>8</v>
      </c>
      <c r="G405" s="14" t="s">
        <v>792</v>
      </c>
      <c r="H405" s="14" t="s">
        <v>83</v>
      </c>
      <c r="I405" s="14" t="s">
        <v>80</v>
      </c>
      <c r="J405" s="14" t="s">
        <v>1984</v>
      </c>
      <c r="K405" s="15">
        <v>49.9</v>
      </c>
      <c r="L405" s="15"/>
      <c r="M405" s="15">
        <v>3841.8477322732556</v>
      </c>
      <c r="N405" s="15">
        <v>76.990936518502124</v>
      </c>
      <c r="O405" s="16"/>
      <c r="P405" s="17"/>
      <c r="Q405" s="17" t="s">
        <v>873</v>
      </c>
      <c r="R405" s="18"/>
    </row>
    <row r="406" spans="1:18" ht="13" x14ac:dyDescent="0.3">
      <c r="A406" s="14" t="s">
        <v>219</v>
      </c>
      <c r="B406" s="14" t="s">
        <v>41</v>
      </c>
      <c r="C406" s="14"/>
      <c r="D406" s="14" t="s">
        <v>116</v>
      </c>
      <c r="E406" s="14" t="s">
        <v>16</v>
      </c>
      <c r="F406" s="14" t="s">
        <v>8</v>
      </c>
      <c r="G406" s="14" t="s">
        <v>1019</v>
      </c>
      <c r="H406" s="14" t="s">
        <v>83</v>
      </c>
      <c r="I406" s="14" t="s">
        <v>80</v>
      </c>
      <c r="J406" s="14" t="s">
        <v>1984</v>
      </c>
      <c r="K406" s="15">
        <v>37.200000000000003</v>
      </c>
      <c r="L406" s="15"/>
      <c r="M406" s="15">
        <v>2337.7076693216695</v>
      </c>
      <c r="N406" s="15">
        <v>62.841604014023368</v>
      </c>
      <c r="O406" s="16"/>
      <c r="P406" s="17"/>
      <c r="Q406" s="17" t="s">
        <v>873</v>
      </c>
      <c r="R406" s="18"/>
    </row>
    <row r="407" spans="1:18" ht="13" x14ac:dyDescent="0.3">
      <c r="A407" s="14" t="s">
        <v>219</v>
      </c>
      <c r="B407" s="14" t="s">
        <v>41</v>
      </c>
      <c r="C407" s="14" t="s">
        <v>309</v>
      </c>
      <c r="D407" s="14" t="s">
        <v>116</v>
      </c>
      <c r="E407" s="14" t="s">
        <v>16</v>
      </c>
      <c r="F407" s="14" t="s">
        <v>8</v>
      </c>
      <c r="G407" s="14" t="s">
        <v>326</v>
      </c>
      <c r="H407" s="14" t="s">
        <v>83</v>
      </c>
      <c r="I407" s="14" t="s">
        <v>80</v>
      </c>
      <c r="J407" s="14" t="s">
        <v>1984</v>
      </c>
      <c r="K407" s="15">
        <v>15</v>
      </c>
      <c r="L407" s="15">
        <v>10350</v>
      </c>
      <c r="M407" s="15">
        <v>1376.4759615102494</v>
      </c>
      <c r="N407" s="15">
        <v>91.76506410068329</v>
      </c>
      <c r="O407" s="16">
        <v>43466</v>
      </c>
      <c r="P407" s="17" t="s">
        <v>105</v>
      </c>
      <c r="Q407" s="17" t="s">
        <v>327</v>
      </c>
      <c r="R407" s="18" t="s">
        <v>106</v>
      </c>
    </row>
    <row r="408" spans="1:18" ht="13" x14ac:dyDescent="0.3">
      <c r="A408" s="14" t="s">
        <v>219</v>
      </c>
      <c r="B408" s="14" t="s">
        <v>41</v>
      </c>
      <c r="C408" s="14" t="s">
        <v>309</v>
      </c>
      <c r="D408" s="14" t="s">
        <v>116</v>
      </c>
      <c r="E408" s="14" t="s">
        <v>16</v>
      </c>
      <c r="F408" s="14" t="s">
        <v>8</v>
      </c>
      <c r="G408" s="14" t="s">
        <v>315</v>
      </c>
      <c r="H408" s="14" t="s">
        <v>83</v>
      </c>
      <c r="I408" s="14" t="s">
        <v>80</v>
      </c>
      <c r="J408" s="14" t="s">
        <v>1984</v>
      </c>
      <c r="K408" s="15">
        <v>14.3</v>
      </c>
      <c r="L408" s="15">
        <v>10170</v>
      </c>
      <c r="M408" s="15">
        <v>1352.5372491361582</v>
      </c>
      <c r="N408" s="15">
        <v>94.583024415115943</v>
      </c>
      <c r="O408" s="16">
        <v>43466</v>
      </c>
      <c r="P408" s="17" t="s">
        <v>105</v>
      </c>
      <c r="Q408" s="17" t="s">
        <v>311</v>
      </c>
      <c r="R408" s="18" t="s">
        <v>106</v>
      </c>
    </row>
    <row r="409" spans="1:18" ht="13" x14ac:dyDescent="0.3">
      <c r="A409" s="14" t="s">
        <v>219</v>
      </c>
      <c r="B409" s="14" t="s">
        <v>41</v>
      </c>
      <c r="C409" s="14" t="s">
        <v>309</v>
      </c>
      <c r="D409" s="14" t="s">
        <v>116</v>
      </c>
      <c r="E409" s="14" t="s">
        <v>16</v>
      </c>
      <c r="F409" s="14" t="s">
        <v>8</v>
      </c>
      <c r="G409" s="14" t="s">
        <v>354</v>
      </c>
      <c r="H409" s="14" t="s">
        <v>83</v>
      </c>
      <c r="I409" s="14" t="s">
        <v>80</v>
      </c>
      <c r="J409" s="14" t="s">
        <v>1984</v>
      </c>
      <c r="K409" s="15">
        <v>38.4</v>
      </c>
      <c r="L409" s="15">
        <v>23130</v>
      </c>
      <c r="M409" s="15">
        <v>3076.1245400707312</v>
      </c>
      <c r="N409" s="15">
        <v>80.107409897675296</v>
      </c>
      <c r="O409" s="16">
        <v>43466</v>
      </c>
      <c r="P409" s="17" t="s">
        <v>105</v>
      </c>
      <c r="Q409" s="17" t="s">
        <v>355</v>
      </c>
      <c r="R409" s="18" t="s">
        <v>106</v>
      </c>
    </row>
    <row r="410" spans="1:18" ht="13" x14ac:dyDescent="0.3">
      <c r="A410" s="14" t="s">
        <v>219</v>
      </c>
      <c r="B410" s="14" t="s">
        <v>41</v>
      </c>
      <c r="C410" s="14" t="s">
        <v>309</v>
      </c>
      <c r="D410" s="14" t="s">
        <v>116</v>
      </c>
      <c r="E410" s="14" t="s">
        <v>16</v>
      </c>
      <c r="F410" s="14" t="s">
        <v>8</v>
      </c>
      <c r="G410" s="14" t="s">
        <v>310</v>
      </c>
      <c r="H410" s="14" t="s">
        <v>83</v>
      </c>
      <c r="I410" s="14" t="s">
        <v>80</v>
      </c>
      <c r="J410" s="14" t="s">
        <v>1984</v>
      </c>
      <c r="K410" s="15">
        <v>36</v>
      </c>
      <c r="L410" s="15">
        <v>26350</v>
      </c>
      <c r="M410" s="15">
        <v>3504.3615058739197</v>
      </c>
      <c r="N410" s="15">
        <v>97.343375163164438</v>
      </c>
      <c r="O410" s="16">
        <v>43466</v>
      </c>
      <c r="P410" s="17" t="s">
        <v>105</v>
      </c>
      <c r="Q410" s="17" t="s">
        <v>311</v>
      </c>
      <c r="R410" s="18" t="s">
        <v>106</v>
      </c>
    </row>
    <row r="411" spans="1:18" ht="13" x14ac:dyDescent="0.3">
      <c r="A411" s="14" t="s">
        <v>219</v>
      </c>
      <c r="B411" s="14" t="s">
        <v>41</v>
      </c>
      <c r="C411" s="14"/>
      <c r="D411" s="14" t="s">
        <v>116</v>
      </c>
      <c r="E411" s="14" t="s">
        <v>16</v>
      </c>
      <c r="F411" s="14" t="s">
        <v>8</v>
      </c>
      <c r="G411" s="14" t="s">
        <v>797</v>
      </c>
      <c r="H411" s="14" t="s">
        <v>83</v>
      </c>
      <c r="I411" s="14" t="s">
        <v>80</v>
      </c>
      <c r="J411" s="14" t="s">
        <v>1984</v>
      </c>
      <c r="K411" s="15">
        <v>51.9</v>
      </c>
      <c r="L411" s="15"/>
      <c r="M411" s="15">
        <v>4608.4312902334032</v>
      </c>
      <c r="N411" s="15">
        <v>88.794437191395048</v>
      </c>
      <c r="O411" s="16"/>
      <c r="P411" s="17"/>
      <c r="Q411" s="17" t="s">
        <v>873</v>
      </c>
      <c r="R411" s="18"/>
    </row>
    <row r="412" spans="1:18" ht="13" x14ac:dyDescent="0.3">
      <c r="A412" s="14" t="s">
        <v>219</v>
      </c>
      <c r="B412" s="14" t="s">
        <v>41</v>
      </c>
      <c r="C412" s="14" t="s">
        <v>252</v>
      </c>
      <c r="D412" s="14" t="s">
        <v>116</v>
      </c>
      <c r="E412" s="14" t="s">
        <v>16</v>
      </c>
      <c r="F412" s="14" t="s">
        <v>8</v>
      </c>
      <c r="G412" s="14" t="s">
        <v>735</v>
      </c>
      <c r="H412" s="14" t="s">
        <v>83</v>
      </c>
      <c r="I412" s="14" t="s">
        <v>80</v>
      </c>
      <c r="J412" s="14" t="s">
        <v>1984</v>
      </c>
      <c r="K412" s="15">
        <v>24.8</v>
      </c>
      <c r="L412" s="15">
        <v>7000</v>
      </c>
      <c r="M412" s="15">
        <v>971.66664931079538</v>
      </c>
      <c r="N412" s="15">
        <v>39.180106827048199</v>
      </c>
      <c r="O412" s="16">
        <v>42370</v>
      </c>
      <c r="P412" s="17" t="s">
        <v>719</v>
      </c>
      <c r="Q412" s="17" t="s">
        <v>720</v>
      </c>
      <c r="R412" s="18"/>
    </row>
    <row r="413" spans="1:18" ht="13" x14ac:dyDescent="0.3">
      <c r="A413" s="14" t="s">
        <v>219</v>
      </c>
      <c r="B413" s="14" t="s">
        <v>41</v>
      </c>
      <c r="C413" s="14" t="s">
        <v>252</v>
      </c>
      <c r="D413" s="14" t="s">
        <v>116</v>
      </c>
      <c r="E413" s="14" t="s">
        <v>16</v>
      </c>
      <c r="F413" s="14" t="s">
        <v>8</v>
      </c>
      <c r="G413" s="14" t="s">
        <v>723</v>
      </c>
      <c r="H413" s="14" t="s">
        <v>83</v>
      </c>
      <c r="I413" s="14" t="s">
        <v>80</v>
      </c>
      <c r="J413" s="14" t="s">
        <v>1984</v>
      </c>
      <c r="K413" s="15">
        <v>1.7</v>
      </c>
      <c r="L413" s="15">
        <v>1001</v>
      </c>
      <c r="M413" s="15">
        <v>141.69999999999999</v>
      </c>
      <c r="N413" s="15">
        <v>83.35294117647058</v>
      </c>
      <c r="O413" s="16">
        <v>42005</v>
      </c>
      <c r="P413" s="17" t="s">
        <v>719</v>
      </c>
      <c r="Q413" s="17" t="s">
        <v>720</v>
      </c>
      <c r="R413" s="18"/>
    </row>
    <row r="414" spans="1:18" ht="13" x14ac:dyDescent="0.3">
      <c r="A414" s="14" t="s">
        <v>219</v>
      </c>
      <c r="B414" s="14" t="s">
        <v>41</v>
      </c>
      <c r="C414" s="14"/>
      <c r="D414" s="14" t="s">
        <v>116</v>
      </c>
      <c r="E414" s="14" t="s">
        <v>16</v>
      </c>
      <c r="F414" s="14" t="s">
        <v>8</v>
      </c>
      <c r="G414" s="14" t="s">
        <v>723</v>
      </c>
      <c r="H414" s="14" t="s">
        <v>83</v>
      </c>
      <c r="I414" s="14" t="s">
        <v>80</v>
      </c>
      <c r="J414" s="14" t="s">
        <v>1984</v>
      </c>
      <c r="K414" s="15">
        <v>1.7</v>
      </c>
      <c r="L414" s="15"/>
      <c r="M414" s="15">
        <v>127.11369548722074</v>
      </c>
      <c r="N414" s="15">
        <v>74.772762051306316</v>
      </c>
      <c r="O414" s="16"/>
      <c r="P414" s="17"/>
      <c r="Q414" s="17" t="s">
        <v>873</v>
      </c>
      <c r="R414" s="18"/>
    </row>
    <row r="415" spans="1:18" ht="13" x14ac:dyDescent="0.3">
      <c r="A415" s="14" t="s">
        <v>219</v>
      </c>
      <c r="B415" s="14" t="s">
        <v>41</v>
      </c>
      <c r="C415" s="14" t="s">
        <v>252</v>
      </c>
      <c r="D415" s="14" t="s">
        <v>116</v>
      </c>
      <c r="E415" s="14" t="s">
        <v>16</v>
      </c>
      <c r="F415" s="14" t="s">
        <v>8</v>
      </c>
      <c r="G415" s="14" t="s">
        <v>769</v>
      </c>
      <c r="H415" s="14" t="s">
        <v>83</v>
      </c>
      <c r="I415" s="14" t="s">
        <v>80</v>
      </c>
      <c r="J415" s="14" t="s">
        <v>1984</v>
      </c>
      <c r="K415" s="15">
        <v>37.9</v>
      </c>
      <c r="L415" s="15">
        <v>18780</v>
      </c>
      <c r="M415" s="15">
        <v>2606.7646593204258</v>
      </c>
      <c r="N415" s="15">
        <v>68.780070166765853</v>
      </c>
      <c r="O415" s="16">
        <v>42370</v>
      </c>
      <c r="P415" s="17" t="s">
        <v>719</v>
      </c>
      <c r="Q415" s="17" t="s">
        <v>720</v>
      </c>
      <c r="R415" s="18"/>
    </row>
    <row r="416" spans="1:18" ht="13" x14ac:dyDescent="0.3">
      <c r="A416" s="14" t="s">
        <v>219</v>
      </c>
      <c r="B416" s="14" t="s">
        <v>41</v>
      </c>
      <c r="C416" s="14"/>
      <c r="D416" s="14" t="s">
        <v>116</v>
      </c>
      <c r="E416" s="14" t="s">
        <v>16</v>
      </c>
      <c r="F416" s="14" t="s">
        <v>8</v>
      </c>
      <c r="G416" s="14" t="s">
        <v>769</v>
      </c>
      <c r="H416" s="14" t="s">
        <v>83</v>
      </c>
      <c r="I416" s="14" t="s">
        <v>80</v>
      </c>
      <c r="J416" s="14" t="s">
        <v>1984</v>
      </c>
      <c r="K416" s="15">
        <v>37.9</v>
      </c>
      <c r="L416" s="15"/>
      <c r="M416" s="15">
        <v>2385.1983410795433</v>
      </c>
      <c r="N416" s="15">
        <v>62.933993168325685</v>
      </c>
      <c r="O416" s="16"/>
      <c r="P416" s="17"/>
      <c r="Q416" s="17" t="s">
        <v>873</v>
      </c>
      <c r="R416" s="18"/>
    </row>
    <row r="417" spans="1:18" ht="13" x14ac:dyDescent="0.3">
      <c r="A417" s="14" t="s">
        <v>219</v>
      </c>
      <c r="B417" s="14" t="s">
        <v>41</v>
      </c>
      <c r="C417" s="14"/>
      <c r="D417" s="14" t="s">
        <v>116</v>
      </c>
      <c r="E417" s="14" t="s">
        <v>16</v>
      </c>
      <c r="F417" s="14" t="s">
        <v>8</v>
      </c>
      <c r="G417" s="14" t="s">
        <v>1051</v>
      </c>
      <c r="H417" s="14" t="s">
        <v>83</v>
      </c>
      <c r="I417" s="14" t="s">
        <v>80</v>
      </c>
      <c r="J417" s="14" t="s">
        <v>1984</v>
      </c>
      <c r="K417" s="15">
        <v>29.8</v>
      </c>
      <c r="L417" s="15"/>
      <c r="M417" s="15">
        <v>2776.1764210002821</v>
      </c>
      <c r="N417" s="15">
        <v>93.160282583902074</v>
      </c>
      <c r="O417" s="16"/>
      <c r="P417" s="17"/>
      <c r="Q417" s="17" t="s">
        <v>873</v>
      </c>
      <c r="R417" s="18"/>
    </row>
    <row r="418" spans="1:18" ht="13" x14ac:dyDescent="0.3">
      <c r="A418" s="14" t="s">
        <v>219</v>
      </c>
      <c r="B418" s="14" t="s">
        <v>41</v>
      </c>
      <c r="C418" s="14"/>
      <c r="D418" s="14" t="s">
        <v>116</v>
      </c>
      <c r="E418" s="14" t="s">
        <v>16</v>
      </c>
      <c r="F418" s="14" t="s">
        <v>8</v>
      </c>
      <c r="G418" s="14" t="s">
        <v>1009</v>
      </c>
      <c r="H418" s="14" t="s">
        <v>83</v>
      </c>
      <c r="I418" s="14" t="s">
        <v>80</v>
      </c>
      <c r="J418" s="14" t="s">
        <v>1984</v>
      </c>
      <c r="K418" s="15">
        <v>29.2</v>
      </c>
      <c r="L418" s="15"/>
      <c r="M418" s="15">
        <v>2043.2925529678373</v>
      </c>
      <c r="N418" s="15">
        <v>69.975772361912234</v>
      </c>
      <c r="O418" s="16"/>
      <c r="P418" s="17"/>
      <c r="Q418" s="17" t="s">
        <v>873</v>
      </c>
      <c r="R418" s="18"/>
    </row>
    <row r="419" spans="1:18" ht="13" x14ac:dyDescent="0.3">
      <c r="A419" s="14" t="s">
        <v>219</v>
      </c>
      <c r="B419" s="14" t="s">
        <v>41</v>
      </c>
      <c r="C419" s="14" t="s">
        <v>252</v>
      </c>
      <c r="D419" s="14" t="s">
        <v>116</v>
      </c>
      <c r="E419" s="14" t="s">
        <v>16</v>
      </c>
      <c r="F419" s="14" t="s">
        <v>8</v>
      </c>
      <c r="G419" s="14" t="s">
        <v>255</v>
      </c>
      <c r="H419" s="14" t="s">
        <v>83</v>
      </c>
      <c r="I419" s="14" t="s">
        <v>80</v>
      </c>
      <c r="J419" s="14" t="s">
        <v>1984</v>
      </c>
      <c r="K419" s="15">
        <v>6.13</v>
      </c>
      <c r="L419" s="15">
        <v>3795</v>
      </c>
      <c r="M419" s="15">
        <v>542.29556404031894</v>
      </c>
      <c r="N419" s="15">
        <v>88.465834264326091</v>
      </c>
      <c r="O419" s="16">
        <v>43101</v>
      </c>
      <c r="P419" s="17" t="s">
        <v>105</v>
      </c>
      <c r="Q419" s="17" t="s">
        <v>256</v>
      </c>
      <c r="R419" s="18" t="s">
        <v>106</v>
      </c>
    </row>
    <row r="420" spans="1:18" ht="13" x14ac:dyDescent="0.3">
      <c r="A420" s="14" t="s">
        <v>219</v>
      </c>
      <c r="B420" s="14" t="s">
        <v>41</v>
      </c>
      <c r="C420" s="14" t="s">
        <v>252</v>
      </c>
      <c r="D420" s="14" t="s">
        <v>116</v>
      </c>
      <c r="E420" s="14" t="s">
        <v>16</v>
      </c>
      <c r="F420" s="14" t="s">
        <v>8</v>
      </c>
      <c r="G420" s="14" t="s">
        <v>253</v>
      </c>
      <c r="H420" s="14" t="s">
        <v>83</v>
      </c>
      <c r="I420" s="14" t="s">
        <v>80</v>
      </c>
      <c r="J420" s="14" t="s">
        <v>1984</v>
      </c>
      <c r="K420" s="15">
        <v>37.625999999999998</v>
      </c>
      <c r="L420" s="15">
        <v>16800</v>
      </c>
      <c r="M420" s="15">
        <v>2398.7115503025548</v>
      </c>
      <c r="N420" s="15">
        <v>63.751436514712033</v>
      </c>
      <c r="O420" s="16">
        <v>42736</v>
      </c>
      <c r="P420" s="17" t="s">
        <v>105</v>
      </c>
      <c r="Q420" s="17" t="s">
        <v>254</v>
      </c>
      <c r="R420" s="18" t="s">
        <v>106</v>
      </c>
    </row>
    <row r="421" spans="1:18" ht="13" x14ac:dyDescent="0.3">
      <c r="A421" s="14" t="s">
        <v>219</v>
      </c>
      <c r="B421" s="14" t="s">
        <v>41</v>
      </c>
      <c r="C421" s="14"/>
      <c r="D421" s="14" t="s">
        <v>116</v>
      </c>
      <c r="E421" s="14" t="s">
        <v>16</v>
      </c>
      <c r="F421" s="14" t="s">
        <v>8</v>
      </c>
      <c r="G421" s="14" t="s">
        <v>1001</v>
      </c>
      <c r="H421" s="14" t="s">
        <v>83</v>
      </c>
      <c r="I421" s="14" t="s">
        <v>80</v>
      </c>
      <c r="J421" s="14" t="s">
        <v>1984</v>
      </c>
      <c r="K421" s="15">
        <v>23.9</v>
      </c>
      <c r="L421" s="15"/>
      <c r="M421" s="15">
        <v>2366.4173572707346</v>
      </c>
      <c r="N421" s="15">
        <v>99.013278546892664</v>
      </c>
      <c r="O421" s="16"/>
      <c r="P421" s="17"/>
      <c r="Q421" s="17" t="s">
        <v>873</v>
      </c>
      <c r="R421" s="18"/>
    </row>
    <row r="422" spans="1:18" ht="13" x14ac:dyDescent="0.3">
      <c r="A422" s="14" t="s">
        <v>219</v>
      </c>
      <c r="B422" s="14" t="s">
        <v>41</v>
      </c>
      <c r="C422" s="14" t="s">
        <v>737</v>
      </c>
      <c r="D422" s="14" t="s">
        <v>116</v>
      </c>
      <c r="E422" s="14" t="s">
        <v>16</v>
      </c>
      <c r="F422" s="14" t="s">
        <v>8</v>
      </c>
      <c r="G422" s="14" t="s">
        <v>738</v>
      </c>
      <c r="H422" s="14" t="s">
        <v>83</v>
      </c>
      <c r="I422" s="14" t="s">
        <v>80</v>
      </c>
      <c r="J422" s="14" t="s">
        <v>1984</v>
      </c>
      <c r="K422" s="15">
        <v>12.7</v>
      </c>
      <c r="L422" s="15">
        <v>7730</v>
      </c>
      <c r="M422" s="15">
        <v>1056.1157963449525</v>
      </c>
      <c r="N422" s="15">
        <v>83.158724121649811</v>
      </c>
      <c r="O422" s="16">
        <v>42736</v>
      </c>
      <c r="P422" s="17" t="s">
        <v>719</v>
      </c>
      <c r="Q422" s="17" t="s">
        <v>720</v>
      </c>
      <c r="R422" s="18"/>
    </row>
    <row r="423" spans="1:18" ht="13" x14ac:dyDescent="0.3">
      <c r="A423" s="14" t="s">
        <v>219</v>
      </c>
      <c r="B423" s="14" t="s">
        <v>41</v>
      </c>
      <c r="C423" s="14"/>
      <c r="D423" s="14" t="s">
        <v>116</v>
      </c>
      <c r="E423" s="14" t="s">
        <v>16</v>
      </c>
      <c r="F423" s="14" t="s">
        <v>8</v>
      </c>
      <c r="G423" s="14" t="s">
        <v>738</v>
      </c>
      <c r="H423" s="14" t="s">
        <v>83</v>
      </c>
      <c r="I423" s="14" t="s">
        <v>80</v>
      </c>
      <c r="J423" s="14" t="s">
        <v>1984</v>
      </c>
      <c r="K423" s="15">
        <v>12.7</v>
      </c>
      <c r="L423" s="15"/>
      <c r="M423" s="15">
        <v>1005.4972776708204</v>
      </c>
      <c r="N423" s="15">
        <v>79.173013989828377</v>
      </c>
      <c r="O423" s="16"/>
      <c r="P423" s="17"/>
      <c r="Q423" s="17" t="s">
        <v>873</v>
      </c>
      <c r="R423" s="18"/>
    </row>
    <row r="424" spans="1:18" ht="13" x14ac:dyDescent="0.3">
      <c r="A424" s="14" t="s">
        <v>219</v>
      </c>
      <c r="B424" s="14" t="s">
        <v>41</v>
      </c>
      <c r="C424" s="14"/>
      <c r="D424" s="14" t="s">
        <v>116</v>
      </c>
      <c r="E424" s="14" t="s">
        <v>16</v>
      </c>
      <c r="F424" s="14" t="s">
        <v>8</v>
      </c>
      <c r="G424" s="14" t="s">
        <v>800</v>
      </c>
      <c r="H424" s="14" t="s">
        <v>58</v>
      </c>
      <c r="I424" s="14" t="s">
        <v>57</v>
      </c>
      <c r="J424" s="14" t="s">
        <v>2006</v>
      </c>
      <c r="K424" s="15">
        <v>435</v>
      </c>
      <c r="L424" s="15">
        <v>36600</v>
      </c>
      <c r="M424" s="15">
        <v>5269.1462017770073</v>
      </c>
      <c r="N424" s="15">
        <v>12.112979774200017</v>
      </c>
      <c r="O424" s="16">
        <v>41640</v>
      </c>
      <c r="P424" s="17" t="s">
        <v>719</v>
      </c>
      <c r="Q424" s="17" t="s">
        <v>720</v>
      </c>
      <c r="R424" s="18"/>
    </row>
    <row r="425" spans="1:18" ht="13" x14ac:dyDescent="0.3">
      <c r="A425" s="14" t="s">
        <v>219</v>
      </c>
      <c r="B425" s="14" t="s">
        <v>41</v>
      </c>
      <c r="C425" s="14"/>
      <c r="D425" s="14" t="s">
        <v>116</v>
      </c>
      <c r="E425" s="14" t="s">
        <v>16</v>
      </c>
      <c r="F425" s="14" t="s">
        <v>8</v>
      </c>
      <c r="G425" s="14" t="s">
        <v>1048</v>
      </c>
      <c r="H425" s="14" t="s">
        <v>83</v>
      </c>
      <c r="I425" s="14" t="s">
        <v>80</v>
      </c>
      <c r="J425" s="14" t="s">
        <v>1984</v>
      </c>
      <c r="K425" s="15">
        <v>15.6</v>
      </c>
      <c r="L425" s="15"/>
      <c r="M425" s="15">
        <v>1374.215661728324</v>
      </c>
      <c r="N425" s="15">
        <v>88.090747546687439</v>
      </c>
      <c r="O425" s="16"/>
      <c r="P425" s="17"/>
      <c r="Q425" s="17" t="s">
        <v>873</v>
      </c>
      <c r="R425" s="18"/>
    </row>
    <row r="426" spans="1:18" ht="13" x14ac:dyDescent="0.3">
      <c r="A426" s="14" t="s">
        <v>219</v>
      </c>
      <c r="B426" s="14" t="s">
        <v>41</v>
      </c>
      <c r="C426" s="14"/>
      <c r="D426" s="14" t="s">
        <v>116</v>
      </c>
      <c r="E426" s="14" t="s">
        <v>16</v>
      </c>
      <c r="F426" s="14" t="s">
        <v>8</v>
      </c>
      <c r="G426" s="14" t="s">
        <v>796</v>
      </c>
      <c r="H426" s="14" t="s">
        <v>83</v>
      </c>
      <c r="I426" s="14" t="s">
        <v>80</v>
      </c>
      <c r="J426" s="14" t="s">
        <v>1984</v>
      </c>
      <c r="K426" s="15">
        <v>45.2</v>
      </c>
      <c r="L426" s="15"/>
      <c r="M426" s="15">
        <v>4032.5549172377537</v>
      </c>
      <c r="N426" s="15">
        <v>89.215816753047648</v>
      </c>
      <c r="O426" s="16"/>
      <c r="P426" s="17"/>
      <c r="Q426" s="17" t="s">
        <v>873</v>
      </c>
      <c r="R426" s="18"/>
    </row>
    <row r="427" spans="1:18" ht="13" x14ac:dyDescent="0.3">
      <c r="A427" s="14" t="s">
        <v>219</v>
      </c>
      <c r="B427" s="14" t="s">
        <v>41</v>
      </c>
      <c r="C427" s="14"/>
      <c r="D427" s="14" t="s">
        <v>116</v>
      </c>
      <c r="E427" s="14" t="s">
        <v>16</v>
      </c>
      <c r="F427" s="14" t="s">
        <v>8</v>
      </c>
      <c r="G427" s="14" t="s">
        <v>1012</v>
      </c>
      <c r="H427" s="14" t="s">
        <v>83</v>
      </c>
      <c r="I427" s="14" t="s">
        <v>80</v>
      </c>
      <c r="J427" s="14" t="s">
        <v>1984</v>
      </c>
      <c r="K427" s="15">
        <v>44.1</v>
      </c>
      <c r="L427" s="15"/>
      <c r="M427" s="15">
        <v>3560.495778827395</v>
      </c>
      <c r="N427" s="15">
        <v>80.736865733047509</v>
      </c>
      <c r="O427" s="16"/>
      <c r="P427" s="17"/>
      <c r="Q427" s="17" t="s">
        <v>873</v>
      </c>
      <c r="R427" s="18"/>
    </row>
    <row r="428" spans="1:18" ht="13" x14ac:dyDescent="0.3">
      <c r="A428" s="14" t="s">
        <v>219</v>
      </c>
      <c r="B428" s="14" t="s">
        <v>41</v>
      </c>
      <c r="C428" s="14"/>
      <c r="D428" s="14" t="s">
        <v>116</v>
      </c>
      <c r="E428" s="14" t="s">
        <v>16</v>
      </c>
      <c r="F428" s="14" t="s">
        <v>8</v>
      </c>
      <c r="G428" s="14" t="s">
        <v>967</v>
      </c>
      <c r="H428" s="14" t="s">
        <v>83</v>
      </c>
      <c r="I428" s="14" t="s">
        <v>80</v>
      </c>
      <c r="J428" s="14" t="s">
        <v>1984</v>
      </c>
      <c r="K428" s="15">
        <v>36.119999999999997</v>
      </c>
      <c r="L428" s="15"/>
      <c r="M428" s="15">
        <v>3583.4081054009453</v>
      </c>
      <c r="N428" s="15">
        <v>99.20841930788886</v>
      </c>
      <c r="O428" s="16"/>
      <c r="P428" s="17"/>
      <c r="Q428" s="17" t="s">
        <v>873</v>
      </c>
      <c r="R428" s="18"/>
    </row>
    <row r="429" spans="1:18" ht="13" x14ac:dyDescent="0.3">
      <c r="A429" s="14" t="s">
        <v>219</v>
      </c>
      <c r="B429" s="14" t="s">
        <v>41</v>
      </c>
      <c r="C429" s="14"/>
      <c r="D429" s="14" t="s">
        <v>116</v>
      </c>
      <c r="E429" s="14" t="s">
        <v>16</v>
      </c>
      <c r="F429" s="14" t="s">
        <v>8</v>
      </c>
      <c r="G429" s="14" t="s">
        <v>968</v>
      </c>
      <c r="H429" s="14" t="s">
        <v>83</v>
      </c>
      <c r="I429" s="14" t="s">
        <v>80</v>
      </c>
      <c r="J429" s="14" t="s">
        <v>1984</v>
      </c>
      <c r="K429" s="15">
        <v>29.6</v>
      </c>
      <c r="L429" s="15"/>
      <c r="M429" s="15">
        <v>2929.1892578176207</v>
      </c>
      <c r="N429" s="15">
        <v>98.959096547892585</v>
      </c>
      <c r="O429" s="16"/>
      <c r="P429" s="17"/>
      <c r="Q429" s="17" t="s">
        <v>873</v>
      </c>
      <c r="R429" s="18"/>
    </row>
    <row r="430" spans="1:18" ht="13" x14ac:dyDescent="0.3">
      <c r="A430" s="14" t="s">
        <v>219</v>
      </c>
      <c r="B430" s="14" t="s">
        <v>41</v>
      </c>
      <c r="C430" s="14"/>
      <c r="D430" s="14" t="s">
        <v>116</v>
      </c>
      <c r="E430" s="14" t="s">
        <v>16</v>
      </c>
      <c r="F430" s="14" t="s">
        <v>8</v>
      </c>
      <c r="G430" s="14" t="s">
        <v>969</v>
      </c>
      <c r="H430" s="14" t="s">
        <v>83</v>
      </c>
      <c r="I430" s="14" t="s">
        <v>80</v>
      </c>
      <c r="J430" s="14" t="s">
        <v>1984</v>
      </c>
      <c r="K430" s="15">
        <v>35.5</v>
      </c>
      <c r="L430" s="15"/>
      <c r="M430" s="15">
        <v>3548.1162129438853</v>
      </c>
      <c r="N430" s="15">
        <v>99.946935575884098</v>
      </c>
      <c r="O430" s="16"/>
      <c r="P430" s="17"/>
      <c r="Q430" s="17" t="s">
        <v>873</v>
      </c>
      <c r="R430" s="18"/>
    </row>
    <row r="431" spans="1:18" ht="13" x14ac:dyDescent="0.3">
      <c r="A431" s="14" t="s">
        <v>219</v>
      </c>
      <c r="B431" s="14" t="s">
        <v>41</v>
      </c>
      <c r="C431" s="14"/>
      <c r="D431" s="14" t="s">
        <v>116</v>
      </c>
      <c r="E431" s="14" t="s">
        <v>16</v>
      </c>
      <c r="F431" s="14" t="s">
        <v>8</v>
      </c>
      <c r="G431" s="14" t="s">
        <v>970</v>
      </c>
      <c r="H431" s="14" t="s">
        <v>83</v>
      </c>
      <c r="I431" s="14" t="s">
        <v>80</v>
      </c>
      <c r="J431" s="14" t="s">
        <v>1984</v>
      </c>
      <c r="K431" s="15">
        <v>41.27</v>
      </c>
      <c r="L431" s="15"/>
      <c r="M431" s="15">
        <v>3922.505238711909</v>
      </c>
      <c r="N431" s="15">
        <v>95.044953688197452</v>
      </c>
      <c r="O431" s="16"/>
      <c r="P431" s="17"/>
      <c r="Q431" s="17" t="s">
        <v>873</v>
      </c>
      <c r="R431" s="18"/>
    </row>
    <row r="432" spans="1:18" ht="13" x14ac:dyDescent="0.3">
      <c r="A432" s="14" t="s">
        <v>219</v>
      </c>
      <c r="B432" s="14" t="s">
        <v>41</v>
      </c>
      <c r="C432" s="14" t="s">
        <v>306</v>
      </c>
      <c r="D432" s="14" t="s">
        <v>116</v>
      </c>
      <c r="E432" s="14" t="s">
        <v>16</v>
      </c>
      <c r="F432" s="14" t="s">
        <v>8</v>
      </c>
      <c r="G432" s="14" t="s">
        <v>342</v>
      </c>
      <c r="H432" s="14" t="s">
        <v>83</v>
      </c>
      <c r="I432" s="14" t="s">
        <v>80</v>
      </c>
      <c r="J432" s="14" t="s">
        <v>1984</v>
      </c>
      <c r="K432" s="15">
        <v>34.200000000000003</v>
      </c>
      <c r="L432" s="15">
        <v>23740</v>
      </c>
      <c r="M432" s="15">
        <v>3392.3838446158557</v>
      </c>
      <c r="N432" s="15">
        <v>99.192510076486997</v>
      </c>
      <c r="O432" s="16">
        <v>43101</v>
      </c>
      <c r="P432" s="17" t="s">
        <v>105</v>
      </c>
      <c r="Q432" s="17" t="s">
        <v>308</v>
      </c>
      <c r="R432" s="18" t="s">
        <v>106</v>
      </c>
    </row>
    <row r="433" spans="1:18" ht="13" x14ac:dyDescent="0.3">
      <c r="A433" s="14" t="s">
        <v>219</v>
      </c>
      <c r="B433" s="14" t="s">
        <v>41</v>
      </c>
      <c r="C433" s="14" t="s">
        <v>306</v>
      </c>
      <c r="D433" s="14" t="s">
        <v>116</v>
      </c>
      <c r="E433" s="14" t="s">
        <v>16</v>
      </c>
      <c r="F433" s="14" t="s">
        <v>8</v>
      </c>
      <c r="G433" s="14" t="s">
        <v>307</v>
      </c>
      <c r="H433" s="14" t="s">
        <v>83</v>
      </c>
      <c r="I433" s="14" t="s">
        <v>80</v>
      </c>
      <c r="J433" s="14" t="s">
        <v>1984</v>
      </c>
      <c r="K433" s="15">
        <v>27</v>
      </c>
      <c r="L433" s="15">
        <v>18560</v>
      </c>
      <c r="M433" s="15">
        <v>2652.17540674264</v>
      </c>
      <c r="N433" s="15">
        <v>98.228718768245926</v>
      </c>
      <c r="O433" s="16">
        <v>43101</v>
      </c>
      <c r="P433" s="17" t="s">
        <v>105</v>
      </c>
      <c r="Q433" s="17" t="s">
        <v>308</v>
      </c>
      <c r="R433" s="18" t="s">
        <v>106</v>
      </c>
    </row>
    <row r="434" spans="1:18" ht="13" x14ac:dyDescent="0.3">
      <c r="A434" s="14" t="s">
        <v>219</v>
      </c>
      <c r="B434" s="14" t="s">
        <v>41</v>
      </c>
      <c r="C434" s="14" t="s">
        <v>306</v>
      </c>
      <c r="D434" s="14" t="s">
        <v>116</v>
      </c>
      <c r="E434" s="14" t="s">
        <v>16</v>
      </c>
      <c r="F434" s="14" t="s">
        <v>8</v>
      </c>
      <c r="G434" s="14" t="s">
        <v>338</v>
      </c>
      <c r="H434" s="14" t="s">
        <v>83</v>
      </c>
      <c r="I434" s="14" t="s">
        <v>80</v>
      </c>
      <c r="J434" s="14" t="s">
        <v>1984</v>
      </c>
      <c r="K434" s="15">
        <v>35.200000000000003</v>
      </c>
      <c r="L434" s="15">
        <v>23660</v>
      </c>
      <c r="M434" s="15">
        <v>3380.9520540695503</v>
      </c>
      <c r="N434" s="15">
        <v>96.049774263339486</v>
      </c>
      <c r="O434" s="16">
        <v>43101</v>
      </c>
      <c r="P434" s="17" t="s">
        <v>105</v>
      </c>
      <c r="Q434" s="17" t="s">
        <v>308</v>
      </c>
      <c r="R434" s="18" t="s">
        <v>106</v>
      </c>
    </row>
    <row r="435" spans="1:18" ht="13" x14ac:dyDescent="0.3">
      <c r="A435" s="14" t="s">
        <v>219</v>
      </c>
      <c r="B435" s="14" t="s">
        <v>41</v>
      </c>
      <c r="C435" s="14" t="s">
        <v>306</v>
      </c>
      <c r="D435" s="14" t="s">
        <v>116</v>
      </c>
      <c r="E435" s="14" t="s">
        <v>16</v>
      </c>
      <c r="F435" s="14" t="s">
        <v>8</v>
      </c>
      <c r="G435" s="14" t="s">
        <v>339</v>
      </c>
      <c r="H435" s="14" t="s">
        <v>83</v>
      </c>
      <c r="I435" s="14" t="s">
        <v>80</v>
      </c>
      <c r="J435" s="14" t="s">
        <v>1984</v>
      </c>
      <c r="K435" s="15">
        <v>41</v>
      </c>
      <c r="L435" s="15">
        <v>27370</v>
      </c>
      <c r="M435" s="15">
        <v>3911.1013406544212</v>
      </c>
      <c r="N435" s="15">
        <v>95.392715625717585</v>
      </c>
      <c r="O435" s="16">
        <v>43101</v>
      </c>
      <c r="P435" s="17" t="s">
        <v>105</v>
      </c>
      <c r="Q435" s="17" t="s">
        <v>308</v>
      </c>
      <c r="R435" s="18" t="s">
        <v>106</v>
      </c>
    </row>
    <row r="436" spans="1:18" ht="13" x14ac:dyDescent="0.3">
      <c r="A436" s="14" t="s">
        <v>219</v>
      </c>
      <c r="B436" s="14" t="s">
        <v>41</v>
      </c>
      <c r="C436" s="14"/>
      <c r="D436" s="14" t="s">
        <v>116</v>
      </c>
      <c r="E436" s="14" t="s">
        <v>16</v>
      </c>
      <c r="F436" s="14" t="s">
        <v>8</v>
      </c>
      <c r="G436" s="14" t="s">
        <v>1000</v>
      </c>
      <c r="H436" s="14" t="s">
        <v>83</v>
      </c>
      <c r="I436" s="14" t="s">
        <v>80</v>
      </c>
      <c r="J436" s="14" t="s">
        <v>1984</v>
      </c>
      <c r="K436" s="15">
        <v>16.7</v>
      </c>
      <c r="L436" s="15"/>
      <c r="M436" s="15">
        <v>1547.7908976263282</v>
      </c>
      <c r="N436" s="15">
        <v>92.68208967822325</v>
      </c>
      <c r="O436" s="16"/>
      <c r="P436" s="17"/>
      <c r="Q436" s="17" t="s">
        <v>873</v>
      </c>
      <c r="R436" s="18"/>
    </row>
    <row r="437" spans="1:18" ht="13" x14ac:dyDescent="0.3">
      <c r="A437" s="14" t="s">
        <v>219</v>
      </c>
      <c r="B437" s="14" t="s">
        <v>41</v>
      </c>
      <c r="C437" s="14"/>
      <c r="D437" s="14" t="s">
        <v>116</v>
      </c>
      <c r="E437" s="14" t="s">
        <v>16</v>
      </c>
      <c r="F437" s="14" t="s">
        <v>8</v>
      </c>
      <c r="G437" s="14" t="s">
        <v>1144</v>
      </c>
      <c r="H437" s="14" t="s">
        <v>58</v>
      </c>
      <c r="I437" s="14" t="s">
        <v>57</v>
      </c>
      <c r="J437" s="14" t="s">
        <v>2006</v>
      </c>
      <c r="K437" s="15">
        <v>51</v>
      </c>
      <c r="L437" s="15"/>
      <c r="M437" s="15">
        <v>867.16525456466945</v>
      </c>
      <c r="N437" s="15">
        <v>17.003240285581754</v>
      </c>
      <c r="O437" s="16"/>
      <c r="P437" s="17"/>
      <c r="Q437" s="17" t="s">
        <v>873</v>
      </c>
      <c r="R437" s="18"/>
    </row>
    <row r="438" spans="1:18" ht="13" x14ac:dyDescent="0.3">
      <c r="A438" s="14" t="s">
        <v>219</v>
      </c>
      <c r="B438" s="14" t="s">
        <v>41</v>
      </c>
      <c r="C438" s="14"/>
      <c r="D438" s="14" t="s">
        <v>116</v>
      </c>
      <c r="E438" s="14" t="s">
        <v>16</v>
      </c>
      <c r="F438" s="14" t="s">
        <v>8</v>
      </c>
      <c r="G438" s="14" t="s">
        <v>1140</v>
      </c>
      <c r="H438" s="14" t="s">
        <v>58</v>
      </c>
      <c r="I438" s="14" t="s">
        <v>57</v>
      </c>
      <c r="J438" s="14" t="s">
        <v>2006</v>
      </c>
      <c r="K438" s="15">
        <v>392.2</v>
      </c>
      <c r="L438" s="15"/>
      <c r="M438" s="15">
        <v>1773.7629544871907</v>
      </c>
      <c r="N438" s="15">
        <v>4.5225980481570387</v>
      </c>
      <c r="O438" s="16"/>
      <c r="P438" s="17"/>
      <c r="Q438" s="17" t="s">
        <v>873</v>
      </c>
      <c r="R438" s="18"/>
    </row>
    <row r="439" spans="1:18" ht="13" x14ac:dyDescent="0.3">
      <c r="A439" s="14" t="s">
        <v>219</v>
      </c>
      <c r="B439" s="14" t="s">
        <v>41</v>
      </c>
      <c r="C439" s="14"/>
      <c r="D439" s="14" t="s">
        <v>116</v>
      </c>
      <c r="E439" s="14" t="s">
        <v>16</v>
      </c>
      <c r="F439" s="14" t="s">
        <v>8</v>
      </c>
      <c r="G439" s="14" t="s">
        <v>882</v>
      </c>
      <c r="H439" s="14" t="s">
        <v>75</v>
      </c>
      <c r="I439" s="14" t="s">
        <v>72</v>
      </c>
      <c r="J439" s="14" t="s">
        <v>1995</v>
      </c>
      <c r="K439" s="15">
        <v>117.1</v>
      </c>
      <c r="L439" s="15"/>
      <c r="M439" s="15">
        <v>783.55375021628333</v>
      </c>
      <c r="N439" s="15">
        <v>6.6913215219153148</v>
      </c>
      <c r="O439" s="16"/>
      <c r="P439" s="17"/>
      <c r="Q439" s="17" t="s">
        <v>873</v>
      </c>
      <c r="R439" s="18"/>
    </row>
    <row r="440" spans="1:18" ht="13" x14ac:dyDescent="0.3">
      <c r="A440" s="14" t="s">
        <v>219</v>
      </c>
      <c r="B440" s="14" t="s">
        <v>41</v>
      </c>
      <c r="C440" s="14"/>
      <c r="D440" s="14" t="s">
        <v>116</v>
      </c>
      <c r="E440" s="14" t="s">
        <v>16</v>
      </c>
      <c r="F440" s="14" t="s">
        <v>8</v>
      </c>
      <c r="G440" s="14" t="s">
        <v>1078</v>
      </c>
      <c r="H440" s="14" t="s">
        <v>83</v>
      </c>
      <c r="I440" s="14" t="s">
        <v>80</v>
      </c>
      <c r="J440" s="14" t="s">
        <v>1984</v>
      </c>
      <c r="K440" s="15">
        <v>52</v>
      </c>
      <c r="L440" s="15"/>
      <c r="M440" s="15">
        <v>4438.6668922018907</v>
      </c>
      <c r="N440" s="15">
        <v>85.358978696190206</v>
      </c>
      <c r="O440" s="16"/>
      <c r="P440" s="17"/>
      <c r="Q440" s="17" t="s">
        <v>873</v>
      </c>
      <c r="R440" s="18"/>
    </row>
    <row r="441" spans="1:18" ht="13" x14ac:dyDescent="0.3">
      <c r="A441" s="14" t="s">
        <v>219</v>
      </c>
      <c r="B441" s="14" t="s">
        <v>41</v>
      </c>
      <c r="C441" s="14" t="s">
        <v>283</v>
      </c>
      <c r="D441" s="14" t="s">
        <v>116</v>
      </c>
      <c r="E441" s="14" t="s">
        <v>16</v>
      </c>
      <c r="F441" s="14" t="s">
        <v>8</v>
      </c>
      <c r="G441" s="14" t="s">
        <v>766</v>
      </c>
      <c r="H441" s="14" t="s">
        <v>83</v>
      </c>
      <c r="I441" s="14" t="s">
        <v>80</v>
      </c>
      <c r="J441" s="14" t="s">
        <v>1984</v>
      </c>
      <c r="K441" s="15">
        <v>33.799999999999997</v>
      </c>
      <c r="L441" s="15">
        <v>17970</v>
      </c>
      <c r="M441" s="15">
        <v>2699.4027158934996</v>
      </c>
      <c r="N441" s="15">
        <v>79.863985677322475</v>
      </c>
      <c r="O441" s="16">
        <v>40909</v>
      </c>
      <c r="P441" s="17" t="s">
        <v>719</v>
      </c>
      <c r="Q441" s="17" t="s">
        <v>720</v>
      </c>
      <c r="R441" s="18"/>
    </row>
    <row r="442" spans="1:18" ht="13" x14ac:dyDescent="0.3">
      <c r="A442" s="14" t="s">
        <v>219</v>
      </c>
      <c r="B442" s="14" t="s">
        <v>41</v>
      </c>
      <c r="C442" s="14"/>
      <c r="D442" s="14" t="s">
        <v>116</v>
      </c>
      <c r="E442" s="14" t="s">
        <v>16</v>
      </c>
      <c r="F442" s="14" t="s">
        <v>8</v>
      </c>
      <c r="G442" s="14" t="s">
        <v>766</v>
      </c>
      <c r="H442" s="14" t="s">
        <v>83</v>
      </c>
      <c r="I442" s="14" t="s">
        <v>80</v>
      </c>
      <c r="J442" s="14" t="s">
        <v>1984</v>
      </c>
      <c r="K442" s="15">
        <v>33.799999999999997</v>
      </c>
      <c r="L442" s="15"/>
      <c r="M442" s="15">
        <v>2405.3887484194406</v>
      </c>
      <c r="N442" s="15">
        <v>71.165347586373983</v>
      </c>
      <c r="O442" s="16"/>
      <c r="P442" s="17"/>
      <c r="Q442" s="17" t="s">
        <v>873</v>
      </c>
      <c r="R442" s="18"/>
    </row>
    <row r="443" spans="1:18" ht="13" x14ac:dyDescent="0.3">
      <c r="A443" s="14" t="s">
        <v>219</v>
      </c>
      <c r="B443" s="14" t="s">
        <v>41</v>
      </c>
      <c r="C443" s="14" t="s">
        <v>283</v>
      </c>
      <c r="D443" s="14" t="s">
        <v>116</v>
      </c>
      <c r="E443" s="14" t="s">
        <v>16</v>
      </c>
      <c r="F443" s="14" t="s">
        <v>8</v>
      </c>
      <c r="G443" s="14" t="s">
        <v>790</v>
      </c>
      <c r="H443" s="14" t="s">
        <v>83</v>
      </c>
      <c r="I443" s="14" t="s">
        <v>80</v>
      </c>
      <c r="J443" s="14" t="s">
        <v>1984</v>
      </c>
      <c r="K443" s="15">
        <v>43.2</v>
      </c>
      <c r="L443" s="15">
        <v>23678</v>
      </c>
      <c r="M443" s="15">
        <v>3857.5488750677891</v>
      </c>
      <c r="N443" s="15">
        <v>89.295112848791405</v>
      </c>
      <c r="O443" s="16">
        <v>41275</v>
      </c>
      <c r="P443" s="17" t="s">
        <v>719</v>
      </c>
      <c r="Q443" s="17" t="s">
        <v>720</v>
      </c>
      <c r="R443" s="18"/>
    </row>
    <row r="444" spans="1:18" ht="13" x14ac:dyDescent="0.3">
      <c r="A444" s="14" t="s">
        <v>219</v>
      </c>
      <c r="B444" s="14" t="s">
        <v>41</v>
      </c>
      <c r="C444" s="14" t="s">
        <v>283</v>
      </c>
      <c r="D444" s="14" t="s">
        <v>116</v>
      </c>
      <c r="E444" s="14" t="s">
        <v>16</v>
      </c>
      <c r="F444" s="14" t="s">
        <v>8</v>
      </c>
      <c r="G444" s="14" t="s">
        <v>400</v>
      </c>
      <c r="H444" s="14" t="s">
        <v>83</v>
      </c>
      <c r="I444" s="14" t="s">
        <v>80</v>
      </c>
      <c r="J444" s="14" t="s">
        <v>1984</v>
      </c>
      <c r="K444" s="15">
        <v>3.9</v>
      </c>
      <c r="L444" s="15">
        <v>1704</v>
      </c>
      <c r="M444" s="15">
        <v>273.62554787006155</v>
      </c>
      <c r="N444" s="15">
        <v>70.160396889759369</v>
      </c>
      <c r="O444" s="16">
        <v>42005</v>
      </c>
      <c r="P444" s="17" t="s">
        <v>105</v>
      </c>
      <c r="Q444" s="17" t="s">
        <v>284</v>
      </c>
      <c r="R444" s="18" t="s">
        <v>106</v>
      </c>
    </row>
    <row r="445" spans="1:18" ht="13" x14ac:dyDescent="0.3">
      <c r="A445" s="14" t="s">
        <v>219</v>
      </c>
      <c r="B445" s="14" t="s">
        <v>41</v>
      </c>
      <c r="C445" s="14" t="s">
        <v>283</v>
      </c>
      <c r="D445" s="14" t="s">
        <v>116</v>
      </c>
      <c r="E445" s="14" t="s">
        <v>16</v>
      </c>
      <c r="F445" s="14" t="s">
        <v>8</v>
      </c>
      <c r="G445" s="14" t="s">
        <v>360</v>
      </c>
      <c r="H445" s="14" t="s">
        <v>83</v>
      </c>
      <c r="I445" s="14" t="s">
        <v>80</v>
      </c>
      <c r="J445" s="14" t="s">
        <v>1984</v>
      </c>
      <c r="K445" s="15">
        <v>52.8</v>
      </c>
      <c r="L445" s="15">
        <v>29975</v>
      </c>
      <c r="M445" s="15">
        <v>4813.3367355663704</v>
      </c>
      <c r="N445" s="15">
        <v>91.161680597847933</v>
      </c>
      <c r="O445" s="16">
        <v>42005</v>
      </c>
      <c r="P445" s="17" t="s">
        <v>105</v>
      </c>
      <c r="Q445" s="17" t="s">
        <v>284</v>
      </c>
      <c r="R445" s="18" t="s">
        <v>106</v>
      </c>
    </row>
    <row r="446" spans="1:18" ht="13" x14ac:dyDescent="0.3">
      <c r="A446" s="14" t="s">
        <v>219</v>
      </c>
      <c r="B446" s="14" t="s">
        <v>41</v>
      </c>
      <c r="C446" s="14" t="s">
        <v>283</v>
      </c>
      <c r="D446" s="14" t="s">
        <v>116</v>
      </c>
      <c r="E446" s="14" t="s">
        <v>16</v>
      </c>
      <c r="F446" s="14" t="s">
        <v>8</v>
      </c>
      <c r="G446" s="14" t="s">
        <v>334</v>
      </c>
      <c r="H446" s="14" t="s">
        <v>83</v>
      </c>
      <c r="I446" s="14" t="s">
        <v>80</v>
      </c>
      <c r="J446" s="14" t="s">
        <v>1984</v>
      </c>
      <c r="K446" s="15">
        <v>43.7</v>
      </c>
      <c r="L446" s="15">
        <v>28699</v>
      </c>
      <c r="M446" s="15">
        <v>4608.4387314101505</v>
      </c>
      <c r="N446" s="15">
        <v>105.45626387666248</v>
      </c>
      <c r="O446" s="16">
        <v>42005</v>
      </c>
      <c r="P446" s="17" t="s">
        <v>105</v>
      </c>
      <c r="Q446" s="17" t="s">
        <v>289</v>
      </c>
      <c r="R446" s="18" t="s">
        <v>106</v>
      </c>
    </row>
    <row r="447" spans="1:18" ht="13" x14ac:dyDescent="0.3">
      <c r="A447" s="14" t="s">
        <v>219</v>
      </c>
      <c r="B447" s="14" t="s">
        <v>41</v>
      </c>
      <c r="C447" s="14"/>
      <c r="D447" s="14" t="s">
        <v>116</v>
      </c>
      <c r="E447" s="14" t="s">
        <v>16</v>
      </c>
      <c r="F447" s="14" t="s">
        <v>8</v>
      </c>
      <c r="G447" s="14" t="s">
        <v>1054</v>
      </c>
      <c r="H447" s="14" t="s">
        <v>83</v>
      </c>
      <c r="I447" s="14" t="s">
        <v>80</v>
      </c>
      <c r="J447" s="14" t="s">
        <v>1984</v>
      </c>
      <c r="K447" s="15">
        <v>27.6</v>
      </c>
      <c r="L447" s="15"/>
      <c r="M447" s="15">
        <v>2397.3528232684894</v>
      </c>
      <c r="N447" s="15">
        <v>86.860609538713376</v>
      </c>
      <c r="O447" s="16"/>
      <c r="P447" s="17"/>
      <c r="Q447" s="17" t="s">
        <v>873</v>
      </c>
      <c r="R447" s="18"/>
    </row>
    <row r="448" spans="1:18" ht="13" x14ac:dyDescent="0.3">
      <c r="A448" s="14" t="s">
        <v>219</v>
      </c>
      <c r="B448" s="14" t="s">
        <v>41</v>
      </c>
      <c r="C448" s="14" t="s">
        <v>413</v>
      </c>
      <c r="D448" s="14" t="s">
        <v>116</v>
      </c>
      <c r="E448" s="14" t="s">
        <v>16</v>
      </c>
      <c r="F448" s="14" t="s">
        <v>8</v>
      </c>
      <c r="G448" s="14" t="s">
        <v>760</v>
      </c>
      <c r="H448" s="14" t="s">
        <v>83</v>
      </c>
      <c r="I448" s="14" t="s">
        <v>80</v>
      </c>
      <c r="J448" s="14" t="s">
        <v>1984</v>
      </c>
      <c r="K448" s="15">
        <v>77</v>
      </c>
      <c r="L448" s="15">
        <v>15320</v>
      </c>
      <c r="M448" s="15">
        <v>2301.3302012516565</v>
      </c>
      <c r="N448" s="15">
        <v>29.887405211060475</v>
      </c>
      <c r="O448" s="16">
        <v>40909</v>
      </c>
      <c r="P448" s="17" t="s">
        <v>719</v>
      </c>
      <c r="Q448" s="17" t="s">
        <v>720</v>
      </c>
      <c r="R448" s="18"/>
    </row>
    <row r="449" spans="1:18" ht="13" x14ac:dyDescent="0.3">
      <c r="A449" s="14" t="s">
        <v>219</v>
      </c>
      <c r="B449" s="14" t="s">
        <v>41</v>
      </c>
      <c r="C449" s="14"/>
      <c r="D449" s="14" t="s">
        <v>116</v>
      </c>
      <c r="E449" s="14" t="s">
        <v>16</v>
      </c>
      <c r="F449" s="14" t="s">
        <v>8</v>
      </c>
      <c r="G449" s="14" t="s">
        <v>760</v>
      </c>
      <c r="H449" s="14" t="s">
        <v>83</v>
      </c>
      <c r="I449" s="14" t="s">
        <v>80</v>
      </c>
      <c r="J449" s="14" t="s">
        <v>1984</v>
      </c>
      <c r="K449" s="15">
        <v>77</v>
      </c>
      <c r="L449" s="15"/>
      <c r="M449" s="15">
        <v>1992.8948693309358</v>
      </c>
      <c r="N449" s="15">
        <v>25.881751549752412</v>
      </c>
      <c r="O449" s="16"/>
      <c r="P449" s="17"/>
      <c r="Q449" s="17" t="s">
        <v>873</v>
      </c>
      <c r="R449" s="18"/>
    </row>
    <row r="450" spans="1:18" ht="13" x14ac:dyDescent="0.3">
      <c r="A450" s="14" t="s">
        <v>219</v>
      </c>
      <c r="B450" s="14" t="s">
        <v>41</v>
      </c>
      <c r="C450" s="14" t="s">
        <v>413</v>
      </c>
      <c r="D450" s="14" t="s">
        <v>116</v>
      </c>
      <c r="E450" s="14" t="s">
        <v>16</v>
      </c>
      <c r="F450" s="14" t="s">
        <v>8</v>
      </c>
      <c r="G450" s="14" t="s">
        <v>776</v>
      </c>
      <c r="H450" s="14" t="s">
        <v>83</v>
      </c>
      <c r="I450" s="14" t="s">
        <v>80</v>
      </c>
      <c r="J450" s="14" t="s">
        <v>1984</v>
      </c>
      <c r="K450" s="15">
        <v>68.8</v>
      </c>
      <c r="L450" s="15">
        <v>21670</v>
      </c>
      <c r="M450" s="15">
        <v>3123.7</v>
      </c>
      <c r="N450" s="15">
        <v>45.402616279069768</v>
      </c>
      <c r="O450" s="16">
        <v>42005</v>
      </c>
      <c r="P450" s="17" t="s">
        <v>719</v>
      </c>
      <c r="Q450" s="17" t="s">
        <v>720</v>
      </c>
      <c r="R450" s="18"/>
    </row>
    <row r="451" spans="1:18" ht="13" x14ac:dyDescent="0.3">
      <c r="A451" s="14" t="s">
        <v>219</v>
      </c>
      <c r="B451" s="14" t="s">
        <v>41</v>
      </c>
      <c r="C451" s="14" t="s">
        <v>413</v>
      </c>
      <c r="D451" s="14" t="s">
        <v>116</v>
      </c>
      <c r="E451" s="14" t="s">
        <v>16</v>
      </c>
      <c r="F451" s="14" t="s">
        <v>8</v>
      </c>
      <c r="G451" s="14" t="s">
        <v>753</v>
      </c>
      <c r="H451" s="14" t="s">
        <v>83</v>
      </c>
      <c r="I451" s="14" t="s">
        <v>80</v>
      </c>
      <c r="J451" s="14" t="s">
        <v>1984</v>
      </c>
      <c r="K451" s="15">
        <v>50.6</v>
      </c>
      <c r="L451" s="15">
        <v>12240</v>
      </c>
      <c r="M451" s="15">
        <v>1582.6866121955086</v>
      </c>
      <c r="N451" s="15">
        <v>31.278391545365782</v>
      </c>
      <c r="O451" s="16">
        <v>43831</v>
      </c>
      <c r="P451" s="17" t="s">
        <v>719</v>
      </c>
      <c r="Q451" s="17" t="s">
        <v>720</v>
      </c>
      <c r="R451" s="18"/>
    </row>
    <row r="452" spans="1:18" ht="13" x14ac:dyDescent="0.3">
      <c r="A452" s="14" t="s">
        <v>219</v>
      </c>
      <c r="B452" s="14" t="s">
        <v>41</v>
      </c>
      <c r="C452" s="14" t="s">
        <v>413</v>
      </c>
      <c r="D452" s="14" t="s">
        <v>116</v>
      </c>
      <c r="E452" s="14" t="s">
        <v>16</v>
      </c>
      <c r="F452" s="14" t="s">
        <v>8</v>
      </c>
      <c r="G452" s="14" t="s">
        <v>414</v>
      </c>
      <c r="H452" s="14" t="s">
        <v>83</v>
      </c>
      <c r="I452" s="14" t="s">
        <v>80</v>
      </c>
      <c r="J452" s="14" t="s">
        <v>1984</v>
      </c>
      <c r="K452" s="15">
        <v>53.5</v>
      </c>
      <c r="L452" s="15">
        <v>18606.830000000002</v>
      </c>
      <c r="M452" s="15">
        <v>3072.2580053717284</v>
      </c>
      <c r="N452" s="15">
        <v>57.425383277976231</v>
      </c>
      <c r="O452" s="16">
        <v>41640</v>
      </c>
      <c r="P452" s="17" t="s">
        <v>105</v>
      </c>
      <c r="Q452" s="17" t="s">
        <v>415</v>
      </c>
      <c r="R452" s="18" t="s">
        <v>106</v>
      </c>
    </row>
    <row r="453" spans="1:18" ht="13" x14ac:dyDescent="0.3">
      <c r="A453" s="14" t="s">
        <v>219</v>
      </c>
      <c r="B453" s="14" t="s">
        <v>41</v>
      </c>
      <c r="C453" s="14" t="s">
        <v>413</v>
      </c>
      <c r="D453" s="14" t="s">
        <v>116</v>
      </c>
      <c r="E453" s="14" t="s">
        <v>16</v>
      </c>
      <c r="F453" s="14" t="s">
        <v>8</v>
      </c>
      <c r="G453" s="14" t="s">
        <v>416</v>
      </c>
      <c r="H453" s="14" t="s">
        <v>83</v>
      </c>
      <c r="I453" s="14" t="s">
        <v>80</v>
      </c>
      <c r="J453" s="14" t="s">
        <v>1984</v>
      </c>
      <c r="K453" s="15">
        <v>70.299000000000007</v>
      </c>
      <c r="L453" s="15">
        <v>26200</v>
      </c>
      <c r="M453" s="15">
        <v>4326.0007073069019</v>
      </c>
      <c r="N453" s="15">
        <v>61.537158527246497</v>
      </c>
      <c r="O453" s="16">
        <v>41640</v>
      </c>
      <c r="P453" s="17" t="s">
        <v>105</v>
      </c>
      <c r="Q453" s="17" t="s">
        <v>415</v>
      </c>
      <c r="R453" s="18" t="s">
        <v>106</v>
      </c>
    </row>
    <row r="454" spans="1:18" ht="13" x14ac:dyDescent="0.3">
      <c r="A454" s="14" t="s">
        <v>219</v>
      </c>
      <c r="B454" s="14" t="s">
        <v>41</v>
      </c>
      <c r="C454" s="14"/>
      <c r="D454" s="14" t="s">
        <v>116</v>
      </c>
      <c r="E454" s="14" t="s">
        <v>16</v>
      </c>
      <c r="F454" s="14" t="s">
        <v>8</v>
      </c>
      <c r="G454" s="14" t="s">
        <v>1071</v>
      </c>
      <c r="H454" s="14" t="s">
        <v>83</v>
      </c>
      <c r="I454" s="14" t="s">
        <v>80</v>
      </c>
      <c r="J454" s="14" t="s">
        <v>1984</v>
      </c>
      <c r="K454" s="15">
        <v>4</v>
      </c>
      <c r="L454" s="15"/>
      <c r="M454" s="15">
        <v>204.9698420537901</v>
      </c>
      <c r="N454" s="15">
        <v>51.242460513447526</v>
      </c>
      <c r="O454" s="16"/>
      <c r="P454" s="17"/>
      <c r="Q454" s="17" t="s">
        <v>873</v>
      </c>
      <c r="R454" s="18"/>
    </row>
    <row r="455" spans="1:18" ht="13" x14ac:dyDescent="0.3">
      <c r="A455" s="14" t="s">
        <v>219</v>
      </c>
      <c r="B455" s="14" t="s">
        <v>41</v>
      </c>
      <c r="C455" s="14"/>
      <c r="D455" s="14" t="s">
        <v>116</v>
      </c>
      <c r="E455" s="14" t="s">
        <v>16</v>
      </c>
      <c r="F455" s="14" t="s">
        <v>8</v>
      </c>
      <c r="G455" s="14" t="s">
        <v>1013</v>
      </c>
      <c r="H455" s="14" t="s">
        <v>83</v>
      </c>
      <c r="I455" s="14" t="s">
        <v>80</v>
      </c>
      <c r="J455" s="14" t="s">
        <v>1984</v>
      </c>
      <c r="K455" s="15">
        <v>19.8</v>
      </c>
      <c r="L455" s="15"/>
      <c r="M455" s="15">
        <v>1836.5209323247464</v>
      </c>
      <c r="N455" s="15">
        <v>92.753582440643754</v>
      </c>
      <c r="O455" s="16"/>
      <c r="P455" s="17"/>
      <c r="Q455" s="17" t="s">
        <v>873</v>
      </c>
      <c r="R455" s="18"/>
    </row>
    <row r="456" spans="1:18" ht="13" x14ac:dyDescent="0.3">
      <c r="A456" s="14" t="s">
        <v>219</v>
      </c>
      <c r="B456" s="14" t="s">
        <v>41</v>
      </c>
      <c r="C456" s="14"/>
      <c r="D456" s="14" t="s">
        <v>116</v>
      </c>
      <c r="E456" s="14" t="s">
        <v>16</v>
      </c>
      <c r="F456" s="14" t="s">
        <v>8</v>
      </c>
      <c r="G456" s="14" t="s">
        <v>1017</v>
      </c>
      <c r="H456" s="14" t="s">
        <v>83</v>
      </c>
      <c r="I456" s="14" t="s">
        <v>80</v>
      </c>
      <c r="J456" s="14" t="s">
        <v>1984</v>
      </c>
      <c r="K456" s="15">
        <v>33.1</v>
      </c>
      <c r="L456" s="15"/>
      <c r="M456" s="15">
        <v>2391.519632280746</v>
      </c>
      <c r="N456" s="15">
        <v>72.251348407273284</v>
      </c>
      <c r="O456" s="16"/>
      <c r="P456" s="17"/>
      <c r="Q456" s="17" t="s">
        <v>873</v>
      </c>
      <c r="R456" s="18"/>
    </row>
    <row r="457" spans="1:18" ht="13" x14ac:dyDescent="0.3">
      <c r="A457" s="14" t="s">
        <v>219</v>
      </c>
      <c r="B457" s="14" t="s">
        <v>41</v>
      </c>
      <c r="C457" s="14"/>
      <c r="D457" s="14" t="s">
        <v>116</v>
      </c>
      <c r="E457" s="14" t="s">
        <v>16</v>
      </c>
      <c r="F457" s="14" t="s">
        <v>8</v>
      </c>
      <c r="G457" s="14" t="s">
        <v>1060</v>
      </c>
      <c r="H457" s="14" t="s">
        <v>83</v>
      </c>
      <c r="I457" s="14" t="s">
        <v>80</v>
      </c>
      <c r="J457" s="14" t="s">
        <v>1984</v>
      </c>
      <c r="K457" s="15">
        <v>27.7</v>
      </c>
      <c r="L457" s="15"/>
      <c r="M457" s="15">
        <v>2181.0369604532075</v>
      </c>
      <c r="N457" s="15">
        <v>78.737796406252983</v>
      </c>
      <c r="O457" s="16"/>
      <c r="P457" s="17"/>
      <c r="Q457" s="17" t="s">
        <v>873</v>
      </c>
      <c r="R457" s="18"/>
    </row>
    <row r="458" spans="1:18" ht="13" x14ac:dyDescent="0.3">
      <c r="A458" s="14" t="s">
        <v>219</v>
      </c>
      <c r="B458" s="14" t="s">
        <v>41</v>
      </c>
      <c r="C458" s="14"/>
      <c r="D458" s="14" t="s">
        <v>116</v>
      </c>
      <c r="E458" s="14" t="s">
        <v>16</v>
      </c>
      <c r="F458" s="14" t="s">
        <v>8</v>
      </c>
      <c r="G458" s="14" t="s">
        <v>1073</v>
      </c>
      <c r="H458" s="14" t="s">
        <v>83</v>
      </c>
      <c r="I458" s="14" t="s">
        <v>80</v>
      </c>
      <c r="J458" s="14" t="s">
        <v>1984</v>
      </c>
      <c r="K458" s="15">
        <v>35</v>
      </c>
      <c r="L458" s="15"/>
      <c r="M458" s="15">
        <v>2225.4282145020966</v>
      </c>
      <c r="N458" s="15">
        <v>63.583663271488476</v>
      </c>
      <c r="O458" s="16"/>
      <c r="P458" s="17"/>
      <c r="Q458" s="17" t="s">
        <v>873</v>
      </c>
      <c r="R458" s="18"/>
    </row>
    <row r="459" spans="1:18" ht="13" x14ac:dyDescent="0.3">
      <c r="A459" s="14" t="s">
        <v>219</v>
      </c>
      <c r="B459" s="14" t="s">
        <v>41</v>
      </c>
      <c r="C459" s="14"/>
      <c r="D459" s="14" t="s">
        <v>116</v>
      </c>
      <c r="E459" s="14" t="s">
        <v>16</v>
      </c>
      <c r="F459" s="14" t="s">
        <v>8</v>
      </c>
      <c r="G459" s="14" t="s">
        <v>1044</v>
      </c>
      <c r="H459" s="14" t="s">
        <v>83</v>
      </c>
      <c r="I459" s="14" t="s">
        <v>80</v>
      </c>
      <c r="J459" s="14" t="s">
        <v>1984</v>
      </c>
      <c r="K459" s="15">
        <v>33</v>
      </c>
      <c r="L459" s="15"/>
      <c r="M459" s="15">
        <v>2370.3739314346735</v>
      </c>
      <c r="N459" s="15">
        <v>71.829513073777989</v>
      </c>
      <c r="O459" s="16"/>
      <c r="P459" s="17"/>
      <c r="Q459" s="17" t="s">
        <v>873</v>
      </c>
      <c r="R459" s="18"/>
    </row>
    <row r="460" spans="1:18" ht="13" x14ac:dyDescent="0.3">
      <c r="A460" s="14" t="s">
        <v>219</v>
      </c>
      <c r="B460" s="14" t="s">
        <v>41</v>
      </c>
      <c r="C460" s="14"/>
      <c r="D460" s="14" t="s">
        <v>116</v>
      </c>
      <c r="E460" s="14" t="s">
        <v>16</v>
      </c>
      <c r="F460" s="14" t="s">
        <v>8</v>
      </c>
      <c r="G460" s="14" t="s">
        <v>1014</v>
      </c>
      <c r="H460" s="14" t="s">
        <v>83</v>
      </c>
      <c r="I460" s="14" t="s">
        <v>80</v>
      </c>
      <c r="J460" s="14" t="s">
        <v>1984</v>
      </c>
      <c r="K460" s="15">
        <v>16</v>
      </c>
      <c r="L460" s="15"/>
      <c r="M460" s="15">
        <v>541.15304874644835</v>
      </c>
      <c r="N460" s="15">
        <v>33.822065546653022</v>
      </c>
      <c r="O460" s="16"/>
      <c r="P460" s="17"/>
      <c r="Q460" s="17" t="s">
        <v>873</v>
      </c>
      <c r="R460" s="18"/>
    </row>
    <row r="461" spans="1:18" ht="13" x14ac:dyDescent="0.3">
      <c r="A461" s="14" t="s">
        <v>219</v>
      </c>
      <c r="B461" s="14" t="s">
        <v>41</v>
      </c>
      <c r="C461" s="14"/>
      <c r="D461" s="14" t="s">
        <v>116</v>
      </c>
      <c r="E461" s="14" t="s">
        <v>16</v>
      </c>
      <c r="F461" s="14" t="s">
        <v>8</v>
      </c>
      <c r="G461" s="14" t="s">
        <v>1015</v>
      </c>
      <c r="H461" s="14" t="s">
        <v>83</v>
      </c>
      <c r="I461" s="14" t="s">
        <v>80</v>
      </c>
      <c r="J461" s="14" t="s">
        <v>1984</v>
      </c>
      <c r="K461" s="15">
        <v>33.5</v>
      </c>
      <c r="L461" s="15"/>
      <c r="M461" s="15">
        <v>2975.4302798414365</v>
      </c>
      <c r="N461" s="15">
        <v>88.818814323624963</v>
      </c>
      <c r="O461" s="16"/>
      <c r="P461" s="17"/>
      <c r="Q461" s="17" t="s">
        <v>873</v>
      </c>
      <c r="R461" s="18"/>
    </row>
    <row r="462" spans="1:18" ht="13" x14ac:dyDescent="0.3">
      <c r="A462" s="14" t="s">
        <v>219</v>
      </c>
      <c r="B462" s="14" t="s">
        <v>41</v>
      </c>
      <c r="C462" s="14"/>
      <c r="D462" s="14" t="s">
        <v>116</v>
      </c>
      <c r="E462" s="14" t="s">
        <v>16</v>
      </c>
      <c r="F462" s="14" t="s">
        <v>8</v>
      </c>
      <c r="G462" s="14" t="s">
        <v>971</v>
      </c>
      <c r="H462" s="14" t="s">
        <v>83</v>
      </c>
      <c r="I462" s="14" t="s">
        <v>80</v>
      </c>
      <c r="J462" s="14" t="s">
        <v>1984</v>
      </c>
      <c r="K462" s="15">
        <v>32.340000000000003</v>
      </c>
      <c r="L462" s="15"/>
      <c r="M462" s="15">
        <v>1996.4596805858359</v>
      </c>
      <c r="N462" s="15">
        <v>61.733447142419166</v>
      </c>
      <c r="O462" s="16"/>
      <c r="P462" s="17"/>
      <c r="Q462" s="17" t="s">
        <v>873</v>
      </c>
      <c r="R462" s="18"/>
    </row>
    <row r="463" spans="1:18" ht="13" x14ac:dyDescent="0.3">
      <c r="A463" s="14" t="s">
        <v>219</v>
      </c>
      <c r="B463" s="14" t="s">
        <v>41</v>
      </c>
      <c r="C463" s="14"/>
      <c r="D463" s="14" t="s">
        <v>116</v>
      </c>
      <c r="E463" s="14" t="s">
        <v>16</v>
      </c>
      <c r="F463" s="14" t="s">
        <v>8</v>
      </c>
      <c r="G463" s="14" t="s">
        <v>1079</v>
      </c>
      <c r="H463" s="14" t="s">
        <v>83</v>
      </c>
      <c r="I463" s="14" t="s">
        <v>80</v>
      </c>
      <c r="J463" s="14" t="s">
        <v>1984</v>
      </c>
      <c r="K463" s="15">
        <v>30.2</v>
      </c>
      <c r="L463" s="15"/>
      <c r="M463" s="15">
        <v>2289.1968357498317</v>
      </c>
      <c r="N463" s="15">
        <v>75.801219726815617</v>
      </c>
      <c r="O463" s="16"/>
      <c r="P463" s="17"/>
      <c r="Q463" s="17" t="s">
        <v>873</v>
      </c>
      <c r="R463" s="18"/>
    </row>
    <row r="464" spans="1:18" ht="13" x14ac:dyDescent="0.3">
      <c r="A464" s="14" t="s">
        <v>219</v>
      </c>
      <c r="B464" s="14" t="s">
        <v>41</v>
      </c>
      <c r="C464" s="14"/>
      <c r="D464" s="14" t="s">
        <v>116</v>
      </c>
      <c r="E464" s="14" t="s">
        <v>16</v>
      </c>
      <c r="F464" s="14" t="s">
        <v>8</v>
      </c>
      <c r="G464" s="14" t="s">
        <v>947</v>
      </c>
      <c r="H464" s="14" t="s">
        <v>79</v>
      </c>
      <c r="I464" s="14" t="s">
        <v>72</v>
      </c>
      <c r="J464" s="14" t="s">
        <v>1996</v>
      </c>
      <c r="K464" s="15">
        <v>600</v>
      </c>
      <c r="L464" s="15"/>
      <c r="M464" s="15">
        <v>357.87270765948847</v>
      </c>
      <c r="N464" s="15">
        <v>0.59645451276581407</v>
      </c>
      <c r="O464" s="16"/>
      <c r="P464" s="17"/>
      <c r="Q464" s="17" t="s">
        <v>873</v>
      </c>
      <c r="R464" s="18"/>
    </row>
    <row r="465" spans="1:18" ht="13" x14ac:dyDescent="0.3">
      <c r="A465" s="14" t="s">
        <v>219</v>
      </c>
      <c r="B465" s="14" t="s">
        <v>41</v>
      </c>
      <c r="C465" s="14" t="s">
        <v>263</v>
      </c>
      <c r="D465" s="14" t="s">
        <v>116</v>
      </c>
      <c r="E465" s="14" t="s">
        <v>16</v>
      </c>
      <c r="F465" s="14" t="s">
        <v>8</v>
      </c>
      <c r="G465" s="14" t="s">
        <v>264</v>
      </c>
      <c r="H465" s="14" t="s">
        <v>83</v>
      </c>
      <c r="I465" s="14" t="s">
        <v>80</v>
      </c>
      <c r="J465" s="14" t="s">
        <v>1984</v>
      </c>
      <c r="K465" s="15">
        <v>10.234</v>
      </c>
      <c r="L465" s="15">
        <v>2199</v>
      </c>
      <c r="M465" s="15">
        <v>377.00988594853021</v>
      </c>
      <c r="N465" s="15">
        <v>36.838957001028945</v>
      </c>
      <c r="O465" s="16">
        <v>36526</v>
      </c>
      <c r="P465" s="17" t="s">
        <v>105</v>
      </c>
      <c r="Q465" s="17" t="s">
        <v>265</v>
      </c>
      <c r="R465" s="18" t="s">
        <v>106</v>
      </c>
    </row>
    <row r="466" spans="1:18" ht="13" x14ac:dyDescent="0.3">
      <c r="A466" s="14" t="s">
        <v>219</v>
      </c>
      <c r="B466" s="14" t="s">
        <v>41</v>
      </c>
      <c r="C466" s="14" t="s">
        <v>263</v>
      </c>
      <c r="D466" s="14" t="s">
        <v>116</v>
      </c>
      <c r="E466" s="14" t="s">
        <v>16</v>
      </c>
      <c r="F466" s="14" t="s">
        <v>8</v>
      </c>
      <c r="G466" s="14" t="s">
        <v>266</v>
      </c>
      <c r="H466" s="14" t="s">
        <v>83</v>
      </c>
      <c r="I466" s="14" t="s">
        <v>80</v>
      </c>
      <c r="J466" s="14" t="s">
        <v>1984</v>
      </c>
      <c r="K466" s="15">
        <v>18.25</v>
      </c>
      <c r="L466" s="15">
        <v>4649.8</v>
      </c>
      <c r="M466" s="15">
        <v>753.81067064885247</v>
      </c>
      <c r="N466" s="15">
        <v>41.304694282128899</v>
      </c>
      <c r="O466" s="16">
        <v>38353</v>
      </c>
      <c r="P466" s="17" t="s">
        <v>105</v>
      </c>
      <c r="Q466" s="17" t="s">
        <v>265</v>
      </c>
      <c r="R466" s="18" t="s">
        <v>106</v>
      </c>
    </row>
    <row r="467" spans="1:18" ht="13" x14ac:dyDescent="0.3">
      <c r="A467" s="14" t="s">
        <v>219</v>
      </c>
      <c r="B467" s="14" t="s">
        <v>41</v>
      </c>
      <c r="C467" s="14" t="s">
        <v>263</v>
      </c>
      <c r="D467" s="14" t="s">
        <v>116</v>
      </c>
      <c r="E467" s="14" t="s">
        <v>16</v>
      </c>
      <c r="F467" s="14" t="s">
        <v>8</v>
      </c>
      <c r="G467" s="14" t="s">
        <v>267</v>
      </c>
      <c r="H467" s="14" t="s">
        <v>83</v>
      </c>
      <c r="I467" s="14" t="s">
        <v>80</v>
      </c>
      <c r="J467" s="14" t="s">
        <v>1984</v>
      </c>
      <c r="K467" s="15">
        <v>5.7</v>
      </c>
      <c r="L467" s="15">
        <v>2361</v>
      </c>
      <c r="M467" s="15">
        <v>397.82731399944367</v>
      </c>
      <c r="N467" s="15">
        <v>69.794265613937483</v>
      </c>
      <c r="O467" s="16">
        <v>40544</v>
      </c>
      <c r="P467" s="17" t="s">
        <v>105</v>
      </c>
      <c r="Q467" s="17" t="s">
        <v>268</v>
      </c>
      <c r="R467" s="18" t="s">
        <v>106</v>
      </c>
    </row>
    <row r="468" spans="1:18" ht="13" x14ac:dyDescent="0.3">
      <c r="A468" s="14" t="s">
        <v>219</v>
      </c>
      <c r="B468" s="14" t="s">
        <v>41</v>
      </c>
      <c r="C468" s="14" t="s">
        <v>263</v>
      </c>
      <c r="D468" s="14" t="s">
        <v>116</v>
      </c>
      <c r="E468" s="14" t="s">
        <v>16</v>
      </c>
      <c r="F468" s="14" t="s">
        <v>8</v>
      </c>
      <c r="G468" s="14" t="s">
        <v>397</v>
      </c>
      <c r="H468" s="14" t="s">
        <v>83</v>
      </c>
      <c r="I468" s="14" t="s">
        <v>80</v>
      </c>
      <c r="J468" s="14" t="s">
        <v>1984</v>
      </c>
      <c r="K468" s="15">
        <v>3.97</v>
      </c>
      <c r="L468" s="15">
        <v>1740</v>
      </c>
      <c r="M468" s="15">
        <v>279.40636930393606</v>
      </c>
      <c r="N468" s="15">
        <v>70.37943811182268</v>
      </c>
      <c r="O468" s="16">
        <v>42005</v>
      </c>
      <c r="P468" s="17" t="s">
        <v>105</v>
      </c>
      <c r="Q468" s="17" t="s">
        <v>398</v>
      </c>
      <c r="R468" s="18" t="s">
        <v>106</v>
      </c>
    </row>
    <row r="469" spans="1:18" ht="13" x14ac:dyDescent="0.3">
      <c r="A469" s="14" t="s">
        <v>219</v>
      </c>
      <c r="B469" s="14" t="s">
        <v>41</v>
      </c>
      <c r="C469" s="14" t="s">
        <v>263</v>
      </c>
      <c r="D469" s="14" t="s">
        <v>116</v>
      </c>
      <c r="E469" s="14" t="s">
        <v>16</v>
      </c>
      <c r="F469" s="14" t="s">
        <v>8</v>
      </c>
      <c r="G469" s="14" t="s">
        <v>391</v>
      </c>
      <c r="H469" s="14" t="s">
        <v>83</v>
      </c>
      <c r="I469" s="14" t="s">
        <v>80</v>
      </c>
      <c r="J469" s="14" t="s">
        <v>1984</v>
      </c>
      <c r="K469" s="15">
        <v>32.299999999999997</v>
      </c>
      <c r="L469" s="15">
        <v>15420</v>
      </c>
      <c r="M469" s="15">
        <v>2203.4776278001891</v>
      </c>
      <c r="N469" s="15">
        <v>68.219121603721035</v>
      </c>
      <c r="O469" s="16">
        <v>43101</v>
      </c>
      <c r="P469" s="17" t="s">
        <v>105</v>
      </c>
      <c r="Q469" s="17" t="s">
        <v>277</v>
      </c>
      <c r="R469" s="18" t="s">
        <v>106</v>
      </c>
    </row>
    <row r="470" spans="1:18" ht="13" x14ac:dyDescent="0.3">
      <c r="A470" s="14" t="s">
        <v>219</v>
      </c>
      <c r="B470" s="14" t="s">
        <v>41</v>
      </c>
      <c r="C470" s="14" t="s">
        <v>263</v>
      </c>
      <c r="D470" s="14" t="s">
        <v>116</v>
      </c>
      <c r="E470" s="14" t="s">
        <v>16</v>
      </c>
      <c r="F470" s="14" t="s">
        <v>8</v>
      </c>
      <c r="G470" s="14" t="s">
        <v>381</v>
      </c>
      <c r="H470" s="14" t="s">
        <v>83</v>
      </c>
      <c r="I470" s="14" t="s">
        <v>80</v>
      </c>
      <c r="J470" s="14" t="s">
        <v>1984</v>
      </c>
      <c r="K470" s="15">
        <v>15</v>
      </c>
      <c r="L470" s="15">
        <v>7597</v>
      </c>
      <c r="M470" s="15">
        <v>1219.913900920691</v>
      </c>
      <c r="N470" s="15">
        <v>81.327593394712736</v>
      </c>
      <c r="O470" s="16">
        <v>42005</v>
      </c>
      <c r="P470" s="17" t="s">
        <v>105</v>
      </c>
      <c r="Q470" s="17" t="s">
        <v>292</v>
      </c>
      <c r="R470" s="18" t="s">
        <v>106</v>
      </c>
    </row>
    <row r="471" spans="1:18" ht="13" x14ac:dyDescent="0.3">
      <c r="A471" s="14" t="s">
        <v>219</v>
      </c>
      <c r="B471" s="14" t="s">
        <v>41</v>
      </c>
      <c r="C471" s="14" t="s">
        <v>263</v>
      </c>
      <c r="D471" s="14" t="s">
        <v>116</v>
      </c>
      <c r="E471" s="14" t="s">
        <v>16</v>
      </c>
      <c r="F471" s="14" t="s">
        <v>8</v>
      </c>
      <c r="G471" s="14" t="s">
        <v>388</v>
      </c>
      <c r="H471" s="14" t="s">
        <v>83</v>
      </c>
      <c r="I471" s="14" t="s">
        <v>80</v>
      </c>
      <c r="J471" s="14" t="s">
        <v>1984</v>
      </c>
      <c r="K471" s="15">
        <v>33.700000000000003</v>
      </c>
      <c r="L471" s="15">
        <v>16107</v>
      </c>
      <c r="M471" s="15">
        <v>2586.4358565393668</v>
      </c>
      <c r="N471" s="15">
        <v>76.748838472978235</v>
      </c>
      <c r="O471" s="16">
        <v>42005</v>
      </c>
      <c r="P471" s="17" t="s">
        <v>105</v>
      </c>
      <c r="Q471" s="17" t="s">
        <v>292</v>
      </c>
      <c r="R471" s="18" t="s">
        <v>106</v>
      </c>
    </row>
    <row r="472" spans="1:18" ht="13" x14ac:dyDescent="0.3">
      <c r="A472" s="14" t="s">
        <v>219</v>
      </c>
      <c r="B472" s="14" t="s">
        <v>41</v>
      </c>
      <c r="C472" s="14" t="s">
        <v>263</v>
      </c>
      <c r="D472" s="14" t="s">
        <v>116</v>
      </c>
      <c r="E472" s="14" t="s">
        <v>16</v>
      </c>
      <c r="F472" s="14" t="s">
        <v>8</v>
      </c>
      <c r="G472" s="14" t="s">
        <v>333</v>
      </c>
      <c r="H472" s="14" t="s">
        <v>83</v>
      </c>
      <c r="I472" s="14" t="s">
        <v>80</v>
      </c>
      <c r="J472" s="14" t="s">
        <v>1984</v>
      </c>
      <c r="K472" s="15">
        <v>4</v>
      </c>
      <c r="L472" s="15">
        <v>2634</v>
      </c>
      <c r="M472" s="15">
        <v>422.96343491182046</v>
      </c>
      <c r="N472" s="15">
        <v>105.74085872795511</v>
      </c>
      <c r="O472" s="16">
        <v>42005</v>
      </c>
      <c r="P472" s="17" t="s">
        <v>105</v>
      </c>
      <c r="Q472" s="17" t="s">
        <v>292</v>
      </c>
      <c r="R472" s="18" t="s">
        <v>106</v>
      </c>
    </row>
    <row r="473" spans="1:18" ht="13" x14ac:dyDescent="0.3">
      <c r="A473" s="14" t="s">
        <v>219</v>
      </c>
      <c r="B473" s="14" t="s">
        <v>41</v>
      </c>
      <c r="C473" s="14" t="s">
        <v>263</v>
      </c>
      <c r="D473" s="14" t="s">
        <v>116</v>
      </c>
      <c r="E473" s="14" t="s">
        <v>16</v>
      </c>
      <c r="F473" s="14" t="s">
        <v>8</v>
      </c>
      <c r="G473" s="14" t="s">
        <v>345</v>
      </c>
      <c r="H473" s="14" t="s">
        <v>83</v>
      </c>
      <c r="I473" s="14" t="s">
        <v>80</v>
      </c>
      <c r="J473" s="14" t="s">
        <v>1984</v>
      </c>
      <c r="K473" s="15">
        <v>7</v>
      </c>
      <c r="L473" s="15">
        <v>4558</v>
      </c>
      <c r="M473" s="15">
        <v>651.32626637569797</v>
      </c>
      <c r="N473" s="15">
        <v>93.046609482242573</v>
      </c>
      <c r="O473" s="16">
        <v>43101</v>
      </c>
      <c r="P473" s="17" t="s">
        <v>105</v>
      </c>
      <c r="Q473" s="17" t="s">
        <v>277</v>
      </c>
      <c r="R473" s="18" t="s">
        <v>106</v>
      </c>
    </row>
    <row r="474" spans="1:18" ht="13" x14ac:dyDescent="0.3">
      <c r="A474" s="14" t="s">
        <v>219</v>
      </c>
      <c r="B474" s="14" t="s">
        <v>41</v>
      </c>
      <c r="C474" s="14" t="s">
        <v>263</v>
      </c>
      <c r="D474" s="14" t="s">
        <v>116</v>
      </c>
      <c r="E474" s="14" t="s">
        <v>16</v>
      </c>
      <c r="F474" s="14" t="s">
        <v>8</v>
      </c>
      <c r="G474" s="14" t="s">
        <v>380</v>
      </c>
      <c r="H474" s="14" t="s">
        <v>83</v>
      </c>
      <c r="I474" s="14" t="s">
        <v>80</v>
      </c>
      <c r="J474" s="14" t="s">
        <v>1984</v>
      </c>
      <c r="K474" s="15">
        <v>33.6</v>
      </c>
      <c r="L474" s="15">
        <v>17559</v>
      </c>
      <c r="M474" s="15">
        <v>2509.1351275320053</v>
      </c>
      <c r="N474" s="15">
        <v>74.676640700357297</v>
      </c>
      <c r="O474" s="16">
        <v>43101</v>
      </c>
      <c r="P474" s="17" t="s">
        <v>105</v>
      </c>
      <c r="Q474" s="17" t="s">
        <v>277</v>
      </c>
      <c r="R474" s="18" t="s">
        <v>106</v>
      </c>
    </row>
    <row r="475" spans="1:18" ht="13" x14ac:dyDescent="0.3">
      <c r="A475" s="14" t="s">
        <v>219</v>
      </c>
      <c r="B475" s="14" t="s">
        <v>41</v>
      </c>
      <c r="C475" s="14" t="s">
        <v>263</v>
      </c>
      <c r="D475" s="14" t="s">
        <v>116</v>
      </c>
      <c r="E475" s="14" t="s">
        <v>16</v>
      </c>
      <c r="F475" s="14" t="s">
        <v>8</v>
      </c>
      <c r="G475" s="14" t="s">
        <v>376</v>
      </c>
      <c r="H475" s="14" t="s">
        <v>83</v>
      </c>
      <c r="I475" s="14" t="s">
        <v>80</v>
      </c>
      <c r="J475" s="14" t="s">
        <v>1984</v>
      </c>
      <c r="K475" s="15">
        <v>4.9000000000000004</v>
      </c>
      <c r="L475" s="15">
        <v>2597</v>
      </c>
      <c r="M475" s="15">
        <v>371.10450060940923</v>
      </c>
      <c r="N475" s="15">
        <v>75.735612369267187</v>
      </c>
      <c r="O475" s="16">
        <v>43101</v>
      </c>
      <c r="P475" s="17" t="s">
        <v>105</v>
      </c>
      <c r="Q475" s="17" t="s">
        <v>277</v>
      </c>
      <c r="R475" s="18" t="s">
        <v>106</v>
      </c>
    </row>
    <row r="476" spans="1:18" ht="13" x14ac:dyDescent="0.3">
      <c r="A476" s="14" t="s">
        <v>219</v>
      </c>
      <c r="B476" s="14" t="s">
        <v>41</v>
      </c>
      <c r="C476" s="14" t="s">
        <v>263</v>
      </c>
      <c r="D476" s="14" t="s">
        <v>116</v>
      </c>
      <c r="E476" s="14" t="s">
        <v>16</v>
      </c>
      <c r="F476" s="14" t="s">
        <v>8</v>
      </c>
      <c r="G476" s="14" t="s">
        <v>359</v>
      </c>
      <c r="H476" s="14" t="s">
        <v>83</v>
      </c>
      <c r="I476" s="14" t="s">
        <v>80</v>
      </c>
      <c r="J476" s="14" t="s">
        <v>1984</v>
      </c>
      <c r="K476" s="15">
        <v>30.2</v>
      </c>
      <c r="L476" s="15">
        <v>17681</v>
      </c>
      <c r="M476" s="15">
        <v>2526.5686081151193</v>
      </c>
      <c r="N476" s="15">
        <v>83.661212189242363</v>
      </c>
      <c r="O476" s="16">
        <v>43101</v>
      </c>
      <c r="P476" s="17" t="s">
        <v>105</v>
      </c>
      <c r="Q476" s="17" t="s">
        <v>277</v>
      </c>
      <c r="R476" s="18" t="s">
        <v>106</v>
      </c>
    </row>
    <row r="477" spans="1:18" ht="13" x14ac:dyDescent="0.3">
      <c r="A477" s="14" t="s">
        <v>219</v>
      </c>
      <c r="B477" s="14" t="s">
        <v>41</v>
      </c>
      <c r="C477" s="14"/>
      <c r="D477" s="14" t="s">
        <v>116</v>
      </c>
      <c r="E477" s="14" t="s">
        <v>16</v>
      </c>
      <c r="F477" s="14" t="s">
        <v>8</v>
      </c>
      <c r="G477" s="14" t="s">
        <v>1069</v>
      </c>
      <c r="H477" s="14" t="s">
        <v>83</v>
      </c>
      <c r="I477" s="14" t="s">
        <v>80</v>
      </c>
      <c r="J477" s="14" t="s">
        <v>1984</v>
      </c>
      <c r="K477" s="15">
        <v>30</v>
      </c>
      <c r="L477" s="15"/>
      <c r="M477" s="15">
        <v>2737.9493214454487</v>
      </c>
      <c r="N477" s="15">
        <v>91.264977381514953</v>
      </c>
      <c r="O477" s="16"/>
      <c r="P477" s="17"/>
      <c r="Q477" s="17" t="s">
        <v>873</v>
      </c>
      <c r="R477" s="18"/>
    </row>
    <row r="478" spans="1:18" ht="13" x14ac:dyDescent="0.3">
      <c r="A478" s="14" t="s">
        <v>219</v>
      </c>
      <c r="B478" s="14" t="s">
        <v>41</v>
      </c>
      <c r="C478" s="14"/>
      <c r="D478" s="14" t="s">
        <v>116</v>
      </c>
      <c r="E478" s="14" t="s">
        <v>16</v>
      </c>
      <c r="F478" s="14" t="s">
        <v>8</v>
      </c>
      <c r="G478" s="14" t="s">
        <v>1004</v>
      </c>
      <c r="H478" s="14" t="s">
        <v>83</v>
      </c>
      <c r="I478" s="14" t="s">
        <v>80</v>
      </c>
      <c r="J478" s="14" t="s">
        <v>1984</v>
      </c>
      <c r="K478" s="15">
        <v>41.6</v>
      </c>
      <c r="L478" s="15"/>
      <c r="M478" s="15">
        <v>2292.045009690602</v>
      </c>
      <c r="N478" s="15">
        <v>55.097235809870241</v>
      </c>
      <c r="O478" s="16"/>
      <c r="P478" s="17"/>
      <c r="Q478" s="17" t="s">
        <v>873</v>
      </c>
      <c r="R478" s="18"/>
    </row>
    <row r="479" spans="1:18" ht="13" x14ac:dyDescent="0.3">
      <c r="A479" s="14" t="s">
        <v>219</v>
      </c>
      <c r="B479" s="14" t="s">
        <v>41</v>
      </c>
      <c r="C479" s="14" t="s">
        <v>293</v>
      </c>
      <c r="D479" s="14" t="s">
        <v>116</v>
      </c>
      <c r="E479" s="14" t="s">
        <v>16</v>
      </c>
      <c r="F479" s="14" t="s">
        <v>8</v>
      </c>
      <c r="G479" s="14" t="s">
        <v>329</v>
      </c>
      <c r="H479" s="14" t="s">
        <v>83</v>
      </c>
      <c r="I479" s="14" t="s">
        <v>80</v>
      </c>
      <c r="J479" s="14" t="s">
        <v>1984</v>
      </c>
      <c r="K479" s="15">
        <v>22.6</v>
      </c>
      <c r="L479" s="15">
        <v>15154</v>
      </c>
      <c r="M479" s="15">
        <v>2235.9714128148858</v>
      </c>
      <c r="N479" s="15">
        <v>98.936788177649802</v>
      </c>
      <c r="O479" s="16">
        <v>42370</v>
      </c>
      <c r="P479" s="17" t="s">
        <v>105</v>
      </c>
      <c r="Q479" s="17" t="s">
        <v>294</v>
      </c>
      <c r="R479" s="18" t="s">
        <v>106</v>
      </c>
    </row>
    <row r="480" spans="1:18" ht="13" x14ac:dyDescent="0.3">
      <c r="A480" s="14" t="s">
        <v>219</v>
      </c>
      <c r="B480" s="14" t="s">
        <v>41</v>
      </c>
      <c r="C480" s="14" t="s">
        <v>293</v>
      </c>
      <c r="D480" s="14" t="s">
        <v>116</v>
      </c>
      <c r="E480" s="14" t="s">
        <v>16</v>
      </c>
      <c r="F480" s="14" t="s">
        <v>8</v>
      </c>
      <c r="G480" s="14" t="s">
        <v>374</v>
      </c>
      <c r="H480" s="14" t="s">
        <v>83</v>
      </c>
      <c r="I480" s="14" t="s">
        <v>80</v>
      </c>
      <c r="J480" s="14" t="s">
        <v>1984</v>
      </c>
      <c r="K480" s="15">
        <v>69.599999999999994</v>
      </c>
      <c r="L480" s="15">
        <v>36256</v>
      </c>
      <c r="M480" s="15">
        <v>5349.569720404942</v>
      </c>
      <c r="N480" s="15">
        <v>76.861633913864111</v>
      </c>
      <c r="O480" s="16">
        <v>42370</v>
      </c>
      <c r="P480" s="17" t="s">
        <v>105</v>
      </c>
      <c r="Q480" s="17" t="s">
        <v>294</v>
      </c>
      <c r="R480" s="18" t="s">
        <v>106</v>
      </c>
    </row>
    <row r="481" spans="1:18" ht="13" x14ac:dyDescent="0.3">
      <c r="A481" s="14" t="s">
        <v>219</v>
      </c>
      <c r="B481" s="14" t="s">
        <v>41</v>
      </c>
      <c r="C481" s="14"/>
      <c r="D481" s="14" t="s">
        <v>116</v>
      </c>
      <c r="E481" s="14" t="s">
        <v>16</v>
      </c>
      <c r="F481" s="14" t="s">
        <v>8</v>
      </c>
      <c r="G481" s="14" t="s">
        <v>1149</v>
      </c>
      <c r="H481" s="14" t="s">
        <v>60</v>
      </c>
      <c r="I481" s="14" t="s">
        <v>57</v>
      </c>
      <c r="J481" s="14" t="s">
        <v>2005</v>
      </c>
      <c r="K481" s="15">
        <v>511</v>
      </c>
      <c r="L481" s="15"/>
      <c r="M481" s="15">
        <v>9290.9046532075099</v>
      </c>
      <c r="N481" s="15">
        <v>18.181809497470667</v>
      </c>
      <c r="O481" s="16"/>
      <c r="P481" s="17"/>
      <c r="Q481" s="17" t="s">
        <v>873</v>
      </c>
      <c r="R481" s="18"/>
    </row>
    <row r="482" spans="1:18" ht="13" x14ac:dyDescent="0.3">
      <c r="A482" s="14" t="s">
        <v>219</v>
      </c>
      <c r="B482" s="14" t="s">
        <v>41</v>
      </c>
      <c r="C482" s="14" t="s">
        <v>304</v>
      </c>
      <c r="D482" s="14" t="s">
        <v>116</v>
      </c>
      <c r="E482" s="14" t="s">
        <v>16</v>
      </c>
      <c r="F482" s="14" t="s">
        <v>8</v>
      </c>
      <c r="G482" s="14" t="s">
        <v>727</v>
      </c>
      <c r="H482" s="14" t="s">
        <v>83</v>
      </c>
      <c r="I482" s="14" t="s">
        <v>80</v>
      </c>
      <c r="J482" s="14" t="s">
        <v>1984</v>
      </c>
      <c r="K482" s="15">
        <v>10.5</v>
      </c>
      <c r="L482" s="15">
        <v>3700</v>
      </c>
      <c r="M482" s="15">
        <v>469.97081909495381</v>
      </c>
      <c r="N482" s="15">
        <v>44.759125628090842</v>
      </c>
      <c r="O482" s="16">
        <v>43831</v>
      </c>
      <c r="P482" s="17" t="s">
        <v>719</v>
      </c>
      <c r="Q482" s="17" t="s">
        <v>720</v>
      </c>
      <c r="R482" s="18"/>
    </row>
    <row r="483" spans="1:18" ht="13" x14ac:dyDescent="0.3">
      <c r="A483" s="14" t="s">
        <v>219</v>
      </c>
      <c r="B483" s="14" t="s">
        <v>41</v>
      </c>
      <c r="C483" s="14"/>
      <c r="D483" s="14" t="s">
        <v>116</v>
      </c>
      <c r="E483" s="14" t="s">
        <v>16</v>
      </c>
      <c r="F483" s="14" t="s">
        <v>8</v>
      </c>
      <c r="G483" s="14" t="s">
        <v>1028</v>
      </c>
      <c r="H483" s="14" t="s">
        <v>83</v>
      </c>
      <c r="I483" s="14" t="s">
        <v>80</v>
      </c>
      <c r="J483" s="14" t="s">
        <v>1984</v>
      </c>
      <c r="K483" s="15">
        <v>39.1</v>
      </c>
      <c r="L483" s="15"/>
      <c r="M483" s="15">
        <v>2498.5293671360732</v>
      </c>
      <c r="N483" s="15">
        <v>63.901006832124629</v>
      </c>
      <c r="O483" s="16"/>
      <c r="P483" s="17"/>
      <c r="Q483" s="17" t="s">
        <v>873</v>
      </c>
      <c r="R483" s="18"/>
    </row>
    <row r="484" spans="1:18" ht="13" x14ac:dyDescent="0.3">
      <c r="A484" s="14" t="s">
        <v>219</v>
      </c>
      <c r="B484" s="14" t="s">
        <v>41</v>
      </c>
      <c r="C484" s="14"/>
      <c r="D484" s="14" t="s">
        <v>116</v>
      </c>
      <c r="E484" s="14" t="s">
        <v>16</v>
      </c>
      <c r="F484" s="14" t="s">
        <v>8</v>
      </c>
      <c r="G484" s="14" t="s">
        <v>1005</v>
      </c>
      <c r="H484" s="14" t="s">
        <v>83</v>
      </c>
      <c r="I484" s="14" t="s">
        <v>80</v>
      </c>
      <c r="J484" s="14" t="s">
        <v>1984</v>
      </c>
      <c r="K484" s="15">
        <v>35.200000000000003</v>
      </c>
      <c r="L484" s="15"/>
      <c r="M484" s="15">
        <v>2644.5754422950372</v>
      </c>
      <c r="N484" s="15">
        <v>75.129984156109003</v>
      </c>
      <c r="O484" s="16"/>
      <c r="P484" s="17"/>
      <c r="Q484" s="17" t="s">
        <v>873</v>
      </c>
      <c r="R484" s="18"/>
    </row>
    <row r="485" spans="1:18" ht="13" x14ac:dyDescent="0.3">
      <c r="A485" s="14" t="s">
        <v>219</v>
      </c>
      <c r="B485" s="14" t="s">
        <v>41</v>
      </c>
      <c r="C485" s="14"/>
      <c r="D485" s="14" t="s">
        <v>116</v>
      </c>
      <c r="E485" s="14" t="s">
        <v>16</v>
      </c>
      <c r="F485" s="14" t="s">
        <v>8</v>
      </c>
      <c r="G485" s="14" t="s">
        <v>1006</v>
      </c>
      <c r="H485" s="14" t="s">
        <v>83</v>
      </c>
      <c r="I485" s="14" t="s">
        <v>80</v>
      </c>
      <c r="J485" s="14" t="s">
        <v>1984</v>
      </c>
      <c r="K485" s="15">
        <v>25.3</v>
      </c>
      <c r="L485" s="15"/>
      <c r="M485" s="15">
        <v>1802.1079948078884</v>
      </c>
      <c r="N485" s="15">
        <v>71.229565012169502</v>
      </c>
      <c r="O485" s="16"/>
      <c r="P485" s="17"/>
      <c r="Q485" s="17" t="s">
        <v>873</v>
      </c>
      <c r="R485" s="18"/>
    </row>
    <row r="486" spans="1:18" ht="13" x14ac:dyDescent="0.3">
      <c r="A486" s="14" t="s">
        <v>219</v>
      </c>
      <c r="B486" s="14" t="s">
        <v>41</v>
      </c>
      <c r="C486" s="14"/>
      <c r="D486" s="14" t="s">
        <v>116</v>
      </c>
      <c r="E486" s="14" t="s">
        <v>16</v>
      </c>
      <c r="F486" s="14" t="s">
        <v>8</v>
      </c>
      <c r="G486" s="14" t="s">
        <v>972</v>
      </c>
      <c r="H486" s="14" t="s">
        <v>83</v>
      </c>
      <c r="I486" s="14" t="s">
        <v>80</v>
      </c>
      <c r="J486" s="14" t="s">
        <v>1984</v>
      </c>
      <c r="K486" s="15">
        <v>34.6</v>
      </c>
      <c r="L486" s="15"/>
      <c r="M486" s="15">
        <v>2286.6886051503784</v>
      </c>
      <c r="N486" s="15">
        <v>66.089266044808625</v>
      </c>
      <c r="O486" s="16"/>
      <c r="P486" s="17"/>
      <c r="Q486" s="17" t="s">
        <v>873</v>
      </c>
      <c r="R486" s="18"/>
    </row>
    <row r="487" spans="1:18" ht="13" x14ac:dyDescent="0.3">
      <c r="A487" s="14" t="s">
        <v>219</v>
      </c>
      <c r="B487" s="14" t="s">
        <v>41</v>
      </c>
      <c r="C487" s="14"/>
      <c r="D487" s="14" t="s">
        <v>116</v>
      </c>
      <c r="E487" s="14" t="s">
        <v>16</v>
      </c>
      <c r="F487" s="14" t="s">
        <v>8</v>
      </c>
      <c r="G487" s="14" t="s">
        <v>973</v>
      </c>
      <c r="H487" s="14" t="s">
        <v>83</v>
      </c>
      <c r="I487" s="14" t="s">
        <v>80</v>
      </c>
      <c r="J487" s="14" t="s">
        <v>1984</v>
      </c>
      <c r="K487" s="15">
        <v>13.8</v>
      </c>
      <c r="L487" s="15"/>
      <c r="M487" s="15">
        <v>1076.6648755585959</v>
      </c>
      <c r="N487" s="15">
        <v>78.019193881057674</v>
      </c>
      <c r="O487" s="16"/>
      <c r="P487" s="17"/>
      <c r="Q487" s="17" t="s">
        <v>873</v>
      </c>
      <c r="R487" s="18"/>
    </row>
    <row r="488" spans="1:18" ht="13" x14ac:dyDescent="0.3">
      <c r="A488" s="14" t="s">
        <v>219</v>
      </c>
      <c r="B488" s="14" t="s">
        <v>41</v>
      </c>
      <c r="C488" s="14"/>
      <c r="D488" s="14" t="s">
        <v>116</v>
      </c>
      <c r="E488" s="14" t="s">
        <v>16</v>
      </c>
      <c r="F488" s="14" t="s">
        <v>8</v>
      </c>
      <c r="G488" s="14" t="s">
        <v>974</v>
      </c>
      <c r="H488" s="14" t="s">
        <v>83</v>
      </c>
      <c r="I488" s="14" t="s">
        <v>80</v>
      </c>
      <c r="J488" s="14" t="s">
        <v>1984</v>
      </c>
      <c r="K488" s="15">
        <v>19</v>
      </c>
      <c r="L488" s="15"/>
      <c r="M488" s="15">
        <v>1610.265669533065</v>
      </c>
      <c r="N488" s="15">
        <v>84.750824712266578</v>
      </c>
      <c r="O488" s="16"/>
      <c r="P488" s="17"/>
      <c r="Q488" s="17" t="s">
        <v>873</v>
      </c>
      <c r="R488" s="18"/>
    </row>
    <row r="489" spans="1:18" ht="13" x14ac:dyDescent="0.3">
      <c r="A489" s="14" t="s">
        <v>219</v>
      </c>
      <c r="B489" s="14" t="s">
        <v>41</v>
      </c>
      <c r="C489" s="14" t="s">
        <v>304</v>
      </c>
      <c r="D489" s="14" t="s">
        <v>116</v>
      </c>
      <c r="E489" s="14" t="s">
        <v>16</v>
      </c>
      <c r="F489" s="14" t="s">
        <v>8</v>
      </c>
      <c r="G489" s="14" t="s">
        <v>336</v>
      </c>
      <c r="H489" s="14" t="s">
        <v>83</v>
      </c>
      <c r="I489" s="14" t="s">
        <v>80</v>
      </c>
      <c r="J489" s="14" t="s">
        <v>1984</v>
      </c>
      <c r="K489" s="15">
        <v>10.5</v>
      </c>
      <c r="L489" s="15">
        <v>7009</v>
      </c>
      <c r="M489" s="15">
        <v>932.14686127781033</v>
      </c>
      <c r="N489" s="15">
        <v>88.775891550267644</v>
      </c>
      <c r="O489" s="16">
        <v>43466</v>
      </c>
      <c r="P489" s="17" t="s">
        <v>105</v>
      </c>
      <c r="Q489" s="17" t="s">
        <v>305</v>
      </c>
      <c r="R489" s="18" t="s">
        <v>106</v>
      </c>
    </row>
    <row r="490" spans="1:18" ht="13" x14ac:dyDescent="0.3">
      <c r="A490" s="14" t="s">
        <v>219</v>
      </c>
      <c r="B490" s="14" t="s">
        <v>41</v>
      </c>
      <c r="C490" s="14" t="s">
        <v>304</v>
      </c>
      <c r="D490" s="14" t="s">
        <v>116</v>
      </c>
      <c r="E490" s="14" t="s">
        <v>16</v>
      </c>
      <c r="F490" s="14" t="s">
        <v>8</v>
      </c>
      <c r="G490" s="14" t="s">
        <v>382</v>
      </c>
      <c r="H490" s="14" t="s">
        <v>83</v>
      </c>
      <c r="I490" s="14" t="s">
        <v>80</v>
      </c>
      <c r="J490" s="14" t="s">
        <v>1984</v>
      </c>
      <c r="K490" s="15">
        <v>34.6</v>
      </c>
      <c r="L490" s="15">
        <v>17660</v>
      </c>
      <c r="M490" s="15">
        <v>2348.653669591401</v>
      </c>
      <c r="N490" s="15">
        <v>67.880163861023149</v>
      </c>
      <c r="O490" s="16">
        <v>43466</v>
      </c>
      <c r="P490" s="17" t="s">
        <v>105</v>
      </c>
      <c r="Q490" s="17" t="s">
        <v>305</v>
      </c>
      <c r="R490" s="18" t="s">
        <v>106</v>
      </c>
    </row>
    <row r="491" spans="1:18" ht="13" x14ac:dyDescent="0.3">
      <c r="A491" s="14" t="s">
        <v>219</v>
      </c>
      <c r="B491" s="14" t="s">
        <v>41</v>
      </c>
      <c r="C491" s="14" t="s">
        <v>304</v>
      </c>
      <c r="D491" s="14" t="s">
        <v>116</v>
      </c>
      <c r="E491" s="14" t="s">
        <v>16</v>
      </c>
      <c r="F491" s="14" t="s">
        <v>8</v>
      </c>
      <c r="G491" s="14" t="s">
        <v>353</v>
      </c>
      <c r="H491" s="14" t="s">
        <v>83</v>
      </c>
      <c r="I491" s="14" t="s">
        <v>80</v>
      </c>
      <c r="J491" s="14" t="s">
        <v>1984</v>
      </c>
      <c r="K491" s="15">
        <v>13.8</v>
      </c>
      <c r="L491" s="15">
        <v>8315</v>
      </c>
      <c r="M491" s="15">
        <v>1105.8355188364949</v>
      </c>
      <c r="N491" s="15">
        <v>80.133008611340202</v>
      </c>
      <c r="O491" s="16">
        <v>43466</v>
      </c>
      <c r="P491" s="17" t="s">
        <v>105</v>
      </c>
      <c r="Q491" s="17" t="s">
        <v>305</v>
      </c>
      <c r="R491" s="18" t="s">
        <v>106</v>
      </c>
    </row>
    <row r="492" spans="1:18" ht="13" x14ac:dyDescent="0.3">
      <c r="A492" s="14" t="s">
        <v>219</v>
      </c>
      <c r="B492" s="14" t="s">
        <v>41</v>
      </c>
      <c r="C492" s="14" t="s">
        <v>304</v>
      </c>
      <c r="D492" s="14" t="s">
        <v>116</v>
      </c>
      <c r="E492" s="14" t="s">
        <v>16</v>
      </c>
      <c r="F492" s="14" t="s">
        <v>8</v>
      </c>
      <c r="G492" s="14" t="s">
        <v>343</v>
      </c>
      <c r="H492" s="14" t="s">
        <v>83</v>
      </c>
      <c r="I492" s="14" t="s">
        <v>80</v>
      </c>
      <c r="J492" s="14" t="s">
        <v>1984</v>
      </c>
      <c r="K492" s="15">
        <v>19</v>
      </c>
      <c r="L492" s="15">
        <v>12436</v>
      </c>
      <c r="M492" s="15">
        <v>1653.8990393566628</v>
      </c>
      <c r="N492" s="15">
        <v>87.047317860876987</v>
      </c>
      <c r="O492" s="16">
        <v>43466</v>
      </c>
      <c r="P492" s="17" t="s">
        <v>105</v>
      </c>
      <c r="Q492" s="17" t="s">
        <v>305</v>
      </c>
      <c r="R492" s="18" t="s">
        <v>106</v>
      </c>
    </row>
    <row r="493" spans="1:18" ht="13" x14ac:dyDescent="0.3">
      <c r="A493" s="14" t="s">
        <v>219</v>
      </c>
      <c r="B493" s="14" t="s">
        <v>41</v>
      </c>
      <c r="C493" s="14" t="s">
        <v>304</v>
      </c>
      <c r="D493" s="14" t="s">
        <v>116</v>
      </c>
      <c r="E493" s="14" t="s">
        <v>16</v>
      </c>
      <c r="F493" s="14" t="s">
        <v>8</v>
      </c>
      <c r="G493" s="14" t="s">
        <v>358</v>
      </c>
      <c r="H493" s="14" t="s">
        <v>83</v>
      </c>
      <c r="I493" s="14" t="s">
        <v>80</v>
      </c>
      <c r="J493" s="14" t="s">
        <v>1984</v>
      </c>
      <c r="K493" s="15">
        <v>15.1</v>
      </c>
      <c r="L493" s="15">
        <v>8857</v>
      </c>
      <c r="M493" s="15">
        <v>1177.9176416518144</v>
      </c>
      <c r="N493" s="15">
        <v>78.007790837868498</v>
      </c>
      <c r="O493" s="16">
        <v>43466</v>
      </c>
      <c r="P493" s="17" t="s">
        <v>105</v>
      </c>
      <c r="Q493" s="17" t="s">
        <v>305</v>
      </c>
      <c r="R493" s="18" t="s">
        <v>106</v>
      </c>
    </row>
    <row r="494" spans="1:18" ht="13" x14ac:dyDescent="0.3">
      <c r="A494" s="14" t="s">
        <v>219</v>
      </c>
      <c r="B494" s="14" t="s">
        <v>41</v>
      </c>
      <c r="C494" s="14" t="s">
        <v>304</v>
      </c>
      <c r="D494" s="14" t="s">
        <v>116</v>
      </c>
      <c r="E494" s="14" t="s">
        <v>16</v>
      </c>
      <c r="F494" s="14" t="s">
        <v>8</v>
      </c>
      <c r="G494" s="14" t="s">
        <v>352</v>
      </c>
      <c r="H494" s="14" t="s">
        <v>83</v>
      </c>
      <c r="I494" s="14" t="s">
        <v>80</v>
      </c>
      <c r="J494" s="14" t="s">
        <v>1984</v>
      </c>
      <c r="K494" s="15">
        <v>7</v>
      </c>
      <c r="L494" s="15">
        <v>4289</v>
      </c>
      <c r="M494" s="15">
        <v>570.40631873598636</v>
      </c>
      <c r="N494" s="15">
        <v>81.486616962283762</v>
      </c>
      <c r="O494" s="16">
        <v>43466</v>
      </c>
      <c r="P494" s="17" t="s">
        <v>105</v>
      </c>
      <c r="Q494" s="17" t="s">
        <v>305</v>
      </c>
      <c r="R494" s="18" t="s">
        <v>106</v>
      </c>
    </row>
    <row r="495" spans="1:18" ht="13" x14ac:dyDescent="0.3">
      <c r="A495" s="14" t="s">
        <v>219</v>
      </c>
      <c r="B495" s="14" t="s">
        <v>41</v>
      </c>
      <c r="C495" s="14"/>
      <c r="D495" s="14" t="s">
        <v>116</v>
      </c>
      <c r="E495" s="14" t="s">
        <v>16</v>
      </c>
      <c r="F495" s="14" t="s">
        <v>8</v>
      </c>
      <c r="G495" s="14" t="s">
        <v>761</v>
      </c>
      <c r="H495" s="14" t="s">
        <v>58</v>
      </c>
      <c r="I495" s="14" t="s">
        <v>57</v>
      </c>
      <c r="J495" s="14" t="s">
        <v>2006</v>
      </c>
      <c r="K495" s="15">
        <v>199</v>
      </c>
      <c r="L495" s="15">
        <v>15500</v>
      </c>
      <c r="M495" s="15">
        <v>2074.6867933838234</v>
      </c>
      <c r="N495" s="15">
        <v>10.425561775798108</v>
      </c>
      <c r="O495" s="16">
        <v>43101</v>
      </c>
      <c r="P495" s="17" t="s">
        <v>719</v>
      </c>
      <c r="Q495" s="17" t="s">
        <v>720</v>
      </c>
      <c r="R495" s="18"/>
    </row>
    <row r="496" spans="1:18" ht="13" x14ac:dyDescent="0.3">
      <c r="A496" s="14" t="s">
        <v>219</v>
      </c>
      <c r="B496" s="14" t="s">
        <v>41</v>
      </c>
      <c r="C496" s="14"/>
      <c r="D496" s="14" t="s">
        <v>116</v>
      </c>
      <c r="E496" s="14" t="s">
        <v>16</v>
      </c>
      <c r="F496" s="14" t="s">
        <v>8</v>
      </c>
      <c r="G496" s="14" t="s">
        <v>1173</v>
      </c>
      <c r="H496" s="14" t="s">
        <v>60</v>
      </c>
      <c r="I496" s="14" t="s">
        <v>57</v>
      </c>
      <c r="J496" s="14" t="s">
        <v>2005</v>
      </c>
      <c r="K496" s="15">
        <v>1246</v>
      </c>
      <c r="L496" s="15"/>
      <c r="M496" s="15">
        <v>23837.700595198705</v>
      </c>
      <c r="N496" s="15">
        <v>19.131380895023039</v>
      </c>
      <c r="O496" s="16"/>
      <c r="P496" s="17"/>
      <c r="Q496" s="17" t="s">
        <v>873</v>
      </c>
      <c r="R496" s="18"/>
    </row>
    <row r="497" spans="1:18" ht="13" x14ac:dyDescent="0.3">
      <c r="A497" s="14" t="s">
        <v>219</v>
      </c>
      <c r="B497" s="14" t="s">
        <v>41</v>
      </c>
      <c r="C497" s="14"/>
      <c r="D497" s="14" t="s">
        <v>116</v>
      </c>
      <c r="E497" s="14" t="s">
        <v>16</v>
      </c>
      <c r="F497" s="14" t="s">
        <v>8</v>
      </c>
      <c r="G497" s="14" t="s">
        <v>1121</v>
      </c>
      <c r="H497" s="14" t="s">
        <v>60</v>
      </c>
      <c r="I497" s="14" t="s">
        <v>57</v>
      </c>
      <c r="J497" s="14" t="s">
        <v>2005</v>
      </c>
      <c r="K497" s="15">
        <v>197</v>
      </c>
      <c r="L497" s="15"/>
      <c r="M497" s="15">
        <v>2611.2975128755788</v>
      </c>
      <c r="N497" s="15">
        <v>13.255317324241517</v>
      </c>
      <c r="O497" s="16"/>
      <c r="P497" s="17"/>
      <c r="Q497" s="17" t="s">
        <v>873</v>
      </c>
      <c r="R497" s="18"/>
    </row>
    <row r="498" spans="1:18" ht="13" x14ac:dyDescent="0.3">
      <c r="A498" s="14" t="s">
        <v>219</v>
      </c>
      <c r="B498" s="14" t="s">
        <v>41</v>
      </c>
      <c r="C498" s="14"/>
      <c r="D498" s="14" t="s">
        <v>116</v>
      </c>
      <c r="E498" s="14" t="s">
        <v>16</v>
      </c>
      <c r="F498" s="14" t="s">
        <v>8</v>
      </c>
      <c r="G498" s="14" t="s">
        <v>751</v>
      </c>
      <c r="H498" s="14" t="s">
        <v>58</v>
      </c>
      <c r="I498" s="14" t="s">
        <v>57</v>
      </c>
      <c r="J498" s="14" t="s">
        <v>2006</v>
      </c>
      <c r="K498" s="15">
        <v>180.6</v>
      </c>
      <c r="L498" s="15">
        <v>12100</v>
      </c>
      <c r="M498" s="15">
        <v>1679.6078131361667</v>
      </c>
      <c r="N498" s="15">
        <v>9.3001540040762283</v>
      </c>
      <c r="O498" s="16">
        <v>42370</v>
      </c>
      <c r="P498" s="17" t="s">
        <v>719</v>
      </c>
      <c r="Q498" s="17" t="s">
        <v>720</v>
      </c>
      <c r="R498" s="18"/>
    </row>
    <row r="499" spans="1:18" ht="13" x14ac:dyDescent="0.3">
      <c r="A499" s="14" t="s">
        <v>219</v>
      </c>
      <c r="B499" s="14" t="s">
        <v>41</v>
      </c>
      <c r="C499" s="14"/>
      <c r="D499" s="14" t="s">
        <v>116</v>
      </c>
      <c r="E499" s="14" t="s">
        <v>16</v>
      </c>
      <c r="F499" s="14" t="s">
        <v>8</v>
      </c>
      <c r="G499" s="14" t="s">
        <v>759</v>
      </c>
      <c r="H499" s="14" t="s">
        <v>83</v>
      </c>
      <c r="I499" s="14" t="s">
        <v>80</v>
      </c>
      <c r="J499" s="14" t="s">
        <v>1984</v>
      </c>
      <c r="K499" s="15">
        <v>22</v>
      </c>
      <c r="L499" s="15"/>
      <c r="M499" s="15">
        <v>1971.3038733283186</v>
      </c>
      <c r="N499" s="15">
        <v>89.604721514923568</v>
      </c>
      <c r="O499" s="16"/>
      <c r="P499" s="17"/>
      <c r="Q499" s="17" t="s">
        <v>873</v>
      </c>
      <c r="R499" s="18"/>
    </row>
    <row r="500" spans="1:18" ht="13" x14ac:dyDescent="0.3">
      <c r="A500" s="14" t="s">
        <v>219</v>
      </c>
      <c r="B500" s="14" t="s">
        <v>41</v>
      </c>
      <c r="C500" s="14"/>
      <c r="D500" s="14" t="s">
        <v>116</v>
      </c>
      <c r="E500" s="14" t="s">
        <v>16</v>
      </c>
      <c r="F500" s="14" t="s">
        <v>8</v>
      </c>
      <c r="G500" s="14" t="s">
        <v>1080</v>
      </c>
      <c r="H500" s="14" t="s">
        <v>83</v>
      </c>
      <c r="I500" s="14" t="s">
        <v>80</v>
      </c>
      <c r="J500" s="14" t="s">
        <v>1984</v>
      </c>
      <c r="K500" s="15">
        <v>25.4</v>
      </c>
      <c r="L500" s="15"/>
      <c r="M500" s="15">
        <v>2276.2514258061351</v>
      </c>
      <c r="N500" s="15">
        <v>89.616197866383274</v>
      </c>
      <c r="O500" s="16"/>
      <c r="P500" s="17"/>
      <c r="Q500" s="17" t="s">
        <v>873</v>
      </c>
      <c r="R500" s="18"/>
    </row>
    <row r="501" spans="1:18" ht="13" x14ac:dyDescent="0.3">
      <c r="A501" s="14" t="s">
        <v>219</v>
      </c>
      <c r="B501" s="14" t="s">
        <v>41</v>
      </c>
      <c r="C501" s="14"/>
      <c r="D501" s="14" t="s">
        <v>116</v>
      </c>
      <c r="E501" s="14" t="s">
        <v>16</v>
      </c>
      <c r="F501" s="14" t="s">
        <v>8</v>
      </c>
      <c r="G501" s="14" t="s">
        <v>1081</v>
      </c>
      <c r="H501" s="14" t="s">
        <v>83</v>
      </c>
      <c r="I501" s="14" t="s">
        <v>80</v>
      </c>
      <c r="J501" s="14" t="s">
        <v>1984</v>
      </c>
      <c r="K501" s="15">
        <v>24.6</v>
      </c>
      <c r="L501" s="15"/>
      <c r="M501" s="15">
        <v>2199.093474984867</v>
      </c>
      <c r="N501" s="15">
        <v>89.394043698571821</v>
      </c>
      <c r="O501" s="16"/>
      <c r="P501" s="17"/>
      <c r="Q501" s="17" t="s">
        <v>873</v>
      </c>
      <c r="R501" s="18"/>
    </row>
    <row r="502" spans="1:18" ht="13" x14ac:dyDescent="0.3">
      <c r="A502" s="14" t="s">
        <v>219</v>
      </c>
      <c r="B502" s="14" t="s">
        <v>41</v>
      </c>
      <c r="C502" s="14"/>
      <c r="D502" s="14" t="s">
        <v>116</v>
      </c>
      <c r="E502" s="14" t="s">
        <v>16</v>
      </c>
      <c r="F502" s="14" t="s">
        <v>8</v>
      </c>
      <c r="G502" s="14" t="s">
        <v>1082</v>
      </c>
      <c r="H502" s="14" t="s">
        <v>83</v>
      </c>
      <c r="I502" s="14" t="s">
        <v>80</v>
      </c>
      <c r="J502" s="14" t="s">
        <v>1984</v>
      </c>
      <c r="K502" s="15">
        <v>22.8</v>
      </c>
      <c r="L502" s="15"/>
      <c r="M502" s="15">
        <v>1880.5390011964653</v>
      </c>
      <c r="N502" s="15">
        <v>82.47978075423093</v>
      </c>
      <c r="O502" s="16"/>
      <c r="P502" s="17"/>
      <c r="Q502" s="17" t="s">
        <v>873</v>
      </c>
      <c r="R502" s="18"/>
    </row>
    <row r="503" spans="1:18" ht="13" x14ac:dyDescent="0.3">
      <c r="A503" s="14" t="s">
        <v>219</v>
      </c>
      <c r="B503" s="14" t="s">
        <v>41</v>
      </c>
      <c r="C503" s="14" t="s">
        <v>246</v>
      </c>
      <c r="D503" s="14" t="s">
        <v>116</v>
      </c>
      <c r="E503" s="14" t="s">
        <v>16</v>
      </c>
      <c r="F503" s="14" t="s">
        <v>8</v>
      </c>
      <c r="G503" s="14" t="s">
        <v>247</v>
      </c>
      <c r="H503" s="14" t="s">
        <v>83</v>
      </c>
      <c r="I503" s="14" t="s">
        <v>80</v>
      </c>
      <c r="J503" s="14" t="s">
        <v>1984</v>
      </c>
      <c r="K503" s="15">
        <v>6.5</v>
      </c>
      <c r="L503" s="15">
        <v>5015.3999999999996</v>
      </c>
      <c r="M503" s="15">
        <v>651.97461907611387</v>
      </c>
      <c r="N503" s="15">
        <v>100.30378755017136</v>
      </c>
      <c r="O503" s="16">
        <v>43831</v>
      </c>
      <c r="P503" s="17" t="s">
        <v>105</v>
      </c>
      <c r="Q503" s="17" t="s">
        <v>248</v>
      </c>
      <c r="R503" s="18" t="s">
        <v>106</v>
      </c>
    </row>
    <row r="504" spans="1:18" ht="13" x14ac:dyDescent="0.3">
      <c r="A504" s="14" t="s">
        <v>219</v>
      </c>
      <c r="B504" s="14" t="s">
        <v>41</v>
      </c>
      <c r="C504" s="14" t="s">
        <v>246</v>
      </c>
      <c r="D504" s="14" t="s">
        <v>116</v>
      </c>
      <c r="E504" s="14" t="s">
        <v>16</v>
      </c>
      <c r="F504" s="14" t="s">
        <v>8</v>
      </c>
      <c r="G504" s="14" t="s">
        <v>249</v>
      </c>
      <c r="H504" s="14" t="s">
        <v>83</v>
      </c>
      <c r="I504" s="14" t="s">
        <v>80</v>
      </c>
      <c r="J504" s="14" t="s">
        <v>1984</v>
      </c>
      <c r="K504" s="15">
        <v>25.4</v>
      </c>
      <c r="L504" s="15">
        <v>17354</v>
      </c>
      <c r="M504" s="15">
        <v>2255.9252580944449</v>
      </c>
      <c r="N504" s="15">
        <v>88.81595504308838</v>
      </c>
      <c r="O504" s="16">
        <v>43831</v>
      </c>
      <c r="P504" s="17" t="s">
        <v>105</v>
      </c>
      <c r="Q504" s="17" t="s">
        <v>248</v>
      </c>
      <c r="R504" s="18" t="s">
        <v>106</v>
      </c>
    </row>
    <row r="505" spans="1:18" ht="13" x14ac:dyDescent="0.3">
      <c r="A505" s="14" t="s">
        <v>219</v>
      </c>
      <c r="B505" s="14" t="s">
        <v>41</v>
      </c>
      <c r="C505" s="14" t="s">
        <v>246</v>
      </c>
      <c r="D505" s="14" t="s">
        <v>116</v>
      </c>
      <c r="E505" s="14" t="s">
        <v>16</v>
      </c>
      <c r="F505" s="14" t="s">
        <v>8</v>
      </c>
      <c r="G505" s="14" t="s">
        <v>250</v>
      </c>
      <c r="H505" s="14" t="s">
        <v>83</v>
      </c>
      <c r="I505" s="14" t="s">
        <v>80</v>
      </c>
      <c r="J505" s="14" t="s">
        <v>1984</v>
      </c>
      <c r="K505" s="15">
        <v>24.6</v>
      </c>
      <c r="L505" s="15">
        <v>16830</v>
      </c>
      <c r="M505" s="15">
        <v>2187.808118804282</v>
      </c>
      <c r="N505" s="15">
        <v>88.935289382287877</v>
      </c>
      <c r="O505" s="16">
        <v>43831</v>
      </c>
      <c r="P505" s="17" t="s">
        <v>105</v>
      </c>
      <c r="Q505" s="17" t="s">
        <v>248</v>
      </c>
      <c r="R505" s="18" t="s">
        <v>106</v>
      </c>
    </row>
    <row r="506" spans="1:18" ht="13" x14ac:dyDescent="0.3">
      <c r="A506" s="14" t="s">
        <v>219</v>
      </c>
      <c r="B506" s="14" t="s">
        <v>41</v>
      </c>
      <c r="C506" s="14" t="s">
        <v>246</v>
      </c>
      <c r="D506" s="14" t="s">
        <v>116</v>
      </c>
      <c r="E506" s="14" t="s">
        <v>16</v>
      </c>
      <c r="F506" s="14" t="s">
        <v>8</v>
      </c>
      <c r="G506" s="14" t="s">
        <v>251</v>
      </c>
      <c r="H506" s="14" t="s">
        <v>83</v>
      </c>
      <c r="I506" s="14" t="s">
        <v>80</v>
      </c>
      <c r="J506" s="14" t="s">
        <v>1984</v>
      </c>
      <c r="K506" s="15">
        <v>22.8</v>
      </c>
      <c r="L506" s="15">
        <v>14392</v>
      </c>
      <c r="M506" s="15">
        <v>1870.8814287481418</v>
      </c>
      <c r="N506" s="15">
        <v>82.056203015269375</v>
      </c>
      <c r="O506" s="16">
        <v>43831</v>
      </c>
      <c r="P506" s="17" t="s">
        <v>105</v>
      </c>
      <c r="Q506" s="17" t="s">
        <v>248</v>
      </c>
      <c r="R506" s="18" t="s">
        <v>106</v>
      </c>
    </row>
    <row r="507" spans="1:18" ht="13" x14ac:dyDescent="0.3">
      <c r="A507" s="14" t="s">
        <v>219</v>
      </c>
      <c r="B507" s="14" t="s">
        <v>41</v>
      </c>
      <c r="C507" s="14" t="s">
        <v>733</v>
      </c>
      <c r="D507" s="14" t="s">
        <v>116</v>
      </c>
      <c r="E507" s="14" t="s">
        <v>16</v>
      </c>
      <c r="F507" s="14" t="s">
        <v>8</v>
      </c>
      <c r="G507" s="14" t="s">
        <v>734</v>
      </c>
      <c r="H507" s="14" t="s">
        <v>82</v>
      </c>
      <c r="I507" s="14" t="s">
        <v>80</v>
      </c>
      <c r="J507" s="14" t="s">
        <v>1985</v>
      </c>
      <c r="K507" s="15">
        <v>14.7</v>
      </c>
      <c r="L507" s="15">
        <v>7000</v>
      </c>
      <c r="M507" s="15">
        <v>936.98887260091465</v>
      </c>
      <c r="N507" s="15">
        <v>63.740739632715282</v>
      </c>
      <c r="O507" s="16">
        <v>43101</v>
      </c>
      <c r="P507" s="17" t="s">
        <v>719</v>
      </c>
      <c r="Q507" s="17" t="s">
        <v>720</v>
      </c>
      <c r="R507" s="18"/>
    </row>
    <row r="508" spans="1:18" ht="13" x14ac:dyDescent="0.3">
      <c r="A508" s="14" t="s">
        <v>219</v>
      </c>
      <c r="B508" s="14" t="s">
        <v>41</v>
      </c>
      <c r="C508" s="14"/>
      <c r="D508" s="14" t="s">
        <v>116</v>
      </c>
      <c r="E508" s="14" t="s">
        <v>16</v>
      </c>
      <c r="F508" s="14" t="s">
        <v>8</v>
      </c>
      <c r="G508" s="14" t="s">
        <v>1096</v>
      </c>
      <c r="H508" s="14" t="s">
        <v>58</v>
      </c>
      <c r="I508" s="14" t="s">
        <v>57</v>
      </c>
      <c r="J508" s="14" t="s">
        <v>2006</v>
      </c>
      <c r="K508" s="15">
        <v>377</v>
      </c>
      <c r="L508" s="15"/>
      <c r="M508" s="15">
        <v>4172.536950212434</v>
      </c>
      <c r="N508" s="15">
        <v>11.067737268467996</v>
      </c>
      <c r="O508" s="16"/>
      <c r="P508" s="17"/>
      <c r="Q508" s="17" t="s">
        <v>873</v>
      </c>
      <c r="R508" s="18"/>
    </row>
    <row r="509" spans="1:18" ht="13" x14ac:dyDescent="0.3">
      <c r="A509" s="14" t="s">
        <v>219</v>
      </c>
      <c r="B509" s="14" t="s">
        <v>41</v>
      </c>
      <c r="C509" s="14"/>
      <c r="D509" s="14" t="s">
        <v>116</v>
      </c>
      <c r="E509" s="14" t="s">
        <v>16</v>
      </c>
      <c r="F509" s="14" t="s">
        <v>8</v>
      </c>
      <c r="G509" s="14" t="s">
        <v>1172</v>
      </c>
      <c r="H509" s="14" t="s">
        <v>60</v>
      </c>
      <c r="I509" s="14" t="s">
        <v>57</v>
      </c>
      <c r="J509" s="14" t="s">
        <v>2005</v>
      </c>
      <c r="K509" s="15">
        <v>618</v>
      </c>
      <c r="L509" s="15"/>
      <c r="M509" s="15">
        <v>11614.71116669577</v>
      </c>
      <c r="N509" s="15">
        <v>18.794031014070825</v>
      </c>
      <c r="O509" s="16"/>
      <c r="P509" s="17"/>
      <c r="Q509" s="17" t="s">
        <v>873</v>
      </c>
      <c r="R509" s="18"/>
    </row>
    <row r="510" spans="1:18" ht="13" x14ac:dyDescent="0.3">
      <c r="A510" s="14" t="s">
        <v>219</v>
      </c>
      <c r="B510" s="14" t="s">
        <v>41</v>
      </c>
      <c r="C510" s="14"/>
      <c r="D510" s="14" t="s">
        <v>116</v>
      </c>
      <c r="E510" s="14" t="s">
        <v>16</v>
      </c>
      <c r="F510" s="14" t="s">
        <v>8</v>
      </c>
      <c r="G510" s="14" t="s">
        <v>808</v>
      </c>
      <c r="H510" s="14" t="s">
        <v>58</v>
      </c>
      <c r="I510" s="14" t="s">
        <v>57</v>
      </c>
      <c r="J510" s="14" t="s">
        <v>2006</v>
      </c>
      <c r="K510" s="15">
        <v>508.3</v>
      </c>
      <c r="L510" s="15">
        <v>44500</v>
      </c>
      <c r="M510" s="15">
        <v>6176.9606739810979</v>
      </c>
      <c r="N510" s="15">
        <v>12.152194912416089</v>
      </c>
      <c r="O510" s="16">
        <v>42370</v>
      </c>
      <c r="P510" s="17" t="s">
        <v>719</v>
      </c>
      <c r="Q510" s="17" t="s">
        <v>720</v>
      </c>
      <c r="R510" s="18"/>
    </row>
    <row r="511" spans="1:18" ht="13" x14ac:dyDescent="0.3">
      <c r="A511" s="14" t="s">
        <v>219</v>
      </c>
      <c r="B511" s="14" t="s">
        <v>41</v>
      </c>
      <c r="C511" s="14"/>
      <c r="D511" s="14" t="s">
        <v>116</v>
      </c>
      <c r="E511" s="14" t="s">
        <v>16</v>
      </c>
      <c r="F511" s="14" t="s">
        <v>8</v>
      </c>
      <c r="G511" s="14" t="s">
        <v>1116</v>
      </c>
      <c r="H511" s="14" t="s">
        <v>58</v>
      </c>
      <c r="I511" s="14" t="s">
        <v>57</v>
      </c>
      <c r="J511" s="14" t="s">
        <v>2006</v>
      </c>
      <c r="K511" s="15">
        <v>507</v>
      </c>
      <c r="L511" s="15"/>
      <c r="M511" s="15">
        <v>5751.4266020115283</v>
      </c>
      <c r="N511" s="15">
        <v>11.344036690358044</v>
      </c>
      <c r="O511" s="16"/>
      <c r="P511" s="17"/>
      <c r="Q511" s="17" t="s">
        <v>873</v>
      </c>
      <c r="R511" s="18"/>
    </row>
    <row r="512" spans="1:18" ht="13" x14ac:dyDescent="0.3">
      <c r="A512" s="14" t="s">
        <v>219</v>
      </c>
      <c r="B512" s="14" t="s">
        <v>41</v>
      </c>
      <c r="C512" s="14"/>
      <c r="D512" s="14" t="s">
        <v>116</v>
      </c>
      <c r="E512" s="14" t="s">
        <v>16</v>
      </c>
      <c r="F512" s="14" t="s">
        <v>8</v>
      </c>
      <c r="G512" s="14" t="s">
        <v>1108</v>
      </c>
      <c r="H512" s="14" t="s">
        <v>60</v>
      </c>
      <c r="I512" s="14" t="s">
        <v>57</v>
      </c>
      <c r="J512" s="14" t="s">
        <v>2005</v>
      </c>
      <c r="K512" s="15">
        <v>286</v>
      </c>
      <c r="L512" s="15"/>
      <c r="M512" s="15">
        <v>4967.7370344016554</v>
      </c>
      <c r="N512" s="15">
        <v>17.369709910495299</v>
      </c>
      <c r="O512" s="16"/>
      <c r="P512" s="17"/>
      <c r="Q512" s="17" t="s">
        <v>873</v>
      </c>
      <c r="R512" s="18"/>
    </row>
    <row r="513" spans="1:18" ht="13" x14ac:dyDescent="0.3">
      <c r="A513" s="14" t="s">
        <v>219</v>
      </c>
      <c r="B513" s="14" t="s">
        <v>41</v>
      </c>
      <c r="C513" s="14"/>
      <c r="D513" s="14" t="s">
        <v>116</v>
      </c>
      <c r="E513" s="14" t="s">
        <v>16</v>
      </c>
      <c r="F513" s="14" t="s">
        <v>8</v>
      </c>
      <c r="G513" s="14" t="s">
        <v>1125</v>
      </c>
      <c r="H513" s="14" t="s">
        <v>60</v>
      </c>
      <c r="I513" s="14" t="s">
        <v>57</v>
      </c>
      <c r="J513" s="14" t="s">
        <v>2005</v>
      </c>
      <c r="K513" s="15">
        <v>246.9</v>
      </c>
      <c r="L513" s="15"/>
      <c r="M513" s="15">
        <v>4465.0109489875886</v>
      </c>
      <c r="N513" s="15">
        <v>18.084288979293593</v>
      </c>
      <c r="O513" s="16"/>
      <c r="P513" s="17"/>
      <c r="Q513" s="17" t="s">
        <v>873</v>
      </c>
      <c r="R513" s="18"/>
    </row>
    <row r="514" spans="1:18" ht="13" x14ac:dyDescent="0.3">
      <c r="A514" s="14" t="s">
        <v>219</v>
      </c>
      <c r="B514" s="14" t="s">
        <v>41</v>
      </c>
      <c r="C514" s="14"/>
      <c r="D514" s="14" t="s">
        <v>116</v>
      </c>
      <c r="E514" s="14" t="s">
        <v>16</v>
      </c>
      <c r="F514" s="14" t="s">
        <v>8</v>
      </c>
      <c r="G514" s="14" t="s">
        <v>1164</v>
      </c>
      <c r="H514" s="14" t="s">
        <v>60</v>
      </c>
      <c r="I514" s="14" t="s">
        <v>57</v>
      </c>
      <c r="J514" s="14" t="s">
        <v>2005</v>
      </c>
      <c r="K514" s="15">
        <v>286.8</v>
      </c>
      <c r="L514" s="15"/>
      <c r="M514" s="15">
        <v>4043.9083009717865</v>
      </c>
      <c r="N514" s="15">
        <v>14.100098678423244</v>
      </c>
      <c r="O514" s="16"/>
      <c r="P514" s="17"/>
      <c r="Q514" s="17" t="s">
        <v>873</v>
      </c>
      <c r="R514" s="18"/>
    </row>
    <row r="515" spans="1:18" ht="13" x14ac:dyDescent="0.3">
      <c r="A515" s="14" t="s">
        <v>219</v>
      </c>
      <c r="B515" s="14" t="s">
        <v>41</v>
      </c>
      <c r="C515" s="14"/>
      <c r="D515" s="14" t="s">
        <v>116</v>
      </c>
      <c r="E515" s="14" t="s">
        <v>16</v>
      </c>
      <c r="F515" s="14" t="s">
        <v>8</v>
      </c>
      <c r="G515" s="14" t="s">
        <v>1158</v>
      </c>
      <c r="H515" s="14" t="s">
        <v>60</v>
      </c>
      <c r="I515" s="14" t="s">
        <v>57</v>
      </c>
      <c r="J515" s="14" t="s">
        <v>2005</v>
      </c>
      <c r="K515" s="15">
        <v>362</v>
      </c>
      <c r="L515" s="15"/>
      <c r="M515" s="15">
        <v>6748.8234088645477</v>
      </c>
      <c r="N515" s="15">
        <v>18.643158588023613</v>
      </c>
      <c r="O515" s="16"/>
      <c r="P515" s="17"/>
      <c r="Q515" s="17" t="s">
        <v>873</v>
      </c>
      <c r="R515" s="18"/>
    </row>
    <row r="516" spans="1:18" ht="13" x14ac:dyDescent="0.3">
      <c r="A516" s="14" t="s">
        <v>219</v>
      </c>
      <c r="B516" s="14" t="s">
        <v>41</v>
      </c>
      <c r="C516" s="14" t="s">
        <v>297</v>
      </c>
      <c r="D516" s="14" t="s">
        <v>116</v>
      </c>
      <c r="E516" s="14" t="s">
        <v>16</v>
      </c>
      <c r="F516" s="14" t="s">
        <v>8</v>
      </c>
      <c r="G516" s="14" t="s">
        <v>726</v>
      </c>
      <c r="H516" s="14" t="s">
        <v>82</v>
      </c>
      <c r="I516" s="14" t="s">
        <v>80</v>
      </c>
      <c r="J516" s="14" t="s">
        <v>1985</v>
      </c>
      <c r="K516" s="15">
        <v>22.6</v>
      </c>
      <c r="L516" s="15">
        <v>3100</v>
      </c>
      <c r="M516" s="15">
        <v>414.93735867676463</v>
      </c>
      <c r="N516" s="15">
        <v>18.360060118440913</v>
      </c>
      <c r="O516" s="16">
        <v>43101</v>
      </c>
      <c r="P516" s="17" t="s">
        <v>719</v>
      </c>
      <c r="Q516" s="17" t="s">
        <v>720</v>
      </c>
      <c r="R516" s="18"/>
    </row>
    <row r="517" spans="1:18" ht="13" x14ac:dyDescent="0.3">
      <c r="A517" s="14" t="s">
        <v>219</v>
      </c>
      <c r="B517" s="14" t="s">
        <v>41</v>
      </c>
      <c r="C517" s="14" t="s">
        <v>297</v>
      </c>
      <c r="D517" s="14" t="s">
        <v>116</v>
      </c>
      <c r="E517" s="14" t="s">
        <v>16</v>
      </c>
      <c r="F517" s="14" t="s">
        <v>8</v>
      </c>
      <c r="G517" s="14" t="s">
        <v>729</v>
      </c>
      <c r="H517" s="14" t="s">
        <v>82</v>
      </c>
      <c r="I517" s="14" t="s">
        <v>80</v>
      </c>
      <c r="J517" s="14" t="s">
        <v>1985</v>
      </c>
      <c r="K517" s="15">
        <v>33.1</v>
      </c>
      <c r="L517" s="15">
        <v>4600</v>
      </c>
      <c r="M517" s="15">
        <v>615.74094715465208</v>
      </c>
      <c r="N517" s="15">
        <v>18.602445533373174</v>
      </c>
      <c r="O517" s="16">
        <v>43101</v>
      </c>
      <c r="P517" s="17" t="s">
        <v>719</v>
      </c>
      <c r="Q517" s="17" t="s">
        <v>720</v>
      </c>
      <c r="R517" s="18"/>
    </row>
    <row r="518" spans="1:18" ht="13" x14ac:dyDescent="0.3">
      <c r="A518" s="14" t="s">
        <v>219</v>
      </c>
      <c r="B518" s="14" t="s">
        <v>41</v>
      </c>
      <c r="C518" s="14" t="s">
        <v>297</v>
      </c>
      <c r="D518" s="14" t="s">
        <v>116</v>
      </c>
      <c r="E518" s="14" t="s">
        <v>16</v>
      </c>
      <c r="F518" s="14" t="s">
        <v>8</v>
      </c>
      <c r="G518" s="14" t="s">
        <v>754</v>
      </c>
      <c r="H518" s="14" t="s">
        <v>83</v>
      </c>
      <c r="I518" s="14" t="s">
        <v>80</v>
      </c>
      <c r="J518" s="14" t="s">
        <v>1984</v>
      </c>
      <c r="K518" s="15">
        <v>17.100000000000001</v>
      </c>
      <c r="L518" s="15">
        <v>12600</v>
      </c>
      <c r="M518" s="15">
        <v>1600.3587349978957</v>
      </c>
      <c r="N518" s="15">
        <v>93.588230116836002</v>
      </c>
      <c r="O518" s="16">
        <v>43831</v>
      </c>
      <c r="P518" s="17" t="s">
        <v>719</v>
      </c>
      <c r="Q518" s="17" t="s">
        <v>720</v>
      </c>
      <c r="R518" s="18"/>
    </row>
    <row r="519" spans="1:18" ht="13" x14ac:dyDescent="0.3">
      <c r="A519" s="14" t="s">
        <v>219</v>
      </c>
      <c r="B519" s="14" t="s">
        <v>41</v>
      </c>
      <c r="C519" s="14" t="s">
        <v>297</v>
      </c>
      <c r="D519" s="14" t="s">
        <v>116</v>
      </c>
      <c r="E519" s="14" t="s">
        <v>16</v>
      </c>
      <c r="F519" s="14" t="s">
        <v>8</v>
      </c>
      <c r="G519" s="14" t="s">
        <v>744</v>
      </c>
      <c r="H519" s="14" t="s">
        <v>83</v>
      </c>
      <c r="I519" s="14" t="s">
        <v>80</v>
      </c>
      <c r="J519" s="14" t="s">
        <v>1984</v>
      </c>
      <c r="K519" s="15">
        <v>20.6</v>
      </c>
      <c r="L519" s="15">
        <v>10408</v>
      </c>
      <c r="M519" s="15">
        <v>1693.4924018680783</v>
      </c>
      <c r="N519" s="15">
        <v>82.208369022722238</v>
      </c>
      <c r="O519" s="16">
        <v>40179</v>
      </c>
      <c r="P519" s="17" t="s">
        <v>719</v>
      </c>
      <c r="Q519" s="17" t="s">
        <v>720</v>
      </c>
      <c r="R519" s="18"/>
    </row>
    <row r="520" spans="1:18" ht="13" x14ac:dyDescent="0.3">
      <c r="A520" s="14" t="s">
        <v>219</v>
      </c>
      <c r="B520" s="14" t="s">
        <v>41</v>
      </c>
      <c r="C520" s="14"/>
      <c r="D520" s="14" t="s">
        <v>116</v>
      </c>
      <c r="E520" s="14" t="s">
        <v>16</v>
      </c>
      <c r="F520" s="14" t="s">
        <v>8</v>
      </c>
      <c r="G520" s="14" t="s">
        <v>744</v>
      </c>
      <c r="H520" s="14" t="s">
        <v>83</v>
      </c>
      <c r="I520" s="14" t="s">
        <v>80</v>
      </c>
      <c r="J520" s="14" t="s">
        <v>1984</v>
      </c>
      <c r="K520" s="15">
        <v>20.6</v>
      </c>
      <c r="L520" s="15"/>
      <c r="M520" s="15">
        <v>1422.0506556048263</v>
      </c>
      <c r="N520" s="15">
        <v>69.031585223535245</v>
      </c>
      <c r="O520" s="16"/>
      <c r="P520" s="17"/>
      <c r="Q520" s="17" t="s">
        <v>873</v>
      </c>
      <c r="R520" s="18"/>
    </row>
    <row r="521" spans="1:18" ht="13" x14ac:dyDescent="0.3">
      <c r="A521" s="14" t="s">
        <v>219</v>
      </c>
      <c r="B521" s="14" t="s">
        <v>41</v>
      </c>
      <c r="C521" s="14"/>
      <c r="D521" s="14" t="s">
        <v>116</v>
      </c>
      <c r="E521" s="14" t="s">
        <v>16</v>
      </c>
      <c r="F521" s="14" t="s">
        <v>8</v>
      </c>
      <c r="G521" s="14" t="s">
        <v>999</v>
      </c>
      <c r="H521" s="14" t="s">
        <v>83</v>
      </c>
      <c r="I521" s="14" t="s">
        <v>80</v>
      </c>
      <c r="J521" s="14" t="s">
        <v>1984</v>
      </c>
      <c r="K521" s="15">
        <v>40.4</v>
      </c>
      <c r="L521" s="15"/>
      <c r="M521" s="15">
        <v>3564.2599954277962</v>
      </c>
      <c r="N521" s="15">
        <v>88.224257312569222</v>
      </c>
      <c r="O521" s="16"/>
      <c r="P521" s="17"/>
      <c r="Q521" s="17" t="s">
        <v>873</v>
      </c>
      <c r="R521" s="18"/>
    </row>
    <row r="522" spans="1:18" ht="13" x14ac:dyDescent="0.3">
      <c r="A522" s="14" t="s">
        <v>219</v>
      </c>
      <c r="B522" s="14" t="s">
        <v>41</v>
      </c>
      <c r="C522" s="14" t="s">
        <v>297</v>
      </c>
      <c r="D522" s="14" t="s">
        <v>116</v>
      </c>
      <c r="E522" s="14" t="s">
        <v>16</v>
      </c>
      <c r="F522" s="14" t="s">
        <v>8</v>
      </c>
      <c r="G522" s="14" t="s">
        <v>758</v>
      </c>
      <c r="H522" s="14" t="s">
        <v>83</v>
      </c>
      <c r="I522" s="14" t="s">
        <v>80</v>
      </c>
      <c r="J522" s="14" t="s">
        <v>1984</v>
      </c>
      <c r="K522" s="15">
        <v>39.200000000000003</v>
      </c>
      <c r="L522" s="15">
        <v>14000</v>
      </c>
      <c r="M522" s="15">
        <v>1935.5882007207179</v>
      </c>
      <c r="N522" s="15">
        <v>49.377250018385659</v>
      </c>
      <c r="O522" s="16">
        <v>42370</v>
      </c>
      <c r="P522" s="17" t="s">
        <v>719</v>
      </c>
      <c r="Q522" s="17" t="s">
        <v>720</v>
      </c>
      <c r="R522" s="18"/>
    </row>
    <row r="523" spans="1:18" ht="13" x14ac:dyDescent="0.3">
      <c r="A523" s="14" t="s">
        <v>219</v>
      </c>
      <c r="B523" s="14" t="s">
        <v>41</v>
      </c>
      <c r="C523" s="14"/>
      <c r="D523" s="14" t="s">
        <v>116</v>
      </c>
      <c r="E523" s="14" t="s">
        <v>16</v>
      </c>
      <c r="F523" s="14" t="s">
        <v>8</v>
      </c>
      <c r="G523" s="14" t="s">
        <v>1083</v>
      </c>
      <c r="H523" s="14" t="s">
        <v>83</v>
      </c>
      <c r="I523" s="14" t="s">
        <v>80</v>
      </c>
      <c r="J523" s="14" t="s">
        <v>1984</v>
      </c>
      <c r="K523" s="15">
        <v>17.2</v>
      </c>
      <c r="L523" s="15"/>
      <c r="M523" s="15">
        <v>1554.0647663211462</v>
      </c>
      <c r="N523" s="15">
        <v>90.352602693089892</v>
      </c>
      <c r="O523" s="16"/>
      <c r="P523" s="17"/>
      <c r="Q523" s="17" t="s">
        <v>873</v>
      </c>
      <c r="R523" s="18"/>
    </row>
    <row r="524" spans="1:18" ht="13" x14ac:dyDescent="0.3">
      <c r="A524" s="14" t="s">
        <v>219</v>
      </c>
      <c r="B524" s="14" t="s">
        <v>41</v>
      </c>
      <c r="C524" s="14"/>
      <c r="D524" s="14" t="s">
        <v>116</v>
      </c>
      <c r="E524" s="14" t="s">
        <v>16</v>
      </c>
      <c r="F524" s="14" t="s">
        <v>8</v>
      </c>
      <c r="G524" s="14" t="s">
        <v>998</v>
      </c>
      <c r="H524" s="14" t="s">
        <v>83</v>
      </c>
      <c r="I524" s="14" t="s">
        <v>80</v>
      </c>
      <c r="J524" s="14" t="s">
        <v>1984</v>
      </c>
      <c r="K524" s="15">
        <v>29.3</v>
      </c>
      <c r="L524" s="15"/>
      <c r="M524" s="15">
        <v>2220.1368881852627</v>
      </c>
      <c r="N524" s="15">
        <v>75.772590040452656</v>
      </c>
      <c r="O524" s="16"/>
      <c r="P524" s="17"/>
      <c r="Q524" s="17" t="s">
        <v>873</v>
      </c>
      <c r="R524" s="18"/>
    </row>
    <row r="525" spans="1:18" ht="13" x14ac:dyDescent="0.3">
      <c r="A525" s="14" t="s">
        <v>219</v>
      </c>
      <c r="B525" s="14" t="s">
        <v>41</v>
      </c>
      <c r="C525" s="14"/>
      <c r="D525" s="14" t="s">
        <v>116</v>
      </c>
      <c r="E525" s="14" t="s">
        <v>16</v>
      </c>
      <c r="F525" s="14" t="s">
        <v>8</v>
      </c>
      <c r="G525" s="14" t="s">
        <v>1084</v>
      </c>
      <c r="H525" s="14" t="s">
        <v>83</v>
      </c>
      <c r="I525" s="14" t="s">
        <v>80</v>
      </c>
      <c r="J525" s="14" t="s">
        <v>1984</v>
      </c>
      <c r="K525" s="15">
        <v>43.3</v>
      </c>
      <c r="L525" s="15"/>
      <c r="M525" s="15">
        <v>3520.5818698973949</v>
      </c>
      <c r="N525" s="15">
        <v>81.306740644281646</v>
      </c>
      <c r="O525" s="16"/>
      <c r="P525" s="17"/>
      <c r="Q525" s="17" t="s">
        <v>873</v>
      </c>
      <c r="R525" s="18"/>
    </row>
    <row r="526" spans="1:18" ht="13" x14ac:dyDescent="0.3">
      <c r="A526" s="14" t="s">
        <v>219</v>
      </c>
      <c r="B526" s="14" t="s">
        <v>41</v>
      </c>
      <c r="C526" s="14" t="s">
        <v>297</v>
      </c>
      <c r="D526" s="14" t="s">
        <v>116</v>
      </c>
      <c r="E526" s="14" t="s">
        <v>16</v>
      </c>
      <c r="F526" s="14" t="s">
        <v>8</v>
      </c>
      <c r="G526" s="14" t="s">
        <v>730</v>
      </c>
      <c r="H526" s="14" t="s">
        <v>82</v>
      </c>
      <c r="I526" s="14" t="s">
        <v>80</v>
      </c>
      <c r="J526" s="14" t="s">
        <v>1985</v>
      </c>
      <c r="K526" s="15">
        <v>37.700000000000003</v>
      </c>
      <c r="L526" s="15">
        <v>4600</v>
      </c>
      <c r="M526" s="15">
        <v>615.74094715465208</v>
      </c>
      <c r="N526" s="15">
        <v>16.332651118160531</v>
      </c>
      <c r="O526" s="16">
        <v>43101</v>
      </c>
      <c r="P526" s="17" t="s">
        <v>719</v>
      </c>
      <c r="Q526" s="17" t="s">
        <v>720</v>
      </c>
      <c r="R526" s="18"/>
    </row>
    <row r="527" spans="1:18" ht="13" x14ac:dyDescent="0.3">
      <c r="A527" s="14" t="s">
        <v>219</v>
      </c>
      <c r="B527" s="14" t="s">
        <v>41</v>
      </c>
      <c r="C527" s="14"/>
      <c r="D527" s="14" t="s">
        <v>116</v>
      </c>
      <c r="E527" s="14" t="s">
        <v>16</v>
      </c>
      <c r="F527" s="14" t="s">
        <v>8</v>
      </c>
      <c r="G527" s="14" t="s">
        <v>811</v>
      </c>
      <c r="H527" s="14" t="s">
        <v>60</v>
      </c>
      <c r="I527" s="14" t="s">
        <v>57</v>
      </c>
      <c r="J527" s="14" t="s">
        <v>2005</v>
      </c>
      <c r="K527" s="15">
        <v>818</v>
      </c>
      <c r="L527" s="15">
        <v>95230</v>
      </c>
      <c r="M527" s="15">
        <v>13483</v>
      </c>
      <c r="N527" s="15">
        <v>16.482885085574573</v>
      </c>
      <c r="O527" s="16">
        <v>42005</v>
      </c>
      <c r="P527" s="17" t="s">
        <v>719</v>
      </c>
      <c r="Q527" s="17" t="s">
        <v>720</v>
      </c>
      <c r="R527" s="18"/>
    </row>
    <row r="528" spans="1:18" ht="13" x14ac:dyDescent="0.3">
      <c r="A528" s="14" t="s">
        <v>219</v>
      </c>
      <c r="B528" s="14" t="s">
        <v>41</v>
      </c>
      <c r="C528" s="14" t="s">
        <v>297</v>
      </c>
      <c r="D528" s="14" t="s">
        <v>116</v>
      </c>
      <c r="E528" s="14" t="s">
        <v>16</v>
      </c>
      <c r="F528" s="14" t="s">
        <v>8</v>
      </c>
      <c r="G528" s="14" t="s">
        <v>346</v>
      </c>
      <c r="H528" s="14" t="s">
        <v>83</v>
      </c>
      <c r="I528" s="14" t="s">
        <v>80</v>
      </c>
      <c r="J528" s="14" t="s">
        <v>1984</v>
      </c>
      <c r="K528" s="15">
        <v>21.3</v>
      </c>
      <c r="L528" s="15">
        <v>13823</v>
      </c>
      <c r="M528" s="15">
        <v>1838.3601174836886</v>
      </c>
      <c r="N528" s="15">
        <v>86.3079867363234</v>
      </c>
      <c r="O528" s="16">
        <v>43466</v>
      </c>
      <c r="P528" s="17" t="s">
        <v>105</v>
      </c>
      <c r="Q528" s="17" t="s">
        <v>298</v>
      </c>
      <c r="R528" s="18" t="s">
        <v>106</v>
      </c>
    </row>
    <row r="529" spans="1:18" ht="13" x14ac:dyDescent="0.3">
      <c r="A529" s="14" t="s">
        <v>219</v>
      </c>
      <c r="B529" s="14" t="s">
        <v>41</v>
      </c>
      <c r="C529" s="14" t="s">
        <v>297</v>
      </c>
      <c r="D529" s="14" t="s">
        <v>116</v>
      </c>
      <c r="E529" s="14" t="s">
        <v>16</v>
      </c>
      <c r="F529" s="14" t="s">
        <v>8</v>
      </c>
      <c r="G529" s="14" t="s">
        <v>321</v>
      </c>
      <c r="H529" s="14" t="s">
        <v>83</v>
      </c>
      <c r="I529" s="14" t="s">
        <v>80</v>
      </c>
      <c r="J529" s="14" t="s">
        <v>1984</v>
      </c>
      <c r="K529" s="15">
        <v>17.036000000000001</v>
      </c>
      <c r="L529" s="15">
        <v>12600</v>
      </c>
      <c r="M529" s="15">
        <v>1675.7098661863906</v>
      </c>
      <c r="N529" s="15">
        <v>98.362870755247158</v>
      </c>
      <c r="O529" s="16">
        <v>43466</v>
      </c>
      <c r="P529" s="17" t="s">
        <v>105</v>
      </c>
      <c r="Q529" s="17" t="s">
        <v>322</v>
      </c>
      <c r="R529" s="18" t="s">
        <v>106</v>
      </c>
    </row>
    <row r="530" spans="1:18" ht="13" x14ac:dyDescent="0.3">
      <c r="A530" s="14" t="s">
        <v>219</v>
      </c>
      <c r="B530" s="14" t="s">
        <v>41</v>
      </c>
      <c r="C530" s="14" t="s">
        <v>297</v>
      </c>
      <c r="D530" s="14" t="s">
        <v>116</v>
      </c>
      <c r="E530" s="14" t="s">
        <v>16</v>
      </c>
      <c r="F530" s="14" t="s">
        <v>8</v>
      </c>
      <c r="G530" s="14" t="s">
        <v>351</v>
      </c>
      <c r="H530" s="14" t="s">
        <v>83</v>
      </c>
      <c r="I530" s="14" t="s">
        <v>80</v>
      </c>
      <c r="J530" s="14" t="s">
        <v>1984</v>
      </c>
      <c r="K530" s="15">
        <v>6.1</v>
      </c>
      <c r="L530" s="15">
        <v>3746</v>
      </c>
      <c r="M530" s="15">
        <v>498.19120307414431</v>
      </c>
      <c r="N530" s="15">
        <v>81.670689028548253</v>
      </c>
      <c r="O530" s="16">
        <v>43466</v>
      </c>
      <c r="P530" s="17" t="s">
        <v>105</v>
      </c>
      <c r="Q530" s="17" t="s">
        <v>298</v>
      </c>
      <c r="R530" s="18" t="s">
        <v>106</v>
      </c>
    </row>
    <row r="531" spans="1:18" ht="13" x14ac:dyDescent="0.3">
      <c r="A531" s="14" t="s">
        <v>219</v>
      </c>
      <c r="B531" s="14" t="s">
        <v>41</v>
      </c>
      <c r="C531" s="14" t="s">
        <v>297</v>
      </c>
      <c r="D531" s="14" t="s">
        <v>116</v>
      </c>
      <c r="E531" s="14" t="s">
        <v>16</v>
      </c>
      <c r="F531" s="14" t="s">
        <v>8</v>
      </c>
      <c r="G531" s="14" t="s">
        <v>349</v>
      </c>
      <c r="H531" s="14" t="s">
        <v>83</v>
      </c>
      <c r="I531" s="14" t="s">
        <v>80</v>
      </c>
      <c r="J531" s="14" t="s">
        <v>1984</v>
      </c>
      <c r="K531" s="15">
        <v>43.3</v>
      </c>
      <c r="L531" s="15">
        <v>27193</v>
      </c>
      <c r="M531" s="15">
        <v>3616.474475492581</v>
      </c>
      <c r="N531" s="15">
        <v>83.521350473269777</v>
      </c>
      <c r="O531" s="16">
        <v>43466</v>
      </c>
      <c r="P531" s="17" t="s">
        <v>105</v>
      </c>
      <c r="Q531" s="17" t="s">
        <v>298</v>
      </c>
      <c r="R531" s="18" t="s">
        <v>106</v>
      </c>
    </row>
    <row r="532" spans="1:18" ht="13" x14ac:dyDescent="0.3">
      <c r="A532" s="14" t="s">
        <v>219</v>
      </c>
      <c r="B532" s="14" t="s">
        <v>41</v>
      </c>
      <c r="C532" s="14"/>
      <c r="D532" s="14" t="s">
        <v>116</v>
      </c>
      <c r="E532" s="14" t="s">
        <v>16</v>
      </c>
      <c r="F532" s="14" t="s">
        <v>8</v>
      </c>
      <c r="G532" s="14" t="s">
        <v>1095</v>
      </c>
      <c r="H532" s="14" t="s">
        <v>60</v>
      </c>
      <c r="I532" s="14" t="s">
        <v>57</v>
      </c>
      <c r="J532" s="14" t="s">
        <v>2005</v>
      </c>
      <c r="K532" s="15">
        <v>459</v>
      </c>
      <c r="L532" s="15"/>
      <c r="M532" s="15">
        <v>6719.48</v>
      </c>
      <c r="N532" s="15">
        <v>14.639389978213506</v>
      </c>
      <c r="O532" s="16"/>
      <c r="P532" s="17"/>
      <c r="Q532" s="17" t="s">
        <v>873</v>
      </c>
      <c r="R532" s="18"/>
    </row>
    <row r="533" spans="1:18" ht="13" x14ac:dyDescent="0.3">
      <c r="A533" s="14" t="s">
        <v>520</v>
      </c>
      <c r="B533" s="14" t="s">
        <v>25</v>
      </c>
      <c r="C533" s="14"/>
      <c r="D533" s="14" t="s">
        <v>452</v>
      </c>
      <c r="E533" s="14" t="s">
        <v>16</v>
      </c>
      <c r="F533" s="14" t="s">
        <v>7</v>
      </c>
      <c r="G533" s="14" t="s">
        <v>1156</v>
      </c>
      <c r="H533" s="14" t="s">
        <v>58</v>
      </c>
      <c r="I533" s="14" t="s">
        <v>57</v>
      </c>
      <c r="J533" s="14" t="s">
        <v>2006</v>
      </c>
      <c r="K533" s="15">
        <v>838.6</v>
      </c>
      <c r="L533" s="15"/>
      <c r="M533" s="15">
        <v>1886.9040581804695</v>
      </c>
      <c r="N533" s="15">
        <v>2.2500644624141062</v>
      </c>
      <c r="O533" s="16"/>
      <c r="P533" s="17"/>
      <c r="Q533" s="17" t="s">
        <v>873</v>
      </c>
      <c r="R533" s="18"/>
    </row>
    <row r="534" spans="1:18" ht="13" x14ac:dyDescent="0.3">
      <c r="A534" s="14" t="s">
        <v>520</v>
      </c>
      <c r="B534" s="14" t="s">
        <v>25</v>
      </c>
      <c r="C534" s="14"/>
      <c r="D534" s="14" t="s">
        <v>452</v>
      </c>
      <c r="E534" s="14" t="s">
        <v>16</v>
      </c>
      <c r="F534" s="14" t="s">
        <v>7</v>
      </c>
      <c r="G534" s="14" t="s">
        <v>682</v>
      </c>
      <c r="H534" s="14" t="s">
        <v>74</v>
      </c>
      <c r="I534" s="14" t="s">
        <v>72</v>
      </c>
      <c r="J534" s="14" t="s">
        <v>1997</v>
      </c>
      <c r="K534" s="15">
        <v>14.3</v>
      </c>
      <c r="L534" s="15">
        <v>259.03349550000001</v>
      </c>
      <c r="M534" s="15">
        <v>143.7962167753582</v>
      </c>
      <c r="N534" s="15">
        <v>10.055679494780293</v>
      </c>
      <c r="O534" s="16">
        <v>42736</v>
      </c>
      <c r="P534" s="17"/>
      <c r="Q534" s="17" t="s">
        <v>683</v>
      </c>
      <c r="R534" s="18"/>
    </row>
    <row r="535" spans="1:18" ht="13" x14ac:dyDescent="0.3">
      <c r="A535" s="14" t="s">
        <v>520</v>
      </c>
      <c r="B535" s="14" t="s">
        <v>25</v>
      </c>
      <c r="C535" s="14"/>
      <c r="D535" s="14" t="s">
        <v>452</v>
      </c>
      <c r="E535" s="14" t="s">
        <v>16</v>
      </c>
      <c r="F535" s="14" t="s">
        <v>7</v>
      </c>
      <c r="G535" s="14" t="s">
        <v>896</v>
      </c>
      <c r="H535" s="14" t="s">
        <v>74</v>
      </c>
      <c r="I535" s="14" t="s">
        <v>72</v>
      </c>
      <c r="J535" s="14" t="s">
        <v>1997</v>
      </c>
      <c r="K535" s="15">
        <v>46.2</v>
      </c>
      <c r="L535" s="15"/>
      <c r="M535" s="15">
        <v>67.886692207496012</v>
      </c>
      <c r="N535" s="15">
        <v>1.4694089222401734</v>
      </c>
      <c r="O535" s="16"/>
      <c r="P535" s="17"/>
      <c r="Q535" s="17" t="s">
        <v>873</v>
      </c>
      <c r="R535" s="18"/>
    </row>
    <row r="536" spans="1:18" ht="13" x14ac:dyDescent="0.3">
      <c r="A536" s="14" t="s">
        <v>520</v>
      </c>
      <c r="B536" s="14" t="s">
        <v>25</v>
      </c>
      <c r="C536" s="14"/>
      <c r="D536" s="14" t="s">
        <v>452</v>
      </c>
      <c r="E536" s="14" t="s">
        <v>16</v>
      </c>
      <c r="F536" s="14" t="s">
        <v>7</v>
      </c>
      <c r="G536" s="14" t="s">
        <v>521</v>
      </c>
      <c r="H536" s="14" t="s">
        <v>68</v>
      </c>
      <c r="I536" s="14" t="s">
        <v>61</v>
      </c>
      <c r="J536" s="14" t="s">
        <v>1987</v>
      </c>
      <c r="K536" s="15">
        <v>500</v>
      </c>
      <c r="L536" s="15">
        <v>39.367990999999996</v>
      </c>
      <c r="M536" s="15">
        <v>36.439706809453071</v>
      </c>
      <c r="N536" s="15">
        <v>7.2879413618906139E-2</v>
      </c>
      <c r="O536" s="16">
        <v>37987</v>
      </c>
      <c r="P536" s="17"/>
      <c r="Q536" s="17" t="s">
        <v>449</v>
      </c>
      <c r="R536" s="18"/>
    </row>
    <row r="537" spans="1:18" ht="13" x14ac:dyDescent="0.3">
      <c r="A537" s="14" t="s">
        <v>520</v>
      </c>
      <c r="B537" s="14" t="s">
        <v>25</v>
      </c>
      <c r="C537" s="14"/>
      <c r="D537" s="14" t="s">
        <v>452</v>
      </c>
      <c r="E537" s="14" t="s">
        <v>16</v>
      </c>
      <c r="F537" s="14" t="s">
        <v>7</v>
      </c>
      <c r="G537" s="14" t="s">
        <v>522</v>
      </c>
      <c r="H537" s="14" t="s">
        <v>78</v>
      </c>
      <c r="I537" s="14" t="s">
        <v>72</v>
      </c>
      <c r="J537" s="14" t="s">
        <v>1991</v>
      </c>
      <c r="K537" s="15">
        <v>24</v>
      </c>
      <c r="L537" s="15">
        <v>70.077125416666817</v>
      </c>
      <c r="M537" s="15">
        <v>57.652964059275575</v>
      </c>
      <c r="N537" s="15">
        <v>2.402206835803149</v>
      </c>
      <c r="O537" s="16">
        <v>39083</v>
      </c>
      <c r="P537" s="17"/>
      <c r="Q537" s="17" t="s">
        <v>449</v>
      </c>
      <c r="R537" s="18"/>
    </row>
    <row r="538" spans="1:18" ht="13" x14ac:dyDescent="0.3">
      <c r="A538" s="14" t="s">
        <v>520</v>
      </c>
      <c r="B538" s="14" t="s">
        <v>25</v>
      </c>
      <c r="C538" s="14"/>
      <c r="D538" s="14" t="s">
        <v>452</v>
      </c>
      <c r="E538" s="14" t="s">
        <v>16</v>
      </c>
      <c r="F538" s="14" t="s">
        <v>7</v>
      </c>
      <c r="G538" s="14" t="s">
        <v>522</v>
      </c>
      <c r="H538" s="14" t="s">
        <v>78</v>
      </c>
      <c r="I538" s="14" t="s">
        <v>72</v>
      </c>
      <c r="J538" s="14" t="s">
        <v>1991</v>
      </c>
      <c r="K538" s="15">
        <v>24</v>
      </c>
      <c r="L538" s="15">
        <v>114.26707666666644</v>
      </c>
      <c r="M538" s="15">
        <v>73.799274405008546</v>
      </c>
      <c r="N538" s="15">
        <v>3.0749697668753559</v>
      </c>
      <c r="O538" s="16">
        <v>40909</v>
      </c>
      <c r="P538" s="17"/>
      <c r="Q538" s="17" t="s">
        <v>449</v>
      </c>
      <c r="R538" s="18"/>
    </row>
    <row r="539" spans="1:18" ht="13" x14ac:dyDescent="0.3">
      <c r="A539" s="14" t="s">
        <v>520</v>
      </c>
      <c r="B539" s="14" t="s">
        <v>25</v>
      </c>
      <c r="C539" s="14"/>
      <c r="D539" s="14" t="s">
        <v>452</v>
      </c>
      <c r="E539" s="14" t="s">
        <v>16</v>
      </c>
      <c r="F539" s="14" t="s">
        <v>7</v>
      </c>
      <c r="G539" s="14" t="s">
        <v>684</v>
      </c>
      <c r="H539" s="14" t="s">
        <v>66</v>
      </c>
      <c r="I539" s="14" t="s">
        <v>61</v>
      </c>
      <c r="J539" s="14" t="s">
        <v>1986</v>
      </c>
      <c r="K539" s="15">
        <v>50</v>
      </c>
      <c r="L539" s="15">
        <v>85.945294500000003</v>
      </c>
      <c r="M539" s="15">
        <v>47.710463756390915</v>
      </c>
      <c r="N539" s="15">
        <v>0.95420927512781828</v>
      </c>
      <c r="O539" s="16">
        <v>42736</v>
      </c>
      <c r="P539" s="17"/>
      <c r="Q539" s="17" t="s">
        <v>685</v>
      </c>
      <c r="R539" s="18"/>
    </row>
    <row r="540" spans="1:18" ht="13" x14ac:dyDescent="0.3">
      <c r="A540" s="14" t="s">
        <v>431</v>
      </c>
      <c r="B540" s="14" t="s">
        <v>26</v>
      </c>
      <c r="C540" s="14" t="s">
        <v>432</v>
      </c>
      <c r="D540" s="14" t="s">
        <v>116</v>
      </c>
      <c r="E540" s="14" t="s">
        <v>15</v>
      </c>
      <c r="F540" s="14" t="s">
        <v>8</v>
      </c>
      <c r="G540" s="14" t="s">
        <v>818</v>
      </c>
      <c r="H540" s="14" t="s">
        <v>83</v>
      </c>
      <c r="I540" s="14" t="s">
        <v>80</v>
      </c>
      <c r="J540" s="14" t="s">
        <v>1984</v>
      </c>
      <c r="K540" s="15">
        <v>7.8</v>
      </c>
      <c r="L540" s="15">
        <v>27500</v>
      </c>
      <c r="M540" s="15">
        <v>3332.1092348739176</v>
      </c>
      <c r="N540" s="15">
        <v>427.19349165050227</v>
      </c>
      <c r="O540" s="16">
        <v>43101</v>
      </c>
      <c r="P540" s="17" t="s">
        <v>719</v>
      </c>
      <c r="Q540" s="17" t="s">
        <v>720</v>
      </c>
      <c r="R540" s="18"/>
    </row>
    <row r="541" spans="1:18" ht="13" x14ac:dyDescent="0.3">
      <c r="A541" s="14" t="s">
        <v>431</v>
      </c>
      <c r="B541" s="14" t="s">
        <v>26</v>
      </c>
      <c r="C541" s="14" t="s">
        <v>432</v>
      </c>
      <c r="D541" s="14" t="s">
        <v>116</v>
      </c>
      <c r="E541" s="14" t="s">
        <v>15</v>
      </c>
      <c r="F541" s="14" t="s">
        <v>8</v>
      </c>
      <c r="G541" s="14" t="s">
        <v>435</v>
      </c>
      <c r="H541" s="14" t="s">
        <v>83</v>
      </c>
      <c r="I541" s="14" t="s">
        <v>80</v>
      </c>
      <c r="J541" s="14" t="s">
        <v>1984</v>
      </c>
      <c r="K541" s="15">
        <v>2.6</v>
      </c>
      <c r="L541" s="15">
        <v>7200</v>
      </c>
      <c r="M541" s="15">
        <v>998.37151342548191</v>
      </c>
      <c r="N541" s="15">
        <v>383.98904362518533</v>
      </c>
      <c r="O541" s="16">
        <v>41275</v>
      </c>
      <c r="P541" s="17" t="s">
        <v>105</v>
      </c>
      <c r="Q541" s="17" t="s">
        <v>433</v>
      </c>
      <c r="R541" s="18" t="s">
        <v>106</v>
      </c>
    </row>
    <row r="542" spans="1:18" ht="13" x14ac:dyDescent="0.3">
      <c r="A542" s="14" t="s">
        <v>431</v>
      </c>
      <c r="B542" s="14" t="s">
        <v>26</v>
      </c>
      <c r="C542" s="14" t="s">
        <v>432</v>
      </c>
      <c r="D542" s="14" t="s">
        <v>116</v>
      </c>
      <c r="E542" s="14" t="s">
        <v>15</v>
      </c>
      <c r="F542" s="14" t="s">
        <v>8</v>
      </c>
      <c r="G542" s="14" t="s">
        <v>438</v>
      </c>
      <c r="H542" s="14" t="s">
        <v>83</v>
      </c>
      <c r="I542" s="14" t="s">
        <v>80</v>
      </c>
      <c r="J542" s="14" t="s">
        <v>1984</v>
      </c>
      <c r="K542" s="15">
        <v>17</v>
      </c>
      <c r="L542" s="15">
        <v>87300</v>
      </c>
      <c r="M542" s="15">
        <v>10777.459096548633</v>
      </c>
      <c r="N542" s="15">
        <v>633.96818214991958</v>
      </c>
      <c r="O542" s="16">
        <v>42736</v>
      </c>
      <c r="P542" s="17" t="s">
        <v>105</v>
      </c>
      <c r="Q542" s="17" t="s">
        <v>439</v>
      </c>
      <c r="R542" s="18" t="s">
        <v>106</v>
      </c>
    </row>
    <row r="543" spans="1:18" ht="13" x14ac:dyDescent="0.3">
      <c r="A543" s="14" t="s">
        <v>431</v>
      </c>
      <c r="B543" s="14" t="s">
        <v>26</v>
      </c>
      <c r="C543" s="14" t="s">
        <v>432</v>
      </c>
      <c r="D543" s="14" t="s">
        <v>116</v>
      </c>
      <c r="E543" s="14" t="s">
        <v>15</v>
      </c>
      <c r="F543" s="14" t="s">
        <v>8</v>
      </c>
      <c r="G543" s="14" t="s">
        <v>434</v>
      </c>
      <c r="H543" s="14" t="s">
        <v>83</v>
      </c>
      <c r="I543" s="14" t="s">
        <v>80</v>
      </c>
      <c r="J543" s="14" t="s">
        <v>1984</v>
      </c>
      <c r="K543" s="15">
        <v>7</v>
      </c>
      <c r="L543" s="15">
        <v>16900</v>
      </c>
      <c r="M543" s="15">
        <v>2343.399802345923</v>
      </c>
      <c r="N543" s="15">
        <v>334.77140033513189</v>
      </c>
      <c r="O543" s="16">
        <v>41275</v>
      </c>
      <c r="P543" s="17" t="s">
        <v>105</v>
      </c>
      <c r="Q543" s="17" t="s">
        <v>433</v>
      </c>
      <c r="R543" s="18" t="s">
        <v>106</v>
      </c>
    </row>
    <row r="544" spans="1:18" ht="13" x14ac:dyDescent="0.3">
      <c r="A544" s="14" t="s">
        <v>431</v>
      </c>
      <c r="B544" s="14" t="s">
        <v>26</v>
      </c>
      <c r="C544" s="14" t="s">
        <v>432</v>
      </c>
      <c r="D544" s="14" t="s">
        <v>116</v>
      </c>
      <c r="E544" s="14" t="s">
        <v>15</v>
      </c>
      <c r="F544" s="14" t="s">
        <v>8</v>
      </c>
      <c r="G544" s="14" t="s">
        <v>436</v>
      </c>
      <c r="H544" s="14" t="s">
        <v>83</v>
      </c>
      <c r="I544" s="14" t="s">
        <v>80</v>
      </c>
      <c r="J544" s="14" t="s">
        <v>1984</v>
      </c>
      <c r="K544" s="15">
        <v>2.4</v>
      </c>
      <c r="L544" s="15">
        <v>11400</v>
      </c>
      <c r="M544" s="15">
        <v>1470.6356629148256</v>
      </c>
      <c r="N544" s="15">
        <v>612.76485954784403</v>
      </c>
      <c r="O544" s="16">
        <v>42005</v>
      </c>
      <c r="P544" s="17" t="s">
        <v>105</v>
      </c>
      <c r="Q544" s="17" t="s">
        <v>437</v>
      </c>
      <c r="R544" s="18" t="s">
        <v>106</v>
      </c>
    </row>
    <row r="545" spans="1:18" ht="13" x14ac:dyDescent="0.3">
      <c r="A545" s="14" t="s">
        <v>431</v>
      </c>
      <c r="B545" s="14" t="s">
        <v>26</v>
      </c>
      <c r="C545" s="14" t="s">
        <v>432</v>
      </c>
      <c r="D545" s="14" t="s">
        <v>116</v>
      </c>
      <c r="E545" s="14" t="s">
        <v>15</v>
      </c>
      <c r="F545" s="14" t="s">
        <v>8</v>
      </c>
      <c r="G545" s="14" t="s">
        <v>817</v>
      </c>
      <c r="H545" s="14" t="s">
        <v>83</v>
      </c>
      <c r="I545" s="14" t="s">
        <v>80</v>
      </c>
      <c r="J545" s="14" t="s">
        <v>1984</v>
      </c>
      <c r="K545" s="15">
        <v>5</v>
      </c>
      <c r="L545" s="15">
        <v>20000</v>
      </c>
      <c r="M545" s="15">
        <v>2313.2377916529699</v>
      </c>
      <c r="N545" s="15">
        <v>462.64755833059399</v>
      </c>
      <c r="O545" s="16">
        <v>44197</v>
      </c>
      <c r="P545" s="17" t="s">
        <v>719</v>
      </c>
      <c r="Q545" s="17" t="s">
        <v>720</v>
      </c>
      <c r="R545" s="18"/>
    </row>
    <row r="546" spans="1:18" ht="13" x14ac:dyDescent="0.3">
      <c r="A546" s="14" t="s">
        <v>431</v>
      </c>
      <c r="B546" s="14" t="s">
        <v>26</v>
      </c>
      <c r="C546" s="14" t="s">
        <v>432</v>
      </c>
      <c r="D546" s="14" t="s">
        <v>116</v>
      </c>
      <c r="E546" s="14" t="s">
        <v>15</v>
      </c>
      <c r="F546" s="14" t="s">
        <v>8</v>
      </c>
      <c r="G546" s="14" t="s">
        <v>820</v>
      </c>
      <c r="H546" s="14" t="s">
        <v>83</v>
      </c>
      <c r="I546" s="14" t="s">
        <v>80</v>
      </c>
      <c r="J546" s="14" t="s">
        <v>1984</v>
      </c>
      <c r="K546" s="15">
        <v>10.7</v>
      </c>
      <c r="L546" s="15">
        <v>62000</v>
      </c>
      <c r="M546" s="15">
        <v>6874.55382671196</v>
      </c>
      <c r="N546" s="15">
        <v>642.48166604784683</v>
      </c>
      <c r="O546" s="16">
        <v>44927</v>
      </c>
      <c r="P546" s="17" t="s">
        <v>719</v>
      </c>
      <c r="Q546" s="17" t="s">
        <v>720</v>
      </c>
      <c r="R546" s="18"/>
    </row>
    <row r="547" spans="1:18" ht="13" x14ac:dyDescent="0.3">
      <c r="A547" s="14" t="s">
        <v>431</v>
      </c>
      <c r="B547" s="14" t="s">
        <v>26</v>
      </c>
      <c r="C547" s="14" t="s">
        <v>432</v>
      </c>
      <c r="D547" s="14" t="s">
        <v>116</v>
      </c>
      <c r="E547" s="14" t="s">
        <v>15</v>
      </c>
      <c r="F547" s="14" t="s">
        <v>8</v>
      </c>
      <c r="G547" s="14" t="s">
        <v>819</v>
      </c>
      <c r="H547" s="14" t="s">
        <v>83</v>
      </c>
      <c r="I547" s="14" t="s">
        <v>80</v>
      </c>
      <c r="J547" s="14" t="s">
        <v>1984</v>
      </c>
      <c r="K547" s="15">
        <v>7.4</v>
      </c>
      <c r="L547" s="15">
        <v>27500</v>
      </c>
      <c r="M547" s="15">
        <v>3180.7243838317395</v>
      </c>
      <c r="N547" s="15">
        <v>429.82761943672153</v>
      </c>
      <c r="O547" s="16">
        <v>44197</v>
      </c>
      <c r="P547" s="17" t="s">
        <v>719</v>
      </c>
      <c r="Q547" s="17" t="s">
        <v>720</v>
      </c>
      <c r="R547" s="18"/>
    </row>
    <row r="548" spans="1:18" ht="13" x14ac:dyDescent="0.3">
      <c r="A548" s="14" t="s">
        <v>431</v>
      </c>
      <c r="B548" s="14" t="s">
        <v>26</v>
      </c>
      <c r="C548" s="14" t="s">
        <v>432</v>
      </c>
      <c r="D548" s="14" t="s">
        <v>116</v>
      </c>
      <c r="E548" s="14" t="s">
        <v>15</v>
      </c>
      <c r="F548" s="14" t="s">
        <v>8</v>
      </c>
      <c r="G548" s="14" t="s">
        <v>815</v>
      </c>
      <c r="H548" s="14" t="s">
        <v>83</v>
      </c>
      <c r="I548" s="14" t="s">
        <v>80</v>
      </c>
      <c r="J548" s="14" t="s">
        <v>1984</v>
      </c>
      <c r="K548" s="15">
        <v>2.4</v>
      </c>
      <c r="L548" s="15">
        <v>5500</v>
      </c>
      <c r="M548" s="15">
        <v>611.5408577521531</v>
      </c>
      <c r="N548" s="15">
        <v>254.8086907300638</v>
      </c>
      <c r="O548" s="16">
        <v>44927</v>
      </c>
      <c r="P548" s="17" t="s">
        <v>719</v>
      </c>
      <c r="Q548" s="17" t="s">
        <v>720</v>
      </c>
      <c r="R548" s="18"/>
    </row>
    <row r="549" spans="1:18" ht="13" x14ac:dyDescent="0.3">
      <c r="A549" s="14" t="s">
        <v>431</v>
      </c>
      <c r="B549" s="14" t="s">
        <v>26</v>
      </c>
      <c r="C549" s="14" t="s">
        <v>432</v>
      </c>
      <c r="D549" s="14" t="s">
        <v>116</v>
      </c>
      <c r="E549" s="14" t="s">
        <v>15</v>
      </c>
      <c r="F549" s="14" t="s">
        <v>8</v>
      </c>
      <c r="G549" s="14" t="s">
        <v>816</v>
      </c>
      <c r="H549" s="14" t="s">
        <v>83</v>
      </c>
      <c r="I549" s="14" t="s">
        <v>80</v>
      </c>
      <c r="J549" s="14" t="s">
        <v>1984</v>
      </c>
      <c r="K549" s="15">
        <v>1.5</v>
      </c>
      <c r="L549" s="15">
        <v>6000</v>
      </c>
      <c r="M549" s="15">
        <v>667.49602717005064</v>
      </c>
      <c r="N549" s="15">
        <v>444.99735144670041</v>
      </c>
      <c r="O549" s="16">
        <v>44927</v>
      </c>
      <c r="P549" s="17" t="s">
        <v>719</v>
      </c>
      <c r="Q549" s="17" t="s">
        <v>720</v>
      </c>
      <c r="R549" s="18"/>
    </row>
    <row r="550" spans="1:18" ht="13" x14ac:dyDescent="0.3">
      <c r="A550" s="14" t="s">
        <v>164</v>
      </c>
      <c r="B550" s="14" t="s">
        <v>28</v>
      </c>
      <c r="C550" s="14"/>
      <c r="D550" s="14" t="s">
        <v>876</v>
      </c>
      <c r="E550" s="14" t="s">
        <v>17</v>
      </c>
      <c r="F550" s="14" t="s">
        <v>11</v>
      </c>
      <c r="G550" s="14" t="s">
        <v>1190</v>
      </c>
      <c r="H550" s="14" t="s">
        <v>81</v>
      </c>
      <c r="I550" s="14" t="s">
        <v>80</v>
      </c>
      <c r="J550" s="14" t="s">
        <v>2004</v>
      </c>
      <c r="K550" s="15">
        <v>20.399999999999999</v>
      </c>
      <c r="L550" s="15"/>
      <c r="M550" s="15">
        <v>104.41837145925278</v>
      </c>
      <c r="N550" s="15">
        <v>5.1185476205516069</v>
      </c>
      <c r="O550" s="16"/>
      <c r="P550" s="17"/>
      <c r="Q550" s="17" t="s">
        <v>873</v>
      </c>
      <c r="R550" s="18"/>
    </row>
    <row r="551" spans="1:18" ht="13" x14ac:dyDescent="0.3">
      <c r="A551" s="14" t="s">
        <v>164</v>
      </c>
      <c r="B551" s="14" t="s">
        <v>28</v>
      </c>
      <c r="C551" s="14"/>
      <c r="D551" s="14" t="s">
        <v>876</v>
      </c>
      <c r="E551" s="14" t="s">
        <v>17</v>
      </c>
      <c r="F551" s="14" t="s">
        <v>11</v>
      </c>
      <c r="G551" s="14" t="s">
        <v>1191</v>
      </c>
      <c r="H551" s="14" t="s">
        <v>81</v>
      </c>
      <c r="I551" s="14" t="s">
        <v>80</v>
      </c>
      <c r="J551" s="14" t="s">
        <v>2004</v>
      </c>
      <c r="K551" s="15">
        <v>21</v>
      </c>
      <c r="L551" s="15"/>
      <c r="M551" s="15">
        <v>110.84448727401042</v>
      </c>
      <c r="N551" s="15">
        <v>5.27830891781002</v>
      </c>
      <c r="O551" s="16"/>
      <c r="P551" s="17"/>
      <c r="Q551" s="17" t="s">
        <v>873</v>
      </c>
      <c r="R551" s="18"/>
    </row>
    <row r="552" spans="1:18" ht="13" x14ac:dyDescent="0.3">
      <c r="A552" s="14" t="s">
        <v>164</v>
      </c>
      <c r="B552" s="14" t="s">
        <v>28</v>
      </c>
      <c r="C552" s="14"/>
      <c r="D552" s="14" t="s">
        <v>876</v>
      </c>
      <c r="E552" s="14" t="s">
        <v>17</v>
      </c>
      <c r="F552" s="14" t="s">
        <v>11</v>
      </c>
      <c r="G552" s="14" t="s">
        <v>955</v>
      </c>
      <c r="H552" s="14" t="s">
        <v>79</v>
      </c>
      <c r="I552" s="14" t="s">
        <v>72</v>
      </c>
      <c r="J552" s="14" t="s">
        <v>1996</v>
      </c>
      <c r="K552" s="15">
        <v>436</v>
      </c>
      <c r="L552" s="15"/>
      <c r="M552" s="15">
        <v>320.75654838843911</v>
      </c>
      <c r="N552" s="15">
        <v>0.73568015685421817</v>
      </c>
      <c r="O552" s="16"/>
      <c r="P552" s="17"/>
      <c r="Q552" s="17" t="s">
        <v>873</v>
      </c>
      <c r="R552" s="18"/>
    </row>
    <row r="553" spans="1:18" ht="13" x14ac:dyDescent="0.3">
      <c r="A553" s="14" t="s">
        <v>164</v>
      </c>
      <c r="B553" s="14" t="s">
        <v>28</v>
      </c>
      <c r="C553" s="14"/>
      <c r="D553" s="14" t="s">
        <v>876</v>
      </c>
      <c r="E553" s="14" t="s">
        <v>17</v>
      </c>
      <c r="F553" s="14" t="s">
        <v>11</v>
      </c>
      <c r="G553" s="14" t="s">
        <v>985</v>
      </c>
      <c r="H553" s="14" t="s">
        <v>83</v>
      </c>
      <c r="I553" s="14" t="s">
        <v>80</v>
      </c>
      <c r="J553" s="14" t="s">
        <v>1984</v>
      </c>
      <c r="K553" s="15">
        <v>87</v>
      </c>
      <c r="L553" s="15"/>
      <c r="M553" s="15">
        <v>4000</v>
      </c>
      <c r="N553" s="15">
        <v>45.977011494252871</v>
      </c>
      <c r="O553" s="16"/>
      <c r="P553" s="17"/>
      <c r="Q553" s="17" t="s">
        <v>873</v>
      </c>
      <c r="R553" s="18"/>
    </row>
    <row r="554" spans="1:18" ht="13" x14ac:dyDescent="0.3">
      <c r="A554" s="14" t="s">
        <v>164</v>
      </c>
      <c r="B554" s="14" t="s">
        <v>28</v>
      </c>
      <c r="C554" s="14"/>
      <c r="D554" s="14" t="s">
        <v>113</v>
      </c>
      <c r="E554" s="14" t="s">
        <v>17</v>
      </c>
      <c r="F554" s="14" t="s">
        <v>11</v>
      </c>
      <c r="G554" s="14" t="s">
        <v>843</v>
      </c>
      <c r="H554" s="14" t="s">
        <v>58</v>
      </c>
      <c r="I554" s="14" t="s">
        <v>57</v>
      </c>
      <c r="J554" s="14" t="s">
        <v>2006</v>
      </c>
      <c r="K554" s="15">
        <v>143</v>
      </c>
      <c r="L554" s="15">
        <v>9278863.1649999749</v>
      </c>
      <c r="M554" s="15">
        <v>693</v>
      </c>
      <c r="N554" s="15">
        <v>4.8461538461538458</v>
      </c>
      <c r="O554" s="16">
        <v>42005</v>
      </c>
      <c r="P554" s="17" t="s">
        <v>719</v>
      </c>
      <c r="Q554" s="17" t="s">
        <v>720</v>
      </c>
      <c r="R554" s="18"/>
    </row>
    <row r="555" spans="1:18" ht="13" x14ac:dyDescent="0.3">
      <c r="A555" s="14" t="s">
        <v>164</v>
      </c>
      <c r="B555" s="14" t="s">
        <v>28</v>
      </c>
      <c r="C555" s="14"/>
      <c r="D555" s="14" t="s">
        <v>113</v>
      </c>
      <c r="E555" s="14" t="s">
        <v>17</v>
      </c>
      <c r="F555" s="14" t="s">
        <v>11</v>
      </c>
      <c r="G555" s="14" t="s">
        <v>548</v>
      </c>
      <c r="H555" s="14" t="s">
        <v>62</v>
      </c>
      <c r="I555" s="14" t="s">
        <v>61</v>
      </c>
      <c r="J555" s="14" t="s">
        <v>1989</v>
      </c>
      <c r="K555" s="15">
        <v>1111</v>
      </c>
      <c r="L555" s="15">
        <v>460988.40783333348</v>
      </c>
      <c r="M555" s="15">
        <v>85.710321762639325</v>
      </c>
      <c r="N555" s="15">
        <v>7.7147004286804072E-2</v>
      </c>
      <c r="O555" s="16">
        <v>38718</v>
      </c>
      <c r="P555" s="17"/>
      <c r="Q555" s="17" t="s">
        <v>449</v>
      </c>
      <c r="R555" s="18"/>
    </row>
    <row r="556" spans="1:18" ht="13" x14ac:dyDescent="0.3">
      <c r="A556" s="14" t="s">
        <v>164</v>
      </c>
      <c r="B556" s="14" t="s">
        <v>28</v>
      </c>
      <c r="C556" s="14"/>
      <c r="D556" s="14" t="s">
        <v>113</v>
      </c>
      <c r="E556" s="14" t="s">
        <v>17</v>
      </c>
      <c r="F556" s="14" t="s">
        <v>11</v>
      </c>
      <c r="G556" s="14" t="s">
        <v>549</v>
      </c>
      <c r="H556" s="14" t="s">
        <v>66</v>
      </c>
      <c r="I556" s="14" t="s">
        <v>61</v>
      </c>
      <c r="J556" s="14" t="s">
        <v>1986</v>
      </c>
      <c r="K556" s="15">
        <v>1250</v>
      </c>
      <c r="L556" s="15">
        <v>1067436.2254999999</v>
      </c>
      <c r="M556" s="15">
        <v>280.43707896781143</v>
      </c>
      <c r="N556" s="15">
        <v>0.22434966317424915</v>
      </c>
      <c r="O556" s="16">
        <v>36892</v>
      </c>
      <c r="P556" s="17"/>
      <c r="Q556" s="17" t="s">
        <v>449</v>
      </c>
      <c r="R556" s="18"/>
    </row>
    <row r="557" spans="1:18" ht="13" x14ac:dyDescent="0.3">
      <c r="A557" s="14" t="s">
        <v>164</v>
      </c>
      <c r="B557" s="14" t="s">
        <v>28</v>
      </c>
      <c r="C557" s="14"/>
      <c r="D557" s="14" t="s">
        <v>113</v>
      </c>
      <c r="E557" s="14" t="s">
        <v>17</v>
      </c>
      <c r="F557" s="14" t="s">
        <v>11</v>
      </c>
      <c r="G557" s="14" t="s">
        <v>549</v>
      </c>
      <c r="H557" s="14" t="s">
        <v>66</v>
      </c>
      <c r="I557" s="14" t="s">
        <v>61</v>
      </c>
      <c r="J557" s="14" t="s">
        <v>1986</v>
      </c>
      <c r="K557" s="15">
        <v>1705</v>
      </c>
      <c r="L557" s="15">
        <v>1336893.8606666671</v>
      </c>
      <c r="M557" s="15">
        <v>248.56504201221611</v>
      </c>
      <c r="N557" s="15">
        <v>0.14578594839426165</v>
      </c>
      <c r="O557" s="16">
        <v>38718</v>
      </c>
      <c r="P557" s="17"/>
      <c r="Q557" s="17" t="s">
        <v>449</v>
      </c>
      <c r="R557" s="18"/>
    </row>
    <row r="558" spans="1:18" ht="13" x14ac:dyDescent="0.3">
      <c r="A558" s="14" t="s">
        <v>164</v>
      </c>
      <c r="B558" s="14" t="s">
        <v>28</v>
      </c>
      <c r="C558" s="14"/>
      <c r="D558" s="14" t="s">
        <v>113</v>
      </c>
      <c r="E558" s="14" t="s">
        <v>17</v>
      </c>
      <c r="F558" s="14" t="s">
        <v>11</v>
      </c>
      <c r="G558" s="14" t="s">
        <v>550</v>
      </c>
      <c r="H558" s="14" t="s">
        <v>66</v>
      </c>
      <c r="I558" s="14" t="s">
        <v>61</v>
      </c>
      <c r="J558" s="14" t="s">
        <v>1986</v>
      </c>
      <c r="K558" s="15">
        <v>3119.2</v>
      </c>
      <c r="L558" s="15">
        <v>1419042.4375</v>
      </c>
      <c r="M558" s="15">
        <v>337.74904458799466</v>
      </c>
      <c r="N558" s="15">
        <v>0.10828066317901855</v>
      </c>
      <c r="O558" s="16">
        <v>37987</v>
      </c>
      <c r="P558" s="17"/>
      <c r="Q558" s="17" t="s">
        <v>449</v>
      </c>
      <c r="R558" s="18"/>
    </row>
    <row r="559" spans="1:18" ht="13" x14ac:dyDescent="0.3">
      <c r="A559" s="14" t="s">
        <v>164</v>
      </c>
      <c r="B559" s="14" t="s">
        <v>28</v>
      </c>
      <c r="C559" s="14"/>
      <c r="D559" s="14" t="s">
        <v>113</v>
      </c>
      <c r="E559" s="14" t="s">
        <v>17</v>
      </c>
      <c r="F559" s="14" t="s">
        <v>11</v>
      </c>
      <c r="G559" s="14" t="s">
        <v>550</v>
      </c>
      <c r="H559" s="14" t="s">
        <v>66</v>
      </c>
      <c r="I559" s="14" t="s">
        <v>61</v>
      </c>
      <c r="J559" s="14" t="s">
        <v>1986</v>
      </c>
      <c r="K559" s="15">
        <v>1543</v>
      </c>
      <c r="L559" s="15">
        <v>1731551.4823750004</v>
      </c>
      <c r="M559" s="15">
        <v>222.14187626773474</v>
      </c>
      <c r="N559" s="15">
        <v>0.14396751540358702</v>
      </c>
      <c r="O559" s="16">
        <v>40909</v>
      </c>
      <c r="P559" s="17"/>
      <c r="Q559" s="17" t="s">
        <v>449</v>
      </c>
      <c r="R559" s="18"/>
    </row>
    <row r="560" spans="1:18" ht="13" x14ac:dyDescent="0.3">
      <c r="A560" s="14" t="s">
        <v>164</v>
      </c>
      <c r="B560" s="14" t="s">
        <v>28</v>
      </c>
      <c r="C560" s="14"/>
      <c r="D560" s="14" t="s">
        <v>113</v>
      </c>
      <c r="E560" s="14" t="s">
        <v>17</v>
      </c>
      <c r="F560" s="14" t="s">
        <v>11</v>
      </c>
      <c r="G560" s="14" t="s">
        <v>551</v>
      </c>
      <c r="H560" s="14" t="s">
        <v>66</v>
      </c>
      <c r="I560" s="14" t="s">
        <v>61</v>
      </c>
      <c r="J560" s="14" t="s">
        <v>1986</v>
      </c>
      <c r="K560" s="15">
        <v>90.2</v>
      </c>
      <c r="L560" s="15">
        <v>71957.742500000008</v>
      </c>
      <c r="M560" s="15">
        <v>17.126801946036895</v>
      </c>
      <c r="N560" s="15">
        <v>0.18987585306027599</v>
      </c>
      <c r="O560" s="16">
        <v>37987</v>
      </c>
      <c r="P560" s="17"/>
      <c r="Q560" s="17" t="s">
        <v>449</v>
      </c>
      <c r="R560" s="18"/>
    </row>
    <row r="561" spans="1:18" ht="13" x14ac:dyDescent="0.3">
      <c r="A561" s="14" t="s">
        <v>164</v>
      </c>
      <c r="B561" s="14" t="s">
        <v>28</v>
      </c>
      <c r="C561" s="14"/>
      <c r="D561" s="14" t="s">
        <v>113</v>
      </c>
      <c r="E561" s="14" t="s">
        <v>17</v>
      </c>
      <c r="F561" s="14" t="s">
        <v>11</v>
      </c>
      <c r="G561" s="14" t="s">
        <v>551</v>
      </c>
      <c r="H561" s="14" t="s">
        <v>66</v>
      </c>
      <c r="I561" s="14" t="s">
        <v>61</v>
      </c>
      <c r="J561" s="14" t="s">
        <v>1986</v>
      </c>
      <c r="K561" s="15">
        <v>392.2</v>
      </c>
      <c r="L561" s="15">
        <v>644767.55745833344</v>
      </c>
      <c r="M561" s="15">
        <v>82.717653173040063</v>
      </c>
      <c r="N561" s="15">
        <v>0.21090681584150961</v>
      </c>
      <c r="O561" s="16">
        <v>40909</v>
      </c>
      <c r="P561" s="17"/>
      <c r="Q561" s="17" t="s">
        <v>449</v>
      </c>
      <c r="R561" s="18"/>
    </row>
    <row r="562" spans="1:18" ht="13" x14ac:dyDescent="0.3">
      <c r="A562" s="14" t="s">
        <v>164</v>
      </c>
      <c r="B562" s="14" t="s">
        <v>28</v>
      </c>
      <c r="C562" s="14"/>
      <c r="D562" s="14" t="s">
        <v>113</v>
      </c>
      <c r="E562" s="14" t="s">
        <v>17</v>
      </c>
      <c r="F562" s="14" t="s">
        <v>11</v>
      </c>
      <c r="G562" s="14" t="s">
        <v>552</v>
      </c>
      <c r="H562" s="14" t="s">
        <v>66</v>
      </c>
      <c r="I562" s="14" t="s">
        <v>61</v>
      </c>
      <c r="J562" s="14" t="s">
        <v>1986</v>
      </c>
      <c r="K562" s="15">
        <v>51</v>
      </c>
      <c r="L562" s="15">
        <v>64538.497000000003</v>
      </c>
      <c r="M562" s="15">
        <v>15.360932925513836</v>
      </c>
      <c r="N562" s="15">
        <v>0.30119476324536931</v>
      </c>
      <c r="O562" s="16">
        <v>37987</v>
      </c>
      <c r="P562" s="17"/>
      <c r="Q562" s="17" t="s">
        <v>449</v>
      </c>
      <c r="R562" s="18"/>
    </row>
    <row r="563" spans="1:18" ht="13" x14ac:dyDescent="0.3">
      <c r="A563" s="14" t="s">
        <v>164</v>
      </c>
      <c r="B563" s="14" t="s">
        <v>28</v>
      </c>
      <c r="C563" s="14"/>
      <c r="D563" s="14" t="s">
        <v>113</v>
      </c>
      <c r="E563" s="14" t="s">
        <v>17</v>
      </c>
      <c r="F563" s="14" t="s">
        <v>11</v>
      </c>
      <c r="G563" s="14" t="s">
        <v>552</v>
      </c>
      <c r="H563" s="14" t="s">
        <v>66</v>
      </c>
      <c r="I563" s="14" t="s">
        <v>61</v>
      </c>
      <c r="J563" s="14" t="s">
        <v>1986</v>
      </c>
      <c r="K563" s="15">
        <v>19.5</v>
      </c>
      <c r="L563" s="15">
        <v>58666.432291666686</v>
      </c>
      <c r="M563" s="15">
        <v>7.526355107461062</v>
      </c>
      <c r="N563" s="15">
        <v>0.38596692858774678</v>
      </c>
      <c r="O563" s="16">
        <v>40909</v>
      </c>
      <c r="P563" s="17"/>
      <c r="Q563" s="17" t="s">
        <v>449</v>
      </c>
      <c r="R563" s="18"/>
    </row>
    <row r="564" spans="1:18" ht="13" x14ac:dyDescent="0.3">
      <c r="A564" s="14" t="s">
        <v>164</v>
      </c>
      <c r="B564" s="14" t="s">
        <v>28</v>
      </c>
      <c r="C564" s="14"/>
      <c r="D564" s="14" t="s">
        <v>113</v>
      </c>
      <c r="E564" s="14" t="s">
        <v>17</v>
      </c>
      <c r="F564" s="14" t="s">
        <v>11</v>
      </c>
      <c r="G564" s="14" t="s">
        <v>553</v>
      </c>
      <c r="H564" s="14" t="s">
        <v>62</v>
      </c>
      <c r="I564" s="14" t="s">
        <v>61</v>
      </c>
      <c r="J564" s="14" t="s">
        <v>1989</v>
      </c>
      <c r="K564" s="15">
        <v>120.7</v>
      </c>
      <c r="L564" s="15">
        <v>85230.592833333358</v>
      </c>
      <c r="M564" s="15">
        <v>10.934288700119431</v>
      </c>
      <c r="N564" s="15">
        <v>9.0590627175803073E-2</v>
      </c>
      <c r="O564" s="16">
        <v>40909</v>
      </c>
      <c r="P564" s="17"/>
      <c r="Q564" s="17" t="s">
        <v>449</v>
      </c>
      <c r="R564" s="18"/>
    </row>
    <row r="565" spans="1:18" ht="13" x14ac:dyDescent="0.3">
      <c r="A565" s="14" t="s">
        <v>164</v>
      </c>
      <c r="B565" s="14" t="s">
        <v>28</v>
      </c>
      <c r="C565" s="14"/>
      <c r="D565" s="14" t="s">
        <v>113</v>
      </c>
      <c r="E565" s="14" t="s">
        <v>17</v>
      </c>
      <c r="F565" s="14" t="s">
        <v>11</v>
      </c>
      <c r="G565" s="14" t="s">
        <v>554</v>
      </c>
      <c r="H565" s="14" t="s">
        <v>66</v>
      </c>
      <c r="I565" s="14" t="s">
        <v>61</v>
      </c>
      <c r="J565" s="14" t="s">
        <v>1986</v>
      </c>
      <c r="K565" s="15">
        <v>438.1</v>
      </c>
      <c r="L565" s="15">
        <v>370872.88650000002</v>
      </c>
      <c r="M565" s="15">
        <v>88.272175495785191</v>
      </c>
      <c r="N565" s="15">
        <v>0.20148864527684363</v>
      </c>
      <c r="O565" s="16">
        <v>37987</v>
      </c>
      <c r="P565" s="17"/>
      <c r="Q565" s="17" t="s">
        <v>449</v>
      </c>
      <c r="R565" s="18"/>
    </row>
    <row r="566" spans="1:18" ht="13" x14ac:dyDescent="0.3">
      <c r="A566" s="14" t="s">
        <v>164</v>
      </c>
      <c r="B566" s="14" t="s">
        <v>28</v>
      </c>
      <c r="C566" s="14"/>
      <c r="D566" s="14" t="s">
        <v>113</v>
      </c>
      <c r="E566" s="14" t="s">
        <v>17</v>
      </c>
      <c r="F566" s="14" t="s">
        <v>11</v>
      </c>
      <c r="G566" s="14" t="s">
        <v>554</v>
      </c>
      <c r="H566" s="14" t="s">
        <v>66</v>
      </c>
      <c r="I566" s="14" t="s">
        <v>61</v>
      </c>
      <c r="J566" s="14" t="s">
        <v>1986</v>
      </c>
      <c r="K566" s="15">
        <v>179.2</v>
      </c>
      <c r="L566" s="15">
        <v>299808.93558333343</v>
      </c>
      <c r="M566" s="15">
        <v>38.462685141169011</v>
      </c>
      <c r="N566" s="15">
        <v>0.2146355197609878</v>
      </c>
      <c r="O566" s="16">
        <v>40909</v>
      </c>
      <c r="P566" s="17"/>
      <c r="Q566" s="17" t="s">
        <v>449</v>
      </c>
      <c r="R566" s="18"/>
    </row>
    <row r="567" spans="1:18" ht="13" x14ac:dyDescent="0.3">
      <c r="A567" s="14" t="s">
        <v>164</v>
      </c>
      <c r="B567" s="14" t="s">
        <v>28</v>
      </c>
      <c r="C567" s="14"/>
      <c r="D567" s="14" t="s">
        <v>113</v>
      </c>
      <c r="E567" s="14" t="s">
        <v>17</v>
      </c>
      <c r="F567" s="14" t="s">
        <v>11</v>
      </c>
      <c r="G567" s="14" t="s">
        <v>555</v>
      </c>
      <c r="H567" s="14" t="s">
        <v>62</v>
      </c>
      <c r="I567" s="14" t="s">
        <v>61</v>
      </c>
      <c r="J567" s="14" t="s">
        <v>1989</v>
      </c>
      <c r="K567" s="15">
        <v>1049.7</v>
      </c>
      <c r="L567" s="15">
        <v>225795.35100000002</v>
      </c>
      <c r="M567" s="15">
        <v>53.741989708930674</v>
      </c>
      <c r="N567" s="15">
        <v>5.1197475191893563E-2</v>
      </c>
      <c r="O567" s="16">
        <v>37987</v>
      </c>
      <c r="P567" s="17"/>
      <c r="Q567" s="17" t="s">
        <v>449</v>
      </c>
      <c r="R567" s="18"/>
    </row>
    <row r="568" spans="1:18" ht="13" x14ac:dyDescent="0.3">
      <c r="A568" s="14" t="s">
        <v>164</v>
      </c>
      <c r="B568" s="14" t="s">
        <v>28</v>
      </c>
      <c r="C568" s="14"/>
      <c r="D568" s="14" t="s">
        <v>113</v>
      </c>
      <c r="E568" s="14" t="s">
        <v>17</v>
      </c>
      <c r="F568" s="14" t="s">
        <v>11</v>
      </c>
      <c r="G568" s="14" t="s">
        <v>555</v>
      </c>
      <c r="H568" s="14" t="s">
        <v>62</v>
      </c>
      <c r="I568" s="14" t="s">
        <v>61</v>
      </c>
      <c r="J568" s="14" t="s">
        <v>1989</v>
      </c>
      <c r="K568" s="15">
        <v>273.5</v>
      </c>
      <c r="L568" s="15">
        <v>134134.9307916667</v>
      </c>
      <c r="M568" s="15">
        <v>17.208258317698974</v>
      </c>
      <c r="N568" s="15">
        <v>6.2918677578424037E-2</v>
      </c>
      <c r="O568" s="16">
        <v>40909</v>
      </c>
      <c r="P568" s="17"/>
      <c r="Q568" s="17" t="s">
        <v>449</v>
      </c>
      <c r="R568" s="18"/>
    </row>
    <row r="569" spans="1:18" ht="13" x14ac:dyDescent="0.3">
      <c r="A569" s="14" t="s">
        <v>164</v>
      </c>
      <c r="B569" s="14" t="s">
        <v>28</v>
      </c>
      <c r="C569" s="14"/>
      <c r="D569" s="14" t="s">
        <v>113</v>
      </c>
      <c r="E569" s="14" t="s">
        <v>17</v>
      </c>
      <c r="F569" s="14" t="s">
        <v>11</v>
      </c>
      <c r="G569" s="14" t="s">
        <v>556</v>
      </c>
      <c r="H569" s="14" t="s">
        <v>66</v>
      </c>
      <c r="I569" s="14" t="s">
        <v>61</v>
      </c>
      <c r="J569" s="14" t="s">
        <v>1986</v>
      </c>
      <c r="K569" s="15">
        <v>934.8</v>
      </c>
      <c r="L569" s="15">
        <v>392326.12650000001</v>
      </c>
      <c r="M569" s="15">
        <v>93.378302784044635</v>
      </c>
      <c r="N569" s="15">
        <v>9.9891209653449553E-2</v>
      </c>
      <c r="O569" s="16">
        <v>37987</v>
      </c>
      <c r="P569" s="17"/>
      <c r="Q569" s="17" t="s">
        <v>449</v>
      </c>
      <c r="R569" s="18"/>
    </row>
    <row r="570" spans="1:18" ht="13" x14ac:dyDescent="0.3">
      <c r="A570" s="14" t="s">
        <v>164</v>
      </c>
      <c r="B570" s="14" t="s">
        <v>28</v>
      </c>
      <c r="C570" s="14"/>
      <c r="D570" s="14" t="s">
        <v>113</v>
      </c>
      <c r="E570" s="14" t="s">
        <v>17</v>
      </c>
      <c r="F570" s="14" t="s">
        <v>11</v>
      </c>
      <c r="G570" s="14" t="s">
        <v>556</v>
      </c>
      <c r="H570" s="14" t="s">
        <v>66</v>
      </c>
      <c r="I570" s="14" t="s">
        <v>61</v>
      </c>
      <c r="J570" s="14" t="s">
        <v>1986</v>
      </c>
      <c r="K570" s="15">
        <v>458.9</v>
      </c>
      <c r="L570" s="15">
        <v>387480.05200000014</v>
      </c>
      <c r="M570" s="15">
        <v>49.710070213758826</v>
      </c>
      <c r="N570" s="15">
        <v>0.10832440665451913</v>
      </c>
      <c r="O570" s="16">
        <v>40909</v>
      </c>
      <c r="P570" s="17"/>
      <c r="Q570" s="17" t="s">
        <v>449</v>
      </c>
      <c r="R570" s="18"/>
    </row>
    <row r="571" spans="1:18" ht="13" x14ac:dyDescent="0.3">
      <c r="A571" s="14" t="s">
        <v>164</v>
      </c>
      <c r="B571" s="14" t="s">
        <v>28</v>
      </c>
      <c r="C571" s="14"/>
      <c r="D571" s="14" t="s">
        <v>113</v>
      </c>
      <c r="E571" s="14" t="s">
        <v>17</v>
      </c>
      <c r="F571" s="14" t="s">
        <v>11</v>
      </c>
      <c r="G571" s="14" t="s">
        <v>557</v>
      </c>
      <c r="H571" s="14" t="s">
        <v>68</v>
      </c>
      <c r="I571" s="14" t="s">
        <v>61</v>
      </c>
      <c r="J571" s="14" t="s">
        <v>1987</v>
      </c>
      <c r="K571" s="15">
        <v>106.4</v>
      </c>
      <c r="L571" s="15">
        <v>661150.36800000002</v>
      </c>
      <c r="M571" s="15">
        <v>67.221492554890787</v>
      </c>
      <c r="N571" s="15">
        <v>0.63178094506476301</v>
      </c>
      <c r="O571" s="16">
        <v>41640</v>
      </c>
      <c r="P571" s="17"/>
      <c r="Q571" s="17" t="s">
        <v>449</v>
      </c>
      <c r="R571" s="18"/>
    </row>
    <row r="572" spans="1:18" ht="13" x14ac:dyDescent="0.3">
      <c r="A572" s="14" t="s">
        <v>164</v>
      </c>
      <c r="B572" s="14" t="s">
        <v>28</v>
      </c>
      <c r="C572" s="14"/>
      <c r="D572" s="14" t="s">
        <v>113</v>
      </c>
      <c r="E572" s="14" t="s">
        <v>17</v>
      </c>
      <c r="F572" s="14" t="s">
        <v>11</v>
      </c>
      <c r="G572" s="14" t="s">
        <v>558</v>
      </c>
      <c r="H572" s="14" t="s">
        <v>78</v>
      </c>
      <c r="I572" s="14" t="s">
        <v>72</v>
      </c>
      <c r="J572" s="14" t="s">
        <v>1991</v>
      </c>
      <c r="K572" s="15">
        <v>102.5</v>
      </c>
      <c r="L572" s="15">
        <v>913183.87166666694</v>
      </c>
      <c r="M572" s="15">
        <v>169.78579534542303</v>
      </c>
      <c r="N572" s="15">
        <v>1.6564467838577857</v>
      </c>
      <c r="O572" s="16">
        <v>38718</v>
      </c>
      <c r="P572" s="17"/>
      <c r="Q572" s="17" t="s">
        <v>449</v>
      </c>
      <c r="R572" s="18"/>
    </row>
    <row r="573" spans="1:18" ht="13" x14ac:dyDescent="0.3">
      <c r="A573" s="14" t="s">
        <v>164</v>
      </c>
      <c r="B573" s="14" t="s">
        <v>28</v>
      </c>
      <c r="C573" s="14"/>
      <c r="D573" s="14" t="s">
        <v>113</v>
      </c>
      <c r="E573" s="14" t="s">
        <v>17</v>
      </c>
      <c r="F573" s="14" t="s">
        <v>11</v>
      </c>
      <c r="G573" s="14" t="s">
        <v>558</v>
      </c>
      <c r="H573" s="14" t="s">
        <v>78</v>
      </c>
      <c r="I573" s="14" t="s">
        <v>72</v>
      </c>
      <c r="J573" s="14" t="s">
        <v>1991</v>
      </c>
      <c r="K573" s="15">
        <v>84.8</v>
      </c>
      <c r="L573" s="15">
        <v>990679.42799999996</v>
      </c>
      <c r="M573" s="15">
        <v>100.72587571120502</v>
      </c>
      <c r="N573" s="15">
        <v>1.1878051381038328</v>
      </c>
      <c r="O573" s="16">
        <v>41640</v>
      </c>
      <c r="P573" s="17"/>
      <c r="Q573" s="17" t="s">
        <v>449</v>
      </c>
      <c r="R573" s="18"/>
    </row>
    <row r="574" spans="1:18" ht="13" x14ac:dyDescent="0.3">
      <c r="A574" s="14" t="s">
        <v>164</v>
      </c>
      <c r="B574" s="14" t="s">
        <v>28</v>
      </c>
      <c r="C574" s="14"/>
      <c r="D574" s="14" t="s">
        <v>113</v>
      </c>
      <c r="E574" s="14" t="s">
        <v>17</v>
      </c>
      <c r="F574" s="14" t="s">
        <v>11</v>
      </c>
      <c r="G574" s="14" t="s">
        <v>559</v>
      </c>
      <c r="H574" s="14" t="s">
        <v>74</v>
      </c>
      <c r="I574" s="14" t="s">
        <v>72</v>
      </c>
      <c r="J574" s="14" t="s">
        <v>1997</v>
      </c>
      <c r="K574" s="15">
        <v>46.8</v>
      </c>
      <c r="L574" s="15">
        <v>478391.10950000014</v>
      </c>
      <c r="M574" s="15">
        <v>88.945958785270264</v>
      </c>
      <c r="N574" s="15">
        <v>1.9005546748989375</v>
      </c>
      <c r="O574" s="16">
        <v>38718</v>
      </c>
      <c r="P574" s="17"/>
      <c r="Q574" s="17" t="s">
        <v>449</v>
      </c>
      <c r="R574" s="18"/>
    </row>
    <row r="575" spans="1:18" ht="13" x14ac:dyDescent="0.3">
      <c r="A575" s="14" t="s">
        <v>164</v>
      </c>
      <c r="B575" s="14" t="s">
        <v>28</v>
      </c>
      <c r="C575" s="14"/>
      <c r="D575" s="14" t="s">
        <v>113</v>
      </c>
      <c r="E575" s="14" t="s">
        <v>17</v>
      </c>
      <c r="F575" s="14" t="s">
        <v>11</v>
      </c>
      <c r="G575" s="14" t="s">
        <v>559</v>
      </c>
      <c r="H575" s="14" t="s">
        <v>74</v>
      </c>
      <c r="I575" s="14" t="s">
        <v>72</v>
      </c>
      <c r="J575" s="14" t="s">
        <v>1997</v>
      </c>
      <c r="K575" s="15">
        <v>37.1</v>
      </c>
      <c r="L575" s="15">
        <v>445648.82400000002</v>
      </c>
      <c r="M575" s="15">
        <v>45.310689601872582</v>
      </c>
      <c r="N575" s="15">
        <v>1.2213123881906356</v>
      </c>
      <c r="O575" s="16">
        <v>41640</v>
      </c>
      <c r="P575" s="17"/>
      <c r="Q575" s="17" t="s">
        <v>449</v>
      </c>
      <c r="R575" s="18"/>
    </row>
    <row r="576" spans="1:18" ht="13" x14ac:dyDescent="0.3">
      <c r="A576" s="14" t="s">
        <v>164</v>
      </c>
      <c r="B576" s="14" t="s">
        <v>28</v>
      </c>
      <c r="C576" s="14"/>
      <c r="D576" s="14" t="s">
        <v>876</v>
      </c>
      <c r="E576" s="14" t="s">
        <v>17</v>
      </c>
      <c r="F576" s="14" t="s">
        <v>11</v>
      </c>
      <c r="G576" s="14" t="s">
        <v>935</v>
      </c>
      <c r="H576" s="14" t="s">
        <v>79</v>
      </c>
      <c r="I576" s="14" t="s">
        <v>72</v>
      </c>
      <c r="J576" s="14" t="s">
        <v>1996</v>
      </c>
      <c r="K576" s="15">
        <v>1049.8</v>
      </c>
      <c r="L576" s="15"/>
      <c r="M576" s="15">
        <v>216.38497480877888</v>
      </c>
      <c r="N576" s="15">
        <v>0.20612018937776613</v>
      </c>
      <c r="O576" s="16"/>
      <c r="P576" s="17"/>
      <c r="Q576" s="17" t="s">
        <v>873</v>
      </c>
      <c r="R576" s="18"/>
    </row>
    <row r="577" spans="1:18" ht="13" x14ac:dyDescent="0.3">
      <c r="A577" s="14" t="s">
        <v>164</v>
      </c>
      <c r="B577" s="14" t="s">
        <v>28</v>
      </c>
      <c r="C577" s="14"/>
      <c r="D577" s="14" t="s">
        <v>876</v>
      </c>
      <c r="E577" s="14" t="s">
        <v>17</v>
      </c>
      <c r="F577" s="14" t="s">
        <v>11</v>
      </c>
      <c r="G577" s="14" t="s">
        <v>1126</v>
      </c>
      <c r="H577" s="14" t="s">
        <v>58</v>
      </c>
      <c r="I577" s="14" t="s">
        <v>57</v>
      </c>
      <c r="J577" s="14" t="s">
        <v>2006</v>
      </c>
      <c r="K577" s="15">
        <v>9.65</v>
      </c>
      <c r="L577" s="15"/>
      <c r="M577" s="15">
        <v>45.68238949147019</v>
      </c>
      <c r="N577" s="15">
        <v>4.7339263721730767</v>
      </c>
      <c r="O577" s="16"/>
      <c r="P577" s="17"/>
      <c r="Q577" s="17" t="s">
        <v>873</v>
      </c>
      <c r="R577" s="18"/>
    </row>
    <row r="578" spans="1:18" ht="13" x14ac:dyDescent="0.3">
      <c r="A578" s="14" t="s">
        <v>164</v>
      </c>
      <c r="B578" s="14" t="s">
        <v>28</v>
      </c>
      <c r="C578" s="14"/>
      <c r="D578" s="14" t="s">
        <v>876</v>
      </c>
      <c r="E578" s="14" t="s">
        <v>17</v>
      </c>
      <c r="F578" s="14" t="s">
        <v>11</v>
      </c>
      <c r="G578" s="14" t="s">
        <v>918</v>
      </c>
      <c r="H578" s="14" t="s">
        <v>79</v>
      </c>
      <c r="I578" s="14" t="s">
        <v>72</v>
      </c>
      <c r="J578" s="14" t="s">
        <v>1996</v>
      </c>
      <c r="K578" s="15">
        <v>715.6</v>
      </c>
      <c r="L578" s="15"/>
      <c r="M578" s="15">
        <v>409.03586308016395</v>
      </c>
      <c r="N578" s="15">
        <v>0.57159846713270535</v>
      </c>
      <c r="O578" s="16"/>
      <c r="P578" s="17"/>
      <c r="Q578" s="17" t="s">
        <v>873</v>
      </c>
      <c r="R578" s="18"/>
    </row>
    <row r="579" spans="1:18" ht="13" x14ac:dyDescent="0.3">
      <c r="A579" s="14" t="s">
        <v>126</v>
      </c>
      <c r="B579" s="14" t="s">
        <v>27</v>
      </c>
      <c r="C579" s="14"/>
      <c r="D579" s="14" t="s">
        <v>128</v>
      </c>
      <c r="E579" s="14" t="s">
        <v>17</v>
      </c>
      <c r="F579" s="14" t="s">
        <v>10</v>
      </c>
      <c r="G579" s="14" t="s">
        <v>989</v>
      </c>
      <c r="H579" s="14" t="s">
        <v>83</v>
      </c>
      <c r="I579" s="14" t="s">
        <v>80</v>
      </c>
      <c r="J579" s="14" t="s">
        <v>1984</v>
      </c>
      <c r="K579" s="15">
        <v>30.45</v>
      </c>
      <c r="L579" s="15"/>
      <c r="M579" s="15">
        <v>894.82174903796886</v>
      </c>
      <c r="N579" s="15">
        <v>29.386592743447252</v>
      </c>
      <c r="O579" s="16"/>
      <c r="P579" s="17"/>
      <c r="Q579" s="17" t="s">
        <v>873</v>
      </c>
      <c r="R579" s="18"/>
    </row>
    <row r="580" spans="1:18" ht="13" x14ac:dyDescent="0.3">
      <c r="A580" s="14" t="s">
        <v>126</v>
      </c>
      <c r="B580" s="14" t="s">
        <v>27</v>
      </c>
      <c r="C580" s="14" t="s">
        <v>208</v>
      </c>
      <c r="D580" s="14" t="s">
        <v>128</v>
      </c>
      <c r="E580" s="14" t="s">
        <v>17</v>
      </c>
      <c r="F580" s="14" t="s">
        <v>10</v>
      </c>
      <c r="G580" s="14" t="s">
        <v>209</v>
      </c>
      <c r="H580" s="14" t="s">
        <v>83</v>
      </c>
      <c r="I580" s="14" t="s">
        <v>80</v>
      </c>
      <c r="J580" s="14" t="s">
        <v>1984</v>
      </c>
      <c r="K580" s="15">
        <v>40</v>
      </c>
      <c r="L580" s="15">
        <v>127000</v>
      </c>
      <c r="M580" s="15">
        <v>1542.5230717897316</v>
      </c>
      <c r="N580" s="15">
        <v>38.563076794743289</v>
      </c>
      <c r="O580" s="16">
        <v>43466</v>
      </c>
      <c r="P580" s="17" t="s">
        <v>105</v>
      </c>
      <c r="Q580" s="17" t="s">
        <v>210</v>
      </c>
      <c r="R580" s="18" t="s">
        <v>106</v>
      </c>
    </row>
    <row r="581" spans="1:18" ht="13" x14ac:dyDescent="0.3">
      <c r="A581" s="14" t="s">
        <v>126</v>
      </c>
      <c r="B581" s="14" t="s">
        <v>27</v>
      </c>
      <c r="C581" s="14"/>
      <c r="D581" s="14" t="s">
        <v>128</v>
      </c>
      <c r="E581" s="14" t="s">
        <v>17</v>
      </c>
      <c r="F581" s="14" t="s">
        <v>10</v>
      </c>
      <c r="G581" s="14" t="s">
        <v>1183</v>
      </c>
      <c r="H581" s="14" t="s">
        <v>81</v>
      </c>
      <c r="I581" s="14" t="s">
        <v>80</v>
      </c>
      <c r="J581" s="14" t="s">
        <v>2004</v>
      </c>
      <c r="K581" s="15">
        <v>45</v>
      </c>
      <c r="L581" s="15"/>
      <c r="M581" s="15">
        <v>221.92621260695358</v>
      </c>
      <c r="N581" s="15">
        <v>4.9316936134878571</v>
      </c>
      <c r="O581" s="16"/>
      <c r="P581" s="17"/>
      <c r="Q581" s="17" t="s">
        <v>873</v>
      </c>
      <c r="R581" s="18"/>
    </row>
    <row r="582" spans="1:18" ht="13" x14ac:dyDescent="0.3">
      <c r="A582" s="14" t="s">
        <v>126</v>
      </c>
      <c r="B582" s="14" t="s">
        <v>27</v>
      </c>
      <c r="C582" s="14" t="s">
        <v>703</v>
      </c>
      <c r="D582" s="14" t="s">
        <v>128</v>
      </c>
      <c r="E582" s="14" t="s">
        <v>17</v>
      </c>
      <c r="F582" s="14" t="s">
        <v>10</v>
      </c>
      <c r="G582" s="14" t="s">
        <v>839</v>
      </c>
      <c r="H582" s="14" t="s">
        <v>83</v>
      </c>
      <c r="I582" s="14" t="s">
        <v>80</v>
      </c>
      <c r="J582" s="14" t="s">
        <v>1984</v>
      </c>
      <c r="K582" s="15">
        <v>40</v>
      </c>
      <c r="L582" s="15">
        <v>107730</v>
      </c>
      <c r="M582" s="15">
        <v>1475.9</v>
      </c>
      <c r="N582" s="15">
        <v>36.897500000000001</v>
      </c>
      <c r="O582" s="16">
        <v>42005</v>
      </c>
      <c r="P582" s="17" t="s">
        <v>719</v>
      </c>
      <c r="Q582" s="17" t="s">
        <v>720</v>
      </c>
      <c r="R582" s="18"/>
    </row>
    <row r="583" spans="1:18" ht="13" x14ac:dyDescent="0.3">
      <c r="A583" s="14" t="s">
        <v>126</v>
      </c>
      <c r="B583" s="14" t="s">
        <v>27</v>
      </c>
      <c r="C583" s="14" t="s">
        <v>703</v>
      </c>
      <c r="D583" s="14" t="s">
        <v>128</v>
      </c>
      <c r="E583" s="14" t="s">
        <v>17</v>
      </c>
      <c r="F583" s="14" t="s">
        <v>10</v>
      </c>
      <c r="G583" s="14" t="s">
        <v>704</v>
      </c>
      <c r="H583" s="14" t="s">
        <v>81</v>
      </c>
      <c r="I583" s="14" t="s">
        <v>80</v>
      </c>
      <c r="J583" s="14" t="s">
        <v>2004</v>
      </c>
      <c r="K583" s="15">
        <v>82</v>
      </c>
      <c r="L583" s="15">
        <v>23064.111956000012</v>
      </c>
      <c r="M583" s="15">
        <v>440.43726708074831</v>
      </c>
      <c r="N583" s="15">
        <v>5.3711861839115649</v>
      </c>
      <c r="O583" s="16">
        <v>41275</v>
      </c>
      <c r="P583" s="17" t="s">
        <v>697</v>
      </c>
      <c r="Q583" s="17" t="s">
        <v>698</v>
      </c>
      <c r="R583" s="18"/>
    </row>
    <row r="584" spans="1:18" ht="13" x14ac:dyDescent="0.3">
      <c r="A584" s="14" t="s">
        <v>126</v>
      </c>
      <c r="B584" s="14" t="s">
        <v>27</v>
      </c>
      <c r="C584" s="14"/>
      <c r="D584" s="14" t="s">
        <v>128</v>
      </c>
      <c r="E584" s="14" t="s">
        <v>17</v>
      </c>
      <c r="F584" s="14" t="s">
        <v>10</v>
      </c>
      <c r="G584" s="14" t="s">
        <v>975</v>
      </c>
      <c r="H584" s="14" t="s">
        <v>83</v>
      </c>
      <c r="I584" s="14" t="s">
        <v>80</v>
      </c>
      <c r="J584" s="14" t="s">
        <v>1984</v>
      </c>
      <c r="K584" s="15">
        <v>18.87</v>
      </c>
      <c r="L584" s="15"/>
      <c r="M584" s="15">
        <v>482.96920730337285</v>
      </c>
      <c r="N584" s="15">
        <v>25.594552586294267</v>
      </c>
      <c r="O584" s="16"/>
      <c r="P584" s="17"/>
      <c r="Q584" s="17" t="s">
        <v>873</v>
      </c>
      <c r="R584" s="18"/>
    </row>
    <row r="585" spans="1:18" ht="13" x14ac:dyDescent="0.3">
      <c r="A585" s="14" t="s">
        <v>126</v>
      </c>
      <c r="B585" s="14" t="s">
        <v>27</v>
      </c>
      <c r="C585" s="14"/>
      <c r="D585" s="14" t="s">
        <v>128</v>
      </c>
      <c r="E585" s="14" t="s">
        <v>17</v>
      </c>
      <c r="F585" s="14" t="s">
        <v>10</v>
      </c>
      <c r="G585" s="14" t="s">
        <v>1128</v>
      </c>
      <c r="H585" s="14" t="s">
        <v>58</v>
      </c>
      <c r="I585" s="14" t="s">
        <v>57</v>
      </c>
      <c r="J585" s="14" t="s">
        <v>2006</v>
      </c>
      <c r="K585" s="15">
        <v>17.2</v>
      </c>
      <c r="L585" s="15"/>
      <c r="M585" s="15">
        <v>23.521161417322929</v>
      </c>
      <c r="N585" s="15">
        <v>1.3675093847280773</v>
      </c>
      <c r="O585" s="16"/>
      <c r="P585" s="17"/>
      <c r="Q585" s="17" t="s">
        <v>873</v>
      </c>
      <c r="R585" s="18"/>
    </row>
    <row r="586" spans="1:18" ht="13" x14ac:dyDescent="0.3">
      <c r="A586" s="14" t="s">
        <v>126</v>
      </c>
      <c r="B586" s="14" t="s">
        <v>27</v>
      </c>
      <c r="C586" s="14" t="s">
        <v>695</v>
      </c>
      <c r="D586" s="14" t="s">
        <v>128</v>
      </c>
      <c r="E586" s="14" t="s">
        <v>17</v>
      </c>
      <c r="F586" s="14" t="s">
        <v>10</v>
      </c>
      <c r="G586" s="14" t="s">
        <v>696</v>
      </c>
      <c r="H586" s="14" t="s">
        <v>81</v>
      </c>
      <c r="I586" s="14" t="s">
        <v>80</v>
      </c>
      <c r="J586" s="14" t="s">
        <v>2004</v>
      </c>
      <c r="K586" s="15">
        <v>31</v>
      </c>
      <c r="L586" s="15">
        <v>4394.1938299504191</v>
      </c>
      <c r="M586" s="15">
        <v>64.139213582677428</v>
      </c>
      <c r="N586" s="15">
        <v>2.0690068897637879</v>
      </c>
      <c r="O586" s="16">
        <v>43466</v>
      </c>
      <c r="P586" s="17" t="s">
        <v>697</v>
      </c>
      <c r="Q586" s="17" t="s">
        <v>698</v>
      </c>
      <c r="R586" s="18"/>
    </row>
    <row r="587" spans="1:18" ht="13" x14ac:dyDescent="0.3">
      <c r="A587" s="14" t="s">
        <v>126</v>
      </c>
      <c r="B587" s="14" t="s">
        <v>27</v>
      </c>
      <c r="C587" s="14" t="s">
        <v>202</v>
      </c>
      <c r="D587" s="14" t="s">
        <v>128</v>
      </c>
      <c r="E587" s="14" t="s">
        <v>17</v>
      </c>
      <c r="F587" s="14" t="s">
        <v>10</v>
      </c>
      <c r="G587" s="14" t="s">
        <v>821</v>
      </c>
      <c r="H587" s="14" t="s">
        <v>83</v>
      </c>
      <c r="I587" s="14" t="s">
        <v>80</v>
      </c>
      <c r="J587" s="14" t="s">
        <v>1984</v>
      </c>
      <c r="K587" s="15">
        <v>3</v>
      </c>
      <c r="L587" s="15">
        <v>2474.1</v>
      </c>
      <c r="M587" s="15">
        <v>30.707921348314734</v>
      </c>
      <c r="N587" s="15">
        <v>10.235973782771579</v>
      </c>
      <c r="O587" s="16">
        <v>42736</v>
      </c>
      <c r="P587" s="17" t="s">
        <v>719</v>
      </c>
      <c r="Q587" s="17" t="s">
        <v>720</v>
      </c>
      <c r="R587" s="18"/>
    </row>
    <row r="588" spans="1:18" ht="13" x14ac:dyDescent="0.3">
      <c r="A588" s="14" t="s">
        <v>126</v>
      </c>
      <c r="B588" s="14" t="s">
        <v>27</v>
      </c>
      <c r="C588" s="14" t="s">
        <v>202</v>
      </c>
      <c r="D588" s="14" t="s">
        <v>128</v>
      </c>
      <c r="E588" s="14" t="s">
        <v>17</v>
      </c>
      <c r="F588" s="14" t="s">
        <v>10</v>
      </c>
      <c r="G588" s="14" t="s">
        <v>827</v>
      </c>
      <c r="H588" s="14" t="s">
        <v>83</v>
      </c>
      <c r="I588" s="14" t="s">
        <v>80</v>
      </c>
      <c r="J588" s="14" t="s">
        <v>1984</v>
      </c>
      <c r="K588" s="15">
        <v>5.8</v>
      </c>
      <c r="L588" s="15">
        <v>17658.8</v>
      </c>
      <c r="M588" s="15">
        <v>222.01425438596507</v>
      </c>
      <c r="N588" s="15">
        <v>38.27831972171812</v>
      </c>
      <c r="O588" s="16">
        <v>42370</v>
      </c>
      <c r="P588" s="17" t="s">
        <v>719</v>
      </c>
      <c r="Q588" s="17" t="s">
        <v>720</v>
      </c>
      <c r="R588" s="18"/>
    </row>
    <row r="589" spans="1:18" ht="13" x14ac:dyDescent="0.3">
      <c r="A589" s="14" t="s">
        <v>126</v>
      </c>
      <c r="B589" s="14" t="s">
        <v>27</v>
      </c>
      <c r="C589" s="14"/>
      <c r="D589" s="14" t="s">
        <v>128</v>
      </c>
      <c r="E589" s="14" t="s">
        <v>17</v>
      </c>
      <c r="F589" s="14" t="s">
        <v>10</v>
      </c>
      <c r="G589" s="14" t="s">
        <v>1085</v>
      </c>
      <c r="H589" s="14" t="s">
        <v>83</v>
      </c>
      <c r="I589" s="14" t="s">
        <v>80</v>
      </c>
      <c r="J589" s="14" t="s">
        <v>1984</v>
      </c>
      <c r="K589" s="15">
        <v>18</v>
      </c>
      <c r="L589" s="15"/>
      <c r="M589" s="15">
        <v>442.22336962424185</v>
      </c>
      <c r="N589" s="15">
        <v>24.567964979124547</v>
      </c>
      <c r="O589" s="16"/>
      <c r="P589" s="17"/>
      <c r="Q589" s="17" t="s">
        <v>873</v>
      </c>
      <c r="R589" s="18"/>
    </row>
    <row r="590" spans="1:18" ht="13" x14ac:dyDescent="0.3">
      <c r="A590" s="14" t="s">
        <v>126</v>
      </c>
      <c r="B590" s="14" t="s">
        <v>27</v>
      </c>
      <c r="C590" s="14"/>
      <c r="D590" s="14" t="s">
        <v>128</v>
      </c>
      <c r="E590" s="14" t="s">
        <v>17</v>
      </c>
      <c r="F590" s="14" t="s">
        <v>10</v>
      </c>
      <c r="G590" s="14" t="s">
        <v>1086</v>
      </c>
      <c r="H590" s="14" t="s">
        <v>83</v>
      </c>
      <c r="I590" s="14" t="s">
        <v>80</v>
      </c>
      <c r="J590" s="14" t="s">
        <v>1984</v>
      </c>
      <c r="K590" s="15">
        <v>38</v>
      </c>
      <c r="L590" s="15"/>
      <c r="M590" s="15">
        <v>1113.3576471546533</v>
      </c>
      <c r="N590" s="15">
        <v>29.298885451438242</v>
      </c>
      <c r="O590" s="16"/>
      <c r="P590" s="17"/>
      <c r="Q590" s="17" t="s">
        <v>873</v>
      </c>
      <c r="R590" s="18"/>
    </row>
    <row r="591" spans="1:18" ht="13" x14ac:dyDescent="0.3">
      <c r="A591" s="14" t="s">
        <v>126</v>
      </c>
      <c r="B591" s="14" t="s">
        <v>27</v>
      </c>
      <c r="C591" s="14" t="s">
        <v>202</v>
      </c>
      <c r="D591" s="14" t="s">
        <v>128</v>
      </c>
      <c r="E591" s="14" t="s">
        <v>17</v>
      </c>
      <c r="F591" s="14" t="s">
        <v>10</v>
      </c>
      <c r="G591" s="14" t="s">
        <v>826</v>
      </c>
      <c r="H591" s="14" t="s">
        <v>83</v>
      </c>
      <c r="I591" s="14" t="s">
        <v>80</v>
      </c>
      <c r="J591" s="14" t="s">
        <v>1984</v>
      </c>
      <c r="K591" s="15">
        <v>15.2</v>
      </c>
      <c r="L591" s="15">
        <v>13368.4</v>
      </c>
      <c r="M591" s="15">
        <v>165.80433208489458</v>
      </c>
      <c r="N591" s="15">
        <v>10.908179742427276</v>
      </c>
      <c r="O591" s="16">
        <v>42736</v>
      </c>
      <c r="P591" s="17" t="s">
        <v>719</v>
      </c>
      <c r="Q591" s="17" t="s">
        <v>720</v>
      </c>
      <c r="R591" s="18"/>
    </row>
    <row r="592" spans="1:18" ht="13" x14ac:dyDescent="0.3">
      <c r="A592" s="14" t="s">
        <v>126</v>
      </c>
      <c r="B592" s="14" t="s">
        <v>27</v>
      </c>
      <c r="C592" s="14" t="s">
        <v>202</v>
      </c>
      <c r="D592" s="14" t="s">
        <v>128</v>
      </c>
      <c r="E592" s="14" t="s">
        <v>17</v>
      </c>
      <c r="F592" s="14" t="s">
        <v>10</v>
      </c>
      <c r="G592" s="14" t="s">
        <v>836</v>
      </c>
      <c r="H592" s="14" t="s">
        <v>83</v>
      </c>
      <c r="I592" s="14" t="s">
        <v>80</v>
      </c>
      <c r="J592" s="14" t="s">
        <v>1984</v>
      </c>
      <c r="K592" s="15">
        <v>18.8</v>
      </c>
      <c r="L592" s="15">
        <v>57440</v>
      </c>
      <c r="M592" s="15">
        <v>620.16758796698809</v>
      </c>
      <c r="N592" s="15">
        <v>32.987637657818517</v>
      </c>
      <c r="O592" s="16">
        <v>43831</v>
      </c>
      <c r="P592" s="17" t="s">
        <v>719</v>
      </c>
      <c r="Q592" s="17" t="s">
        <v>720</v>
      </c>
      <c r="R592" s="18"/>
    </row>
    <row r="593" spans="1:18" ht="13" x14ac:dyDescent="0.3">
      <c r="A593" s="14" t="s">
        <v>126</v>
      </c>
      <c r="B593" s="14" t="s">
        <v>27</v>
      </c>
      <c r="C593" s="14"/>
      <c r="D593" s="14" t="s">
        <v>128</v>
      </c>
      <c r="E593" s="14" t="s">
        <v>17</v>
      </c>
      <c r="F593" s="14" t="s">
        <v>10</v>
      </c>
      <c r="G593" s="14" t="s">
        <v>674</v>
      </c>
      <c r="H593" s="14" t="s">
        <v>83</v>
      </c>
      <c r="I593" s="14" t="s">
        <v>80</v>
      </c>
      <c r="J593" s="14" t="s">
        <v>1984</v>
      </c>
      <c r="K593" s="15">
        <v>56</v>
      </c>
      <c r="L593" s="15">
        <v>167326.14758729175</v>
      </c>
      <c r="M593" s="15">
        <v>2290.6332265421479</v>
      </c>
      <c r="N593" s="15">
        <v>40.904164759681215</v>
      </c>
      <c r="O593" s="16">
        <v>43831</v>
      </c>
      <c r="P593" s="17"/>
      <c r="Q593" s="17" t="s">
        <v>675</v>
      </c>
      <c r="R593" s="18"/>
    </row>
    <row r="594" spans="1:18" ht="13" x14ac:dyDescent="0.3">
      <c r="A594" s="14" t="s">
        <v>126</v>
      </c>
      <c r="B594" s="14" t="s">
        <v>27</v>
      </c>
      <c r="C594" s="14"/>
      <c r="D594" s="14" t="s">
        <v>128</v>
      </c>
      <c r="E594" s="14" t="s">
        <v>17</v>
      </c>
      <c r="F594" s="14" t="s">
        <v>10</v>
      </c>
      <c r="G594" s="14" t="s">
        <v>1129</v>
      </c>
      <c r="H594" s="14" t="s">
        <v>58</v>
      </c>
      <c r="I594" s="14" t="s">
        <v>57</v>
      </c>
      <c r="J594" s="14" t="s">
        <v>2006</v>
      </c>
      <c r="K594" s="15">
        <v>54.1</v>
      </c>
      <c r="L594" s="15"/>
      <c r="M594" s="15">
        <v>85.171086261980932</v>
      </c>
      <c r="N594" s="15">
        <v>1.5743269179663757</v>
      </c>
      <c r="O594" s="16"/>
      <c r="P594" s="17"/>
      <c r="Q594" s="17" t="s">
        <v>873</v>
      </c>
      <c r="R594" s="18"/>
    </row>
    <row r="595" spans="1:18" ht="13" x14ac:dyDescent="0.3">
      <c r="A595" s="14" t="s">
        <v>126</v>
      </c>
      <c r="B595" s="14" t="s">
        <v>27</v>
      </c>
      <c r="C595" s="14"/>
      <c r="D595" s="14" t="s">
        <v>128</v>
      </c>
      <c r="E595" s="14" t="s">
        <v>17</v>
      </c>
      <c r="F595" s="14" t="s">
        <v>10</v>
      </c>
      <c r="G595" s="14" t="s">
        <v>833</v>
      </c>
      <c r="H595" s="14" t="s">
        <v>83</v>
      </c>
      <c r="I595" s="14" t="s">
        <v>80</v>
      </c>
      <c r="J595" s="14" t="s">
        <v>1984</v>
      </c>
      <c r="K595" s="15">
        <v>9</v>
      </c>
      <c r="L595" s="15"/>
      <c r="M595" s="15">
        <v>355.63040468583642</v>
      </c>
      <c r="N595" s="15">
        <v>39.514489409537383</v>
      </c>
      <c r="O595" s="16"/>
      <c r="P595" s="17"/>
      <c r="Q595" s="17" t="s">
        <v>873</v>
      </c>
      <c r="R595" s="18"/>
    </row>
    <row r="596" spans="1:18" ht="13" x14ac:dyDescent="0.3">
      <c r="A596" s="14" t="s">
        <v>126</v>
      </c>
      <c r="B596" s="14" t="s">
        <v>27</v>
      </c>
      <c r="C596" s="14"/>
      <c r="D596" s="14" t="s">
        <v>128</v>
      </c>
      <c r="E596" s="14" t="s">
        <v>17</v>
      </c>
      <c r="F596" s="14" t="s">
        <v>10</v>
      </c>
      <c r="G596" s="14" t="s">
        <v>830</v>
      </c>
      <c r="H596" s="14" t="s">
        <v>83</v>
      </c>
      <c r="I596" s="14" t="s">
        <v>80</v>
      </c>
      <c r="J596" s="14" t="s">
        <v>1984</v>
      </c>
      <c r="K596" s="15">
        <v>6.8</v>
      </c>
      <c r="L596" s="15"/>
      <c r="M596" s="15">
        <v>249.12968590475114</v>
      </c>
      <c r="N596" s="15">
        <v>36.636718515404581</v>
      </c>
      <c r="O596" s="16"/>
      <c r="P596" s="17"/>
      <c r="Q596" s="17" t="s">
        <v>873</v>
      </c>
      <c r="R596" s="18"/>
    </row>
    <row r="597" spans="1:18" ht="13" x14ac:dyDescent="0.3">
      <c r="A597" s="14" t="s">
        <v>126</v>
      </c>
      <c r="B597" s="14" t="s">
        <v>27</v>
      </c>
      <c r="C597" s="14" t="s">
        <v>152</v>
      </c>
      <c r="D597" s="14" t="s">
        <v>128</v>
      </c>
      <c r="E597" s="14" t="s">
        <v>17</v>
      </c>
      <c r="F597" s="14" t="s">
        <v>10</v>
      </c>
      <c r="G597" s="14" t="s">
        <v>829</v>
      </c>
      <c r="H597" s="14" t="s">
        <v>83</v>
      </c>
      <c r="I597" s="14" t="s">
        <v>80</v>
      </c>
      <c r="J597" s="14" t="s">
        <v>1984</v>
      </c>
      <c r="K597" s="15">
        <v>11.2</v>
      </c>
      <c r="L597" s="15">
        <v>19910</v>
      </c>
      <c r="M597" s="15">
        <v>312.75969550068385</v>
      </c>
      <c r="N597" s="15">
        <v>27.924972812561059</v>
      </c>
      <c r="O597" s="16">
        <v>41275</v>
      </c>
      <c r="P597" s="17" t="s">
        <v>719</v>
      </c>
      <c r="Q597" s="17" t="s">
        <v>720</v>
      </c>
      <c r="R597" s="18"/>
    </row>
    <row r="598" spans="1:18" ht="13" x14ac:dyDescent="0.3">
      <c r="A598" s="14" t="s">
        <v>126</v>
      </c>
      <c r="B598" s="14" t="s">
        <v>27</v>
      </c>
      <c r="C598" s="14"/>
      <c r="D598" s="14" t="s">
        <v>128</v>
      </c>
      <c r="E598" s="14" t="s">
        <v>17</v>
      </c>
      <c r="F598" s="14" t="s">
        <v>10</v>
      </c>
      <c r="G598" s="14" t="s">
        <v>829</v>
      </c>
      <c r="H598" s="14" t="s">
        <v>83</v>
      </c>
      <c r="I598" s="14" t="s">
        <v>80</v>
      </c>
      <c r="J598" s="14" t="s">
        <v>1984</v>
      </c>
      <c r="K598" s="15">
        <v>11.2</v>
      </c>
      <c r="L598" s="15"/>
      <c r="M598" s="15">
        <v>247.97630772926618</v>
      </c>
      <c r="N598" s="15">
        <v>22.140741761541626</v>
      </c>
      <c r="O598" s="16"/>
      <c r="P598" s="17"/>
      <c r="Q598" s="17" t="s">
        <v>873</v>
      </c>
      <c r="R598" s="18"/>
    </row>
    <row r="599" spans="1:18" ht="13" x14ac:dyDescent="0.3">
      <c r="A599" s="14" t="s">
        <v>126</v>
      </c>
      <c r="B599" s="14" t="s">
        <v>27</v>
      </c>
      <c r="C599" s="14" t="s">
        <v>152</v>
      </c>
      <c r="D599" s="14" t="s">
        <v>128</v>
      </c>
      <c r="E599" s="14" t="s">
        <v>17</v>
      </c>
      <c r="F599" s="14" t="s">
        <v>10</v>
      </c>
      <c r="G599" s="14" t="s">
        <v>831</v>
      </c>
      <c r="H599" s="14" t="s">
        <v>83</v>
      </c>
      <c r="I599" s="14" t="s">
        <v>80</v>
      </c>
      <c r="J599" s="14" t="s">
        <v>1984</v>
      </c>
      <c r="K599" s="15">
        <v>9.4</v>
      </c>
      <c r="L599" s="15">
        <v>22100</v>
      </c>
      <c r="M599" s="15">
        <v>286.05397003745441</v>
      </c>
      <c r="N599" s="15">
        <v>30.431273408239829</v>
      </c>
      <c r="O599" s="16">
        <v>42736</v>
      </c>
      <c r="P599" s="17" t="s">
        <v>719</v>
      </c>
      <c r="Q599" s="17" t="s">
        <v>720</v>
      </c>
      <c r="R599" s="18"/>
    </row>
    <row r="600" spans="1:18" ht="13" x14ac:dyDescent="0.3">
      <c r="A600" s="14" t="s">
        <v>126</v>
      </c>
      <c r="B600" s="14" t="s">
        <v>27</v>
      </c>
      <c r="C600" s="14"/>
      <c r="D600" s="14" t="s">
        <v>128</v>
      </c>
      <c r="E600" s="14" t="s">
        <v>17</v>
      </c>
      <c r="F600" s="14" t="s">
        <v>10</v>
      </c>
      <c r="G600" s="14" t="s">
        <v>997</v>
      </c>
      <c r="H600" s="14" t="s">
        <v>83</v>
      </c>
      <c r="I600" s="14" t="s">
        <v>80</v>
      </c>
      <c r="J600" s="14" t="s">
        <v>1984</v>
      </c>
      <c r="K600" s="15">
        <v>9.4</v>
      </c>
      <c r="L600" s="15"/>
      <c r="M600" s="15">
        <v>275.21377695033408</v>
      </c>
      <c r="N600" s="15">
        <v>29.278061377695114</v>
      </c>
      <c r="O600" s="16"/>
      <c r="P600" s="17"/>
      <c r="Q600" s="17" t="s">
        <v>873</v>
      </c>
      <c r="R600" s="18"/>
    </row>
    <row r="601" spans="1:18" ht="13" x14ac:dyDescent="0.3">
      <c r="A601" s="14" t="s">
        <v>126</v>
      </c>
      <c r="B601" s="14" t="s">
        <v>27</v>
      </c>
      <c r="C601" s="14" t="s">
        <v>152</v>
      </c>
      <c r="D601" s="14" t="s">
        <v>128</v>
      </c>
      <c r="E601" s="14" t="s">
        <v>17</v>
      </c>
      <c r="F601" s="14" t="s">
        <v>10</v>
      </c>
      <c r="G601" s="14" t="s">
        <v>832</v>
      </c>
      <c r="H601" s="14" t="s">
        <v>83</v>
      </c>
      <c r="I601" s="14" t="s">
        <v>80</v>
      </c>
      <c r="J601" s="14" t="s">
        <v>1984</v>
      </c>
      <c r="K601" s="15">
        <v>21.73</v>
      </c>
      <c r="L601" s="15">
        <v>27140</v>
      </c>
      <c r="M601" s="15">
        <v>324.72031709807305</v>
      </c>
      <c r="N601" s="15">
        <v>14.943410819055364</v>
      </c>
      <c r="O601" s="16">
        <v>43101</v>
      </c>
      <c r="P601" s="17" t="s">
        <v>719</v>
      </c>
      <c r="Q601" s="17" t="s">
        <v>720</v>
      </c>
      <c r="R601" s="18"/>
    </row>
    <row r="602" spans="1:18" ht="13" x14ac:dyDescent="0.3">
      <c r="A602" s="14" t="s">
        <v>126</v>
      </c>
      <c r="B602" s="14" t="s">
        <v>27</v>
      </c>
      <c r="C602" s="14" t="s">
        <v>152</v>
      </c>
      <c r="D602" s="14" t="s">
        <v>128</v>
      </c>
      <c r="E602" s="14" t="s">
        <v>17</v>
      </c>
      <c r="F602" s="14" t="s">
        <v>10</v>
      </c>
      <c r="G602" s="14" t="s">
        <v>440</v>
      </c>
      <c r="H602" s="14" t="s">
        <v>83</v>
      </c>
      <c r="I602" s="14" t="s">
        <v>80</v>
      </c>
      <c r="J602" s="14" t="s">
        <v>1984</v>
      </c>
      <c r="K602" s="15">
        <v>29.7</v>
      </c>
      <c r="L602" s="15">
        <v>42610</v>
      </c>
      <c r="M602" s="15">
        <v>603.38271798703761</v>
      </c>
      <c r="N602" s="15">
        <v>20.315916430539989</v>
      </c>
      <c r="O602" s="16">
        <v>42736</v>
      </c>
      <c r="P602" s="17" t="s">
        <v>105</v>
      </c>
      <c r="Q602" s="17" t="s">
        <v>441</v>
      </c>
      <c r="R602" s="18" t="s">
        <v>106</v>
      </c>
    </row>
    <row r="603" spans="1:18" ht="13" x14ac:dyDescent="0.3">
      <c r="A603" s="14" t="s">
        <v>126</v>
      </c>
      <c r="B603" s="14" t="s">
        <v>27</v>
      </c>
      <c r="C603" s="14" t="s">
        <v>152</v>
      </c>
      <c r="D603" s="14" t="s">
        <v>128</v>
      </c>
      <c r="E603" s="14" t="s">
        <v>17</v>
      </c>
      <c r="F603" s="14" t="s">
        <v>10</v>
      </c>
      <c r="G603" s="14" t="s">
        <v>153</v>
      </c>
      <c r="H603" s="14" t="s">
        <v>83</v>
      </c>
      <c r="I603" s="14" t="s">
        <v>80</v>
      </c>
      <c r="J603" s="14" t="s">
        <v>1984</v>
      </c>
      <c r="K603" s="15">
        <v>160.6</v>
      </c>
      <c r="L603" s="15">
        <v>410790</v>
      </c>
      <c r="M603" s="15">
        <v>5825.1326690611259</v>
      </c>
      <c r="N603" s="15">
        <v>36.27106269652009</v>
      </c>
      <c r="O603" s="16">
        <v>42370</v>
      </c>
      <c r="P603" s="17" t="s">
        <v>105</v>
      </c>
      <c r="Q603" s="17" t="s">
        <v>154</v>
      </c>
      <c r="R603" s="18" t="s">
        <v>106</v>
      </c>
    </row>
    <row r="604" spans="1:18" ht="13" x14ac:dyDescent="0.3">
      <c r="A604" s="14" t="s">
        <v>126</v>
      </c>
      <c r="B604" s="14" t="s">
        <v>27</v>
      </c>
      <c r="C604" s="14" t="s">
        <v>152</v>
      </c>
      <c r="D604" s="14" t="s">
        <v>128</v>
      </c>
      <c r="E604" s="14" t="s">
        <v>17</v>
      </c>
      <c r="F604" s="14" t="s">
        <v>10</v>
      </c>
      <c r="G604" s="14" t="s">
        <v>155</v>
      </c>
      <c r="H604" s="14" t="s">
        <v>83</v>
      </c>
      <c r="I604" s="14" t="s">
        <v>80</v>
      </c>
      <c r="J604" s="14" t="s">
        <v>1984</v>
      </c>
      <c r="K604" s="15">
        <v>61.7</v>
      </c>
      <c r="L604" s="15">
        <v>249486.5</v>
      </c>
      <c r="M604" s="15">
        <v>2407.7522959063972</v>
      </c>
      <c r="N604" s="15">
        <v>39.023538021173373</v>
      </c>
      <c r="O604" s="16">
        <v>44562</v>
      </c>
      <c r="P604" s="17" t="s">
        <v>105</v>
      </c>
      <c r="Q604" s="17" t="s">
        <v>156</v>
      </c>
      <c r="R604" s="18" t="s">
        <v>106</v>
      </c>
    </row>
    <row r="605" spans="1:18" ht="13" x14ac:dyDescent="0.3">
      <c r="A605" s="14" t="s">
        <v>126</v>
      </c>
      <c r="B605" s="14" t="s">
        <v>27</v>
      </c>
      <c r="C605" s="14"/>
      <c r="D605" s="14" t="s">
        <v>128</v>
      </c>
      <c r="E605" s="14" t="s">
        <v>17</v>
      </c>
      <c r="F605" s="14" t="s">
        <v>10</v>
      </c>
      <c r="G605" s="14" t="s">
        <v>1136</v>
      </c>
      <c r="H605" s="14" t="s">
        <v>58</v>
      </c>
      <c r="I605" s="14" t="s">
        <v>57</v>
      </c>
      <c r="J605" s="14" t="s">
        <v>2006</v>
      </c>
      <c r="K605" s="15">
        <v>102</v>
      </c>
      <c r="L605" s="15"/>
      <c r="M605" s="15">
        <v>191.22374866879682</v>
      </c>
      <c r="N605" s="15">
        <v>1.8747426340078119</v>
      </c>
      <c r="O605" s="16"/>
      <c r="P605" s="17"/>
      <c r="Q605" s="17" t="s">
        <v>873</v>
      </c>
      <c r="R605" s="18"/>
    </row>
    <row r="606" spans="1:18" ht="13" x14ac:dyDescent="0.3">
      <c r="A606" s="14" t="s">
        <v>126</v>
      </c>
      <c r="B606" s="14" t="s">
        <v>27</v>
      </c>
      <c r="C606" s="14"/>
      <c r="D606" s="14" t="s">
        <v>128</v>
      </c>
      <c r="E606" s="14" t="s">
        <v>17</v>
      </c>
      <c r="F606" s="14" t="s">
        <v>10</v>
      </c>
      <c r="G606" s="14" t="s">
        <v>841</v>
      </c>
      <c r="H606" s="14" t="s">
        <v>58</v>
      </c>
      <c r="I606" s="14" t="s">
        <v>57</v>
      </c>
      <c r="J606" s="14" t="s">
        <v>2006</v>
      </c>
      <c r="K606" s="15">
        <v>1839</v>
      </c>
      <c r="L606" s="15">
        <v>303580</v>
      </c>
      <c r="M606" s="15">
        <v>4930.419948495186</v>
      </c>
      <c r="N606" s="15">
        <v>2.6810331421942282</v>
      </c>
      <c r="O606" s="16">
        <v>40909</v>
      </c>
      <c r="P606" s="17" t="s">
        <v>719</v>
      </c>
      <c r="Q606" s="17" t="s">
        <v>720</v>
      </c>
      <c r="R606" s="18"/>
    </row>
    <row r="607" spans="1:18" ht="13" x14ac:dyDescent="0.3">
      <c r="A607" s="14" t="s">
        <v>126</v>
      </c>
      <c r="B607" s="14" t="s">
        <v>27</v>
      </c>
      <c r="C607" s="14"/>
      <c r="D607" s="14" t="s">
        <v>128</v>
      </c>
      <c r="E607" s="14" t="s">
        <v>17</v>
      </c>
      <c r="F607" s="14" t="s">
        <v>10</v>
      </c>
      <c r="G607" s="14" t="s">
        <v>1093</v>
      </c>
      <c r="H607" s="14" t="s">
        <v>58</v>
      </c>
      <c r="I607" s="14" t="s">
        <v>57</v>
      </c>
      <c r="J607" s="14" t="s">
        <v>2006</v>
      </c>
      <c r="K607" s="15">
        <v>393</v>
      </c>
      <c r="L607" s="15"/>
      <c r="M607" s="15">
        <v>1269.1121112057986</v>
      </c>
      <c r="N607" s="15">
        <v>3.2292929038315483</v>
      </c>
      <c r="O607" s="16"/>
      <c r="P607" s="17"/>
      <c r="Q607" s="17" t="s">
        <v>873</v>
      </c>
      <c r="R607" s="18"/>
    </row>
    <row r="608" spans="1:18" ht="13" x14ac:dyDescent="0.3">
      <c r="A608" s="14" t="s">
        <v>126</v>
      </c>
      <c r="B608" s="14" t="s">
        <v>27</v>
      </c>
      <c r="C608" s="14"/>
      <c r="D608" s="14" t="s">
        <v>128</v>
      </c>
      <c r="E608" s="14" t="s">
        <v>17</v>
      </c>
      <c r="F608" s="14" t="s">
        <v>10</v>
      </c>
      <c r="G608" s="14" t="s">
        <v>1092</v>
      </c>
      <c r="H608" s="14" t="s">
        <v>58</v>
      </c>
      <c r="I608" s="14" t="s">
        <v>57</v>
      </c>
      <c r="J608" s="14" t="s">
        <v>2006</v>
      </c>
      <c r="K608" s="15">
        <v>401</v>
      </c>
      <c r="L608" s="15"/>
      <c r="M608" s="15">
        <v>1015.4</v>
      </c>
      <c r="N608" s="15">
        <v>2.5321695760598502</v>
      </c>
      <c r="O608" s="16"/>
      <c r="P608" s="17"/>
      <c r="Q608" s="17" t="s">
        <v>873</v>
      </c>
      <c r="R608" s="18"/>
    </row>
    <row r="609" spans="1:18" ht="13" x14ac:dyDescent="0.3">
      <c r="A609" s="14" t="s">
        <v>126</v>
      </c>
      <c r="B609" s="14" t="s">
        <v>27</v>
      </c>
      <c r="C609" s="14"/>
      <c r="D609" s="14" t="s">
        <v>128</v>
      </c>
      <c r="E609" s="14" t="s">
        <v>17</v>
      </c>
      <c r="F609" s="14" t="s">
        <v>10</v>
      </c>
      <c r="G609" s="14" t="s">
        <v>1133</v>
      </c>
      <c r="H609" s="14" t="s">
        <v>58</v>
      </c>
      <c r="I609" s="14" t="s">
        <v>57</v>
      </c>
      <c r="J609" s="14" t="s">
        <v>2006</v>
      </c>
      <c r="K609" s="15">
        <v>85</v>
      </c>
      <c r="L609" s="15"/>
      <c r="M609" s="15">
        <v>67.936634717784969</v>
      </c>
      <c r="N609" s="15">
        <v>0.79925452609158787</v>
      </c>
      <c r="O609" s="16"/>
      <c r="P609" s="17"/>
      <c r="Q609" s="17" t="s">
        <v>873</v>
      </c>
      <c r="R609" s="18"/>
    </row>
    <row r="610" spans="1:18" ht="13" x14ac:dyDescent="0.3">
      <c r="A610" s="14" t="s">
        <v>126</v>
      </c>
      <c r="B610" s="14" t="s">
        <v>27</v>
      </c>
      <c r="C610" s="14"/>
      <c r="D610" s="14" t="s">
        <v>128</v>
      </c>
      <c r="E610" s="14" t="s">
        <v>17</v>
      </c>
      <c r="F610" s="14" t="s">
        <v>10</v>
      </c>
      <c r="G610" s="14" t="s">
        <v>1167</v>
      </c>
      <c r="H610" s="14" t="s">
        <v>58</v>
      </c>
      <c r="I610" s="14" t="s">
        <v>57</v>
      </c>
      <c r="J610" s="14" t="s">
        <v>2006</v>
      </c>
      <c r="K610" s="15">
        <v>140</v>
      </c>
      <c r="L610" s="15"/>
      <c r="M610" s="15">
        <v>12.910237203495686</v>
      </c>
      <c r="N610" s="15">
        <v>9.2215980024969182E-2</v>
      </c>
      <c r="O610" s="16"/>
      <c r="P610" s="17"/>
      <c r="Q610" s="17" t="s">
        <v>873</v>
      </c>
      <c r="R610" s="18"/>
    </row>
    <row r="611" spans="1:18" ht="13" x14ac:dyDescent="0.3">
      <c r="A611" s="14" t="s">
        <v>126</v>
      </c>
      <c r="B611" s="14" t="s">
        <v>27</v>
      </c>
      <c r="C611" s="14"/>
      <c r="D611" s="14" t="s">
        <v>128</v>
      </c>
      <c r="E611" s="14" t="s">
        <v>17</v>
      </c>
      <c r="F611" s="14" t="s">
        <v>10</v>
      </c>
      <c r="G611" s="14" t="s">
        <v>1130</v>
      </c>
      <c r="H611" s="14" t="s">
        <v>58</v>
      </c>
      <c r="I611" s="14" t="s">
        <v>57</v>
      </c>
      <c r="J611" s="14" t="s">
        <v>2006</v>
      </c>
      <c r="K611" s="15">
        <v>41</v>
      </c>
      <c r="L611" s="15"/>
      <c r="M611" s="15">
        <v>6.2437992125984501</v>
      </c>
      <c r="N611" s="15">
        <v>0.15228778567313292</v>
      </c>
      <c r="O611" s="16"/>
      <c r="P611" s="17"/>
      <c r="Q611" s="17" t="s">
        <v>873</v>
      </c>
      <c r="R611" s="18"/>
    </row>
    <row r="612" spans="1:18" ht="13" x14ac:dyDescent="0.3">
      <c r="A612" s="14" t="s">
        <v>126</v>
      </c>
      <c r="B612" s="14" t="s">
        <v>27</v>
      </c>
      <c r="C612" s="14"/>
      <c r="D612" s="14" t="s">
        <v>128</v>
      </c>
      <c r="E612" s="14" t="s">
        <v>17</v>
      </c>
      <c r="F612" s="14" t="s">
        <v>10</v>
      </c>
      <c r="G612" s="14" t="s">
        <v>1165</v>
      </c>
      <c r="H612" s="14" t="s">
        <v>58</v>
      </c>
      <c r="I612" s="14" t="s">
        <v>57</v>
      </c>
      <c r="J612" s="14" t="s">
        <v>2006</v>
      </c>
      <c r="K612" s="15">
        <v>443</v>
      </c>
      <c r="L612" s="15"/>
      <c r="M612" s="15">
        <v>15.437523271875603</v>
      </c>
      <c r="N612" s="15">
        <v>3.4847682329290301E-2</v>
      </c>
      <c r="O612" s="16"/>
      <c r="P612" s="17"/>
      <c r="Q612" s="17" t="s">
        <v>873</v>
      </c>
      <c r="R612" s="18"/>
    </row>
    <row r="613" spans="1:18" ht="13" x14ac:dyDescent="0.3">
      <c r="A613" s="14" t="s">
        <v>126</v>
      </c>
      <c r="B613" s="14" t="s">
        <v>27</v>
      </c>
      <c r="C613" s="14"/>
      <c r="D613" s="14" t="s">
        <v>128</v>
      </c>
      <c r="E613" s="14" t="s">
        <v>17</v>
      </c>
      <c r="F613" s="14" t="s">
        <v>10</v>
      </c>
      <c r="G613" s="14" t="s">
        <v>1131</v>
      </c>
      <c r="H613" s="14" t="s">
        <v>58</v>
      </c>
      <c r="I613" s="14" t="s">
        <v>57</v>
      </c>
      <c r="J613" s="14" t="s">
        <v>2006</v>
      </c>
      <c r="K613" s="15">
        <v>24.4</v>
      </c>
      <c r="L613" s="15"/>
      <c r="M613" s="15">
        <v>4.3621062992126154</v>
      </c>
      <c r="N613" s="15">
        <v>0.17877484832838589</v>
      </c>
      <c r="O613" s="16"/>
      <c r="P613" s="17"/>
      <c r="Q613" s="17" t="s">
        <v>873</v>
      </c>
      <c r="R613" s="18"/>
    </row>
    <row r="614" spans="1:18" ht="13" x14ac:dyDescent="0.3">
      <c r="A614" s="14" t="s">
        <v>126</v>
      </c>
      <c r="B614" s="14" t="s">
        <v>27</v>
      </c>
      <c r="C614" s="14"/>
      <c r="D614" s="14" t="s">
        <v>128</v>
      </c>
      <c r="E614" s="14" t="s">
        <v>17</v>
      </c>
      <c r="F614" s="14" t="s">
        <v>10</v>
      </c>
      <c r="G614" s="14" t="s">
        <v>1033</v>
      </c>
      <c r="H614" s="14" t="s">
        <v>83</v>
      </c>
      <c r="I614" s="14" t="s">
        <v>80</v>
      </c>
      <c r="J614" s="14" t="s">
        <v>1984</v>
      </c>
      <c r="K614" s="15">
        <v>6.7</v>
      </c>
      <c r="L614" s="15"/>
      <c r="M614" s="15">
        <v>286.61754385964934</v>
      </c>
      <c r="N614" s="15">
        <v>42.778737889499901</v>
      </c>
      <c r="O614" s="16"/>
      <c r="P614" s="17"/>
      <c r="Q614" s="17" t="s">
        <v>873</v>
      </c>
      <c r="R614" s="18"/>
    </row>
    <row r="615" spans="1:18" ht="13" x14ac:dyDescent="0.3">
      <c r="A615" s="14" t="s">
        <v>126</v>
      </c>
      <c r="B615" s="14" t="s">
        <v>27</v>
      </c>
      <c r="C615" s="14"/>
      <c r="D615" s="14" t="s">
        <v>128</v>
      </c>
      <c r="E615" s="14" t="s">
        <v>17</v>
      </c>
      <c r="F615" s="14" t="s">
        <v>10</v>
      </c>
      <c r="G615" s="14" t="s">
        <v>1163</v>
      </c>
      <c r="H615" s="14" t="s">
        <v>58</v>
      </c>
      <c r="I615" s="14" t="s">
        <v>57</v>
      </c>
      <c r="J615" s="14" t="s">
        <v>2006</v>
      </c>
      <c r="K615" s="15">
        <v>44.9</v>
      </c>
      <c r="L615" s="15"/>
      <c r="M615" s="15">
        <v>43.706594488189147</v>
      </c>
      <c r="N615" s="15">
        <v>0.97342081265454672</v>
      </c>
      <c r="O615" s="16"/>
      <c r="P615" s="17"/>
      <c r="Q615" s="17" t="s">
        <v>873</v>
      </c>
      <c r="R615" s="18"/>
    </row>
    <row r="616" spans="1:18" ht="13" x14ac:dyDescent="0.3">
      <c r="A616" s="14" t="s">
        <v>126</v>
      </c>
      <c r="B616" s="14" t="s">
        <v>27</v>
      </c>
      <c r="C616" s="14" t="s">
        <v>705</v>
      </c>
      <c r="D616" s="14" t="s">
        <v>128</v>
      </c>
      <c r="E616" s="14" t="s">
        <v>17</v>
      </c>
      <c r="F616" s="14" t="s">
        <v>10</v>
      </c>
      <c r="G616" s="14" t="s">
        <v>706</v>
      </c>
      <c r="H616" s="14" t="s">
        <v>81</v>
      </c>
      <c r="I616" s="14" t="s">
        <v>80</v>
      </c>
      <c r="J616" s="14" t="s">
        <v>2004</v>
      </c>
      <c r="K616" s="15">
        <v>22.25</v>
      </c>
      <c r="L616" s="15">
        <v>8254.3708451574021</v>
      </c>
      <c r="M616" s="15">
        <v>112.99929147209002</v>
      </c>
      <c r="N616" s="15">
        <v>5.0786198414422481</v>
      </c>
      <c r="O616" s="16">
        <v>43831</v>
      </c>
      <c r="P616" s="17" t="s">
        <v>697</v>
      </c>
      <c r="Q616" s="17" t="s">
        <v>698</v>
      </c>
      <c r="R616" s="18"/>
    </row>
    <row r="617" spans="1:18" ht="13" x14ac:dyDescent="0.3">
      <c r="A617" s="14" t="s">
        <v>126</v>
      </c>
      <c r="B617" s="14" t="s">
        <v>27</v>
      </c>
      <c r="C617" s="14" t="s">
        <v>211</v>
      </c>
      <c r="D617" s="14" t="s">
        <v>128</v>
      </c>
      <c r="E617" s="14" t="s">
        <v>17</v>
      </c>
      <c r="F617" s="14" t="s">
        <v>10</v>
      </c>
      <c r="G617" s="14" t="s">
        <v>214</v>
      </c>
      <c r="H617" s="14" t="s">
        <v>83</v>
      </c>
      <c r="I617" s="14" t="s">
        <v>80</v>
      </c>
      <c r="J617" s="14" t="s">
        <v>1984</v>
      </c>
      <c r="K617" s="15">
        <v>31</v>
      </c>
      <c r="L617" s="15">
        <v>46500</v>
      </c>
      <c r="M617" s="15">
        <v>503.39706013989519</v>
      </c>
      <c r="N617" s="15">
        <v>16.238614843222425</v>
      </c>
      <c r="O617" s="16">
        <v>43831</v>
      </c>
      <c r="P617" s="17" t="s">
        <v>105</v>
      </c>
      <c r="Q617" s="17" t="s">
        <v>215</v>
      </c>
      <c r="R617" s="18" t="s">
        <v>106</v>
      </c>
    </row>
    <row r="618" spans="1:18" ht="13" x14ac:dyDescent="0.3">
      <c r="A618" s="14" t="s">
        <v>126</v>
      </c>
      <c r="B618" s="14" t="s">
        <v>27</v>
      </c>
      <c r="C618" s="14" t="s">
        <v>211</v>
      </c>
      <c r="D618" s="14" t="s">
        <v>128</v>
      </c>
      <c r="E618" s="14" t="s">
        <v>17</v>
      </c>
      <c r="F618" s="14" t="s">
        <v>10</v>
      </c>
      <c r="G618" s="14" t="s">
        <v>212</v>
      </c>
      <c r="H618" s="14" t="s">
        <v>83</v>
      </c>
      <c r="I618" s="14" t="s">
        <v>80</v>
      </c>
      <c r="J618" s="14" t="s">
        <v>1984</v>
      </c>
      <c r="K618" s="15">
        <v>72</v>
      </c>
      <c r="L618" s="15">
        <v>188000</v>
      </c>
      <c r="M618" s="15">
        <v>2665.8997097872198</v>
      </c>
      <c r="N618" s="15">
        <v>37.026384858155829</v>
      </c>
      <c r="O618" s="16">
        <v>42370</v>
      </c>
      <c r="P618" s="17" t="s">
        <v>105</v>
      </c>
      <c r="Q618" s="17" t="s">
        <v>213</v>
      </c>
      <c r="R618" s="18" t="s">
        <v>106</v>
      </c>
    </row>
    <row r="619" spans="1:18" ht="13" x14ac:dyDescent="0.3">
      <c r="A619" s="14" t="s">
        <v>126</v>
      </c>
      <c r="B619" s="14" t="s">
        <v>27</v>
      </c>
      <c r="C619" s="14"/>
      <c r="D619" s="14" t="s">
        <v>128</v>
      </c>
      <c r="E619" s="14" t="s">
        <v>17</v>
      </c>
      <c r="F619" s="14" t="s">
        <v>10</v>
      </c>
      <c r="G619" s="14" t="s">
        <v>910</v>
      </c>
      <c r="H619" s="14" t="s">
        <v>73</v>
      </c>
      <c r="I619" s="14" t="s">
        <v>72</v>
      </c>
      <c r="J619" s="14" t="s">
        <v>1993</v>
      </c>
      <c r="K619" s="15">
        <v>4800</v>
      </c>
      <c r="L619" s="15"/>
      <c r="M619" s="15">
        <v>491.23263707885542</v>
      </c>
      <c r="N619" s="15">
        <v>0.10234013272476154</v>
      </c>
      <c r="O619" s="16"/>
      <c r="P619" s="17"/>
      <c r="Q619" s="17" t="s">
        <v>873</v>
      </c>
      <c r="R619" s="18"/>
    </row>
    <row r="620" spans="1:18" ht="13" x14ac:dyDescent="0.3">
      <c r="A620" s="14" t="s">
        <v>126</v>
      </c>
      <c r="B620" s="14" t="s">
        <v>27</v>
      </c>
      <c r="C620" s="14"/>
      <c r="D620" s="14" t="s">
        <v>128</v>
      </c>
      <c r="E620" s="14" t="s">
        <v>17</v>
      </c>
      <c r="F620" s="14" t="s">
        <v>10</v>
      </c>
      <c r="G620" s="14" t="s">
        <v>959</v>
      </c>
      <c r="H620" s="14" t="s">
        <v>83</v>
      </c>
      <c r="I620" s="14" t="s">
        <v>80</v>
      </c>
      <c r="J620" s="14" t="s">
        <v>1984</v>
      </c>
      <c r="K620" s="15">
        <v>56</v>
      </c>
      <c r="L620" s="15"/>
      <c r="M620" s="15">
        <v>686.19526118592842</v>
      </c>
      <c r="N620" s="15">
        <v>12.253486806891578</v>
      </c>
      <c r="O620" s="16"/>
      <c r="P620" s="17"/>
      <c r="Q620" s="17" t="s">
        <v>873</v>
      </c>
      <c r="R620" s="18"/>
    </row>
    <row r="621" spans="1:18" ht="13" x14ac:dyDescent="0.3">
      <c r="A621" s="14" t="s">
        <v>126</v>
      </c>
      <c r="B621" s="14" t="s">
        <v>27</v>
      </c>
      <c r="C621" s="14"/>
      <c r="D621" s="14" t="s">
        <v>128</v>
      </c>
      <c r="E621" s="14" t="s">
        <v>17</v>
      </c>
      <c r="F621" s="14" t="s">
        <v>10</v>
      </c>
      <c r="G621" s="14" t="s">
        <v>913</v>
      </c>
      <c r="H621" s="14" t="s">
        <v>79</v>
      </c>
      <c r="I621" s="14" t="s">
        <v>72</v>
      </c>
      <c r="J621" s="14" t="s">
        <v>1996</v>
      </c>
      <c r="K621" s="15">
        <v>916</v>
      </c>
      <c r="L621" s="15"/>
      <c r="M621" s="15">
        <v>447.54065366836994</v>
      </c>
      <c r="N621" s="15">
        <v>0.48858149963795844</v>
      </c>
      <c r="O621" s="16"/>
      <c r="P621" s="17"/>
      <c r="Q621" s="17" t="s">
        <v>873</v>
      </c>
      <c r="R621" s="18"/>
    </row>
    <row r="622" spans="1:18" ht="13" x14ac:dyDescent="0.3">
      <c r="A622" s="14" t="s">
        <v>126</v>
      </c>
      <c r="B622" s="14" t="s">
        <v>27</v>
      </c>
      <c r="C622" s="14"/>
      <c r="D622" s="14" t="s">
        <v>128</v>
      </c>
      <c r="E622" s="14" t="s">
        <v>17</v>
      </c>
      <c r="F622" s="14" t="s">
        <v>10</v>
      </c>
      <c r="G622" s="14" t="s">
        <v>1106</v>
      </c>
      <c r="H622" s="14" t="s">
        <v>58</v>
      </c>
      <c r="I622" s="14" t="s">
        <v>57</v>
      </c>
      <c r="J622" s="14" t="s">
        <v>2006</v>
      </c>
      <c r="K622" s="15">
        <v>343</v>
      </c>
      <c r="L622" s="15"/>
      <c r="M622" s="15">
        <v>1346.444737438329</v>
      </c>
      <c r="N622" s="15">
        <v>3.9254948613362362</v>
      </c>
      <c r="O622" s="16"/>
      <c r="P622" s="17"/>
      <c r="Q622" s="17" t="s">
        <v>873</v>
      </c>
      <c r="R622" s="18"/>
    </row>
    <row r="623" spans="1:18" ht="13" x14ac:dyDescent="0.3">
      <c r="A623" s="14" t="s">
        <v>126</v>
      </c>
      <c r="B623" s="14" t="s">
        <v>27</v>
      </c>
      <c r="C623" s="14"/>
      <c r="D623" s="14" t="s">
        <v>128</v>
      </c>
      <c r="E623" s="14" t="s">
        <v>17</v>
      </c>
      <c r="F623" s="14" t="s">
        <v>10</v>
      </c>
      <c r="G623" s="14" t="s">
        <v>911</v>
      </c>
      <c r="H623" s="14" t="s">
        <v>73</v>
      </c>
      <c r="I623" s="14" t="s">
        <v>72</v>
      </c>
      <c r="J623" s="14" t="s">
        <v>1993</v>
      </c>
      <c r="K623" s="15">
        <v>14392.2</v>
      </c>
      <c r="L623" s="15"/>
      <c r="M623" s="15">
        <v>606.02497752809245</v>
      </c>
      <c r="N623" s="15">
        <v>4.2107876316900293E-2</v>
      </c>
      <c r="O623" s="16"/>
      <c r="P623" s="17"/>
      <c r="Q623" s="17" t="s">
        <v>873</v>
      </c>
      <c r="R623" s="18"/>
    </row>
    <row r="624" spans="1:18" ht="13" x14ac:dyDescent="0.3">
      <c r="A624" s="14" t="s">
        <v>126</v>
      </c>
      <c r="B624" s="14" t="s">
        <v>27</v>
      </c>
      <c r="C624" s="14"/>
      <c r="D624" s="14" t="s">
        <v>128</v>
      </c>
      <c r="E624" s="14" t="s">
        <v>17</v>
      </c>
      <c r="F624" s="14" t="s">
        <v>10</v>
      </c>
      <c r="G624" s="14" t="s">
        <v>889</v>
      </c>
      <c r="H624" s="14" t="s">
        <v>74</v>
      </c>
      <c r="I624" s="14" t="s">
        <v>72</v>
      </c>
      <c r="J624" s="14" t="s">
        <v>1997</v>
      </c>
      <c r="K624" s="15">
        <v>50</v>
      </c>
      <c r="L624" s="15"/>
      <c r="M624" s="15">
        <v>3.8278645429395479</v>
      </c>
      <c r="N624" s="15">
        <v>7.6557290858790955E-2</v>
      </c>
      <c r="O624" s="16"/>
      <c r="P624" s="17"/>
      <c r="Q624" s="17" t="s">
        <v>873</v>
      </c>
      <c r="R624" s="18"/>
    </row>
    <row r="625" spans="1:18" ht="13" x14ac:dyDescent="0.3">
      <c r="A625" s="14" t="s">
        <v>126</v>
      </c>
      <c r="B625" s="14" t="s">
        <v>27</v>
      </c>
      <c r="C625" s="14"/>
      <c r="D625" s="14" t="s">
        <v>128</v>
      </c>
      <c r="E625" s="14" t="s">
        <v>17</v>
      </c>
      <c r="F625" s="14" t="s">
        <v>10</v>
      </c>
      <c r="G625" s="14" t="s">
        <v>889</v>
      </c>
      <c r="H625" s="14" t="s">
        <v>79</v>
      </c>
      <c r="I625" s="14" t="s">
        <v>72</v>
      </c>
      <c r="J625" s="14" t="s">
        <v>1996</v>
      </c>
      <c r="K625" s="15">
        <v>874</v>
      </c>
      <c r="L625" s="15"/>
      <c r="M625" s="15">
        <v>685.47940000849826</v>
      </c>
      <c r="N625" s="15">
        <v>0.78430137300743508</v>
      </c>
      <c r="O625" s="16"/>
      <c r="P625" s="17"/>
      <c r="Q625" s="17" t="s">
        <v>873</v>
      </c>
      <c r="R625" s="18"/>
    </row>
    <row r="626" spans="1:18" ht="13" x14ac:dyDescent="0.3">
      <c r="A626" s="14" t="s">
        <v>126</v>
      </c>
      <c r="B626" s="14" t="s">
        <v>27</v>
      </c>
      <c r="C626" s="14"/>
      <c r="D626" s="14" t="s">
        <v>128</v>
      </c>
      <c r="E626" s="14" t="s">
        <v>17</v>
      </c>
      <c r="F626" s="14" t="s">
        <v>10</v>
      </c>
      <c r="G626" s="14" t="s">
        <v>889</v>
      </c>
      <c r="H626" s="14" t="s">
        <v>79</v>
      </c>
      <c r="I626" s="14" t="s">
        <v>72</v>
      </c>
      <c r="J626" s="14" t="s">
        <v>1996</v>
      </c>
      <c r="K626" s="15">
        <v>1300</v>
      </c>
      <c r="L626" s="15"/>
      <c r="M626" s="15">
        <v>313.48896662458645</v>
      </c>
      <c r="N626" s="15">
        <v>0.24114535894198957</v>
      </c>
      <c r="O626" s="16"/>
      <c r="P626" s="17"/>
      <c r="Q626" s="17" t="s">
        <v>873</v>
      </c>
      <c r="R626" s="18"/>
    </row>
    <row r="627" spans="1:18" ht="13" x14ac:dyDescent="0.3">
      <c r="A627" s="14" t="s">
        <v>126</v>
      </c>
      <c r="B627" s="14" t="s">
        <v>27</v>
      </c>
      <c r="C627" s="14"/>
      <c r="D627" s="14" t="s">
        <v>128</v>
      </c>
      <c r="E627" s="14" t="s">
        <v>17</v>
      </c>
      <c r="F627" s="14" t="s">
        <v>10</v>
      </c>
      <c r="G627" s="14" t="s">
        <v>1103</v>
      </c>
      <c r="H627" s="14" t="s">
        <v>58</v>
      </c>
      <c r="I627" s="14" t="s">
        <v>57</v>
      </c>
      <c r="J627" s="14" t="s">
        <v>2006</v>
      </c>
      <c r="K627" s="15">
        <v>840</v>
      </c>
      <c r="L627" s="15"/>
      <c r="M627" s="15">
        <v>1253.4470528705165</v>
      </c>
      <c r="N627" s="15">
        <v>1.4921988724649005</v>
      </c>
      <c r="O627" s="16"/>
      <c r="P627" s="17"/>
      <c r="Q627" s="17" t="s">
        <v>873</v>
      </c>
      <c r="R627" s="18"/>
    </row>
    <row r="628" spans="1:18" ht="13" x14ac:dyDescent="0.3">
      <c r="A628" s="14" t="s">
        <v>126</v>
      </c>
      <c r="B628" s="14" t="s">
        <v>27</v>
      </c>
      <c r="C628" s="14"/>
      <c r="D628" s="14" t="s">
        <v>128</v>
      </c>
      <c r="E628" s="14" t="s">
        <v>17</v>
      </c>
      <c r="F628" s="14" t="s">
        <v>10</v>
      </c>
      <c r="G628" s="14" t="s">
        <v>1075</v>
      </c>
      <c r="H628" s="14" t="s">
        <v>83</v>
      </c>
      <c r="I628" s="14" t="s">
        <v>80</v>
      </c>
      <c r="J628" s="14" t="s">
        <v>1984</v>
      </c>
      <c r="K628" s="15">
        <v>58</v>
      </c>
      <c r="L628" s="15"/>
      <c r="M628" s="15">
        <v>1144.8964098252388</v>
      </c>
      <c r="N628" s="15">
        <v>19.739593272848946</v>
      </c>
      <c r="O628" s="16"/>
      <c r="P628" s="17"/>
      <c r="Q628" s="17" t="s">
        <v>873</v>
      </c>
      <c r="R628" s="18"/>
    </row>
    <row r="629" spans="1:18" ht="13" x14ac:dyDescent="0.3">
      <c r="A629" s="14" t="s">
        <v>126</v>
      </c>
      <c r="B629" s="14" t="s">
        <v>27</v>
      </c>
      <c r="C629" s="14"/>
      <c r="D629" s="14" t="s">
        <v>128</v>
      </c>
      <c r="E629" s="14" t="s">
        <v>17</v>
      </c>
      <c r="F629" s="14" t="s">
        <v>10</v>
      </c>
      <c r="G629" s="14" t="s">
        <v>958</v>
      </c>
      <c r="H629" s="14" t="s">
        <v>83</v>
      </c>
      <c r="I629" s="14" t="s">
        <v>80</v>
      </c>
      <c r="J629" s="14" t="s">
        <v>1984</v>
      </c>
      <c r="K629" s="15">
        <v>92</v>
      </c>
      <c r="L629" s="15"/>
      <c r="M629" s="15">
        <v>847.83095472441278</v>
      </c>
      <c r="N629" s="15">
        <v>9.2155538557001382</v>
      </c>
      <c r="O629" s="16"/>
      <c r="P629" s="17"/>
      <c r="Q629" s="17" t="s">
        <v>873</v>
      </c>
      <c r="R629" s="18"/>
    </row>
    <row r="630" spans="1:18" ht="13" x14ac:dyDescent="0.3">
      <c r="A630" s="14" t="s">
        <v>126</v>
      </c>
      <c r="B630" s="14" t="s">
        <v>27</v>
      </c>
      <c r="C630" s="14"/>
      <c r="D630" s="14" t="s">
        <v>128</v>
      </c>
      <c r="E630" s="14" t="s">
        <v>17</v>
      </c>
      <c r="F630" s="14" t="s">
        <v>10</v>
      </c>
      <c r="G630" s="14" t="s">
        <v>940</v>
      </c>
      <c r="H630" s="14" t="s">
        <v>79</v>
      </c>
      <c r="I630" s="14" t="s">
        <v>72</v>
      </c>
      <c r="J630" s="14" t="s">
        <v>1996</v>
      </c>
      <c r="K630" s="15">
        <v>976.4</v>
      </c>
      <c r="L630" s="15"/>
      <c r="M630" s="15">
        <v>143.95836641697937</v>
      </c>
      <c r="N630" s="15">
        <v>0.14743790087769293</v>
      </c>
      <c r="O630" s="16"/>
      <c r="P630" s="17"/>
      <c r="Q630" s="17" t="s">
        <v>873</v>
      </c>
      <c r="R630" s="18"/>
    </row>
    <row r="631" spans="1:18" ht="13" x14ac:dyDescent="0.3">
      <c r="A631" s="14" t="s">
        <v>126</v>
      </c>
      <c r="B631" s="14" t="s">
        <v>27</v>
      </c>
      <c r="C631" s="14"/>
      <c r="D631" s="14" t="s">
        <v>128</v>
      </c>
      <c r="E631" s="14" t="s">
        <v>17</v>
      </c>
      <c r="F631" s="14" t="s">
        <v>10</v>
      </c>
      <c r="G631" s="14" t="s">
        <v>1046</v>
      </c>
      <c r="H631" s="14" t="s">
        <v>83</v>
      </c>
      <c r="I631" s="14" t="s">
        <v>80</v>
      </c>
      <c r="J631" s="14" t="s">
        <v>1984</v>
      </c>
      <c r="K631" s="15">
        <v>9.6</v>
      </c>
      <c r="L631" s="15"/>
      <c r="M631" s="15">
        <v>316</v>
      </c>
      <c r="N631" s="15">
        <v>32.916666666666671</v>
      </c>
      <c r="O631" s="16"/>
      <c r="P631" s="17"/>
      <c r="Q631" s="17" t="s">
        <v>873</v>
      </c>
      <c r="R631" s="18"/>
    </row>
    <row r="632" spans="1:18" ht="13" x14ac:dyDescent="0.3">
      <c r="A632" s="14" t="s">
        <v>126</v>
      </c>
      <c r="B632" s="14" t="s">
        <v>27</v>
      </c>
      <c r="C632" s="14"/>
      <c r="D632" s="14" t="s">
        <v>128</v>
      </c>
      <c r="E632" s="14" t="s">
        <v>17</v>
      </c>
      <c r="F632" s="14" t="s">
        <v>10</v>
      </c>
      <c r="G632" s="14" t="s">
        <v>988</v>
      </c>
      <c r="H632" s="14" t="s">
        <v>83</v>
      </c>
      <c r="I632" s="14" t="s">
        <v>80</v>
      </c>
      <c r="J632" s="14" t="s">
        <v>1984</v>
      </c>
      <c r="K632" s="15">
        <v>32.384999999999998</v>
      </c>
      <c r="L632" s="15"/>
      <c r="M632" s="15">
        <v>1175.9712892703546</v>
      </c>
      <c r="N632" s="15">
        <v>36.312221376265391</v>
      </c>
      <c r="O632" s="16"/>
      <c r="P632" s="17"/>
      <c r="Q632" s="17" t="s">
        <v>873</v>
      </c>
      <c r="R632" s="18"/>
    </row>
    <row r="633" spans="1:18" ht="13" x14ac:dyDescent="0.3">
      <c r="A633" s="14" t="s">
        <v>126</v>
      </c>
      <c r="B633" s="14" t="s">
        <v>27</v>
      </c>
      <c r="C633" s="14"/>
      <c r="D633" s="14" t="s">
        <v>128</v>
      </c>
      <c r="E633" s="14" t="s">
        <v>17</v>
      </c>
      <c r="F633" s="14" t="s">
        <v>10</v>
      </c>
      <c r="G633" s="14" t="s">
        <v>884</v>
      </c>
      <c r="H633" s="14" t="s">
        <v>79</v>
      </c>
      <c r="I633" s="14" t="s">
        <v>72</v>
      </c>
      <c r="J633" s="14" t="s">
        <v>1996</v>
      </c>
      <c r="K633" s="15">
        <v>254.7</v>
      </c>
      <c r="L633" s="15"/>
      <c r="M633" s="15">
        <v>243.96392584956146</v>
      </c>
      <c r="N633" s="15">
        <v>0.95784815802733203</v>
      </c>
      <c r="O633" s="16"/>
      <c r="P633" s="17"/>
      <c r="Q633" s="17" t="s">
        <v>873</v>
      </c>
      <c r="R633" s="18"/>
    </row>
    <row r="634" spans="1:18" ht="13" x14ac:dyDescent="0.3">
      <c r="A634" s="14" t="s">
        <v>126</v>
      </c>
      <c r="B634" s="14" t="s">
        <v>27</v>
      </c>
      <c r="C634" s="14"/>
      <c r="D634" s="14" t="s">
        <v>128</v>
      </c>
      <c r="E634" s="14" t="s">
        <v>17</v>
      </c>
      <c r="F634" s="14" t="s">
        <v>10</v>
      </c>
      <c r="G634" s="14" t="s">
        <v>1047</v>
      </c>
      <c r="H634" s="14" t="s">
        <v>83</v>
      </c>
      <c r="I634" s="14" t="s">
        <v>80</v>
      </c>
      <c r="J634" s="14" t="s">
        <v>1984</v>
      </c>
      <c r="K634" s="15">
        <v>27</v>
      </c>
      <c r="L634" s="15"/>
      <c r="M634" s="15">
        <v>670.59460674157594</v>
      </c>
      <c r="N634" s="15">
        <v>24.836837286725036</v>
      </c>
      <c r="O634" s="16"/>
      <c r="P634" s="17"/>
      <c r="Q634" s="17" t="s">
        <v>873</v>
      </c>
      <c r="R634" s="18"/>
    </row>
    <row r="635" spans="1:18" ht="13" x14ac:dyDescent="0.3">
      <c r="A635" s="14" t="s">
        <v>126</v>
      </c>
      <c r="B635" s="14" t="s">
        <v>27</v>
      </c>
      <c r="C635" s="14" t="s">
        <v>822</v>
      </c>
      <c r="D635" s="14" t="s">
        <v>128</v>
      </c>
      <c r="E635" s="14" t="s">
        <v>17</v>
      </c>
      <c r="F635" s="14" t="s">
        <v>10</v>
      </c>
      <c r="G635" s="14" t="s">
        <v>823</v>
      </c>
      <c r="H635" s="14" t="s">
        <v>83</v>
      </c>
      <c r="I635" s="14" t="s">
        <v>80</v>
      </c>
      <c r="J635" s="14" t="s">
        <v>1984</v>
      </c>
      <c r="K635" s="15">
        <v>4.0999999999999996</v>
      </c>
      <c r="L635" s="15">
        <v>4600</v>
      </c>
      <c r="M635" s="15">
        <v>92.771596962266784</v>
      </c>
      <c r="N635" s="15">
        <v>22.627218771284582</v>
      </c>
      <c r="O635" s="16">
        <v>40179</v>
      </c>
      <c r="P635" s="17" t="s">
        <v>719</v>
      </c>
      <c r="Q635" s="17" t="s">
        <v>720</v>
      </c>
      <c r="R635" s="18"/>
    </row>
    <row r="636" spans="1:18" ht="13" x14ac:dyDescent="0.3">
      <c r="A636" s="14" t="s">
        <v>126</v>
      </c>
      <c r="B636" s="14" t="s">
        <v>27</v>
      </c>
      <c r="C636" s="14"/>
      <c r="D636" s="14" t="s">
        <v>128</v>
      </c>
      <c r="E636" s="14" t="s">
        <v>17</v>
      </c>
      <c r="F636" s="14" t="s">
        <v>10</v>
      </c>
      <c r="G636" s="14" t="s">
        <v>976</v>
      </c>
      <c r="H636" s="14" t="s">
        <v>83</v>
      </c>
      <c r="I636" s="14" t="s">
        <v>80</v>
      </c>
      <c r="J636" s="14" t="s">
        <v>1984</v>
      </c>
      <c r="K636" s="15">
        <v>15.1</v>
      </c>
      <c r="L636" s="15"/>
      <c r="M636" s="15">
        <v>280.76400955690832</v>
      </c>
      <c r="N636" s="15">
        <v>18.593643017013797</v>
      </c>
      <c r="O636" s="16"/>
      <c r="P636" s="17"/>
      <c r="Q636" s="17" t="s">
        <v>873</v>
      </c>
      <c r="R636" s="18"/>
    </row>
    <row r="637" spans="1:18" ht="13" x14ac:dyDescent="0.3">
      <c r="A637" s="14" t="s">
        <v>126</v>
      </c>
      <c r="B637" s="14" t="s">
        <v>27</v>
      </c>
      <c r="C637" s="14"/>
      <c r="D637" s="14" t="s">
        <v>128</v>
      </c>
      <c r="E637" s="14" t="s">
        <v>17</v>
      </c>
      <c r="F637" s="14" t="s">
        <v>10</v>
      </c>
      <c r="G637" s="14" t="s">
        <v>1087</v>
      </c>
      <c r="H637" s="14" t="s">
        <v>83</v>
      </c>
      <c r="I637" s="14" t="s">
        <v>80</v>
      </c>
      <c r="J637" s="14" t="s">
        <v>1984</v>
      </c>
      <c r="K637" s="15">
        <v>17.02</v>
      </c>
      <c r="L637" s="15"/>
      <c r="M637" s="15">
        <v>513.39704604691815</v>
      </c>
      <c r="N637" s="15">
        <v>30.164338780664991</v>
      </c>
      <c r="O637" s="16"/>
      <c r="P637" s="17"/>
      <c r="Q637" s="17" t="s">
        <v>873</v>
      </c>
      <c r="R637" s="18"/>
    </row>
    <row r="638" spans="1:18" ht="13" x14ac:dyDescent="0.3">
      <c r="A638" s="14" t="s">
        <v>126</v>
      </c>
      <c r="B638" s="14" t="s">
        <v>27</v>
      </c>
      <c r="C638" s="14" t="s">
        <v>822</v>
      </c>
      <c r="D638" s="14" t="s">
        <v>128</v>
      </c>
      <c r="E638" s="14" t="s">
        <v>17</v>
      </c>
      <c r="F638" s="14" t="s">
        <v>10</v>
      </c>
      <c r="G638" s="14" t="s">
        <v>828</v>
      </c>
      <c r="H638" s="14" t="s">
        <v>83</v>
      </c>
      <c r="I638" s="14" t="s">
        <v>80</v>
      </c>
      <c r="J638" s="14" t="s">
        <v>1984</v>
      </c>
      <c r="K638" s="15">
        <v>12.5</v>
      </c>
      <c r="L638" s="15">
        <v>20696</v>
      </c>
      <c r="M638" s="15">
        <v>242.20941685184138</v>
      </c>
      <c r="N638" s="15">
        <v>19.376753348147311</v>
      </c>
      <c r="O638" s="16">
        <v>43101</v>
      </c>
      <c r="P638" s="17" t="s">
        <v>719</v>
      </c>
      <c r="Q638" s="17" t="s">
        <v>720</v>
      </c>
      <c r="R638" s="18"/>
    </row>
    <row r="639" spans="1:18" ht="13" x14ac:dyDescent="0.3">
      <c r="A639" s="14" t="s">
        <v>126</v>
      </c>
      <c r="B639" s="14" t="s">
        <v>27</v>
      </c>
      <c r="C639" s="14"/>
      <c r="D639" s="14" t="s">
        <v>128</v>
      </c>
      <c r="E639" s="14" t="s">
        <v>17</v>
      </c>
      <c r="F639" s="14" t="s">
        <v>10</v>
      </c>
      <c r="G639" s="14" t="s">
        <v>1088</v>
      </c>
      <c r="H639" s="14" t="s">
        <v>83</v>
      </c>
      <c r="I639" s="14" t="s">
        <v>80</v>
      </c>
      <c r="J639" s="14" t="s">
        <v>1984</v>
      </c>
      <c r="K639" s="15">
        <v>29.1</v>
      </c>
      <c r="L639" s="15"/>
      <c r="M639" s="15">
        <v>336.91681146829001</v>
      </c>
      <c r="N639" s="15">
        <v>11.577897301315808</v>
      </c>
      <c r="O639" s="16"/>
      <c r="P639" s="17"/>
      <c r="Q639" s="17" t="s">
        <v>873</v>
      </c>
      <c r="R639" s="18"/>
    </row>
    <row r="640" spans="1:18" ht="13" x14ac:dyDescent="0.3">
      <c r="A640" s="14" t="s">
        <v>126</v>
      </c>
      <c r="B640" s="14" t="s">
        <v>27</v>
      </c>
      <c r="C640" s="14"/>
      <c r="D640" s="14" t="s">
        <v>128</v>
      </c>
      <c r="E640" s="14" t="s">
        <v>17</v>
      </c>
      <c r="F640" s="14" t="s">
        <v>10</v>
      </c>
      <c r="G640" s="14" t="s">
        <v>977</v>
      </c>
      <c r="H640" s="14" t="s">
        <v>83</v>
      </c>
      <c r="I640" s="14" t="s">
        <v>80</v>
      </c>
      <c r="J640" s="14" t="s">
        <v>1984</v>
      </c>
      <c r="K640" s="15">
        <v>22.878</v>
      </c>
      <c r="L640" s="15"/>
      <c r="M640" s="15">
        <v>987.5407234205037</v>
      </c>
      <c r="N640" s="15">
        <v>43.165518114367678</v>
      </c>
      <c r="O640" s="16"/>
      <c r="P640" s="17"/>
      <c r="Q640" s="17" t="s">
        <v>873</v>
      </c>
      <c r="R640" s="18"/>
    </row>
    <row r="641" spans="1:18" ht="13" x14ac:dyDescent="0.3">
      <c r="A641" s="14" t="s">
        <v>126</v>
      </c>
      <c r="B641" s="14" t="s">
        <v>27</v>
      </c>
      <c r="C641" s="14" t="s">
        <v>442</v>
      </c>
      <c r="D641" s="14" t="s">
        <v>128</v>
      </c>
      <c r="E641" s="14" t="s">
        <v>17</v>
      </c>
      <c r="F641" s="14" t="s">
        <v>10</v>
      </c>
      <c r="G641" s="14" t="s">
        <v>443</v>
      </c>
      <c r="H641" s="14" t="s">
        <v>83</v>
      </c>
      <c r="I641" s="14" t="s">
        <v>80</v>
      </c>
      <c r="J641" s="14" t="s">
        <v>1984</v>
      </c>
      <c r="K641" s="15">
        <v>22.9</v>
      </c>
      <c r="L641" s="15">
        <v>69280</v>
      </c>
      <c r="M641" s="15">
        <v>982.41240369180093</v>
      </c>
      <c r="N641" s="15">
        <v>42.900104964707467</v>
      </c>
      <c r="O641" s="16">
        <v>42370</v>
      </c>
      <c r="P641" s="17" t="s">
        <v>105</v>
      </c>
      <c r="Q641" s="17" t="s">
        <v>444</v>
      </c>
      <c r="R641" s="18" t="s">
        <v>106</v>
      </c>
    </row>
    <row r="642" spans="1:18" ht="13" x14ac:dyDescent="0.3">
      <c r="A642" s="14" t="s">
        <v>126</v>
      </c>
      <c r="B642" s="14" t="s">
        <v>27</v>
      </c>
      <c r="C642" s="14"/>
      <c r="D642" s="14" t="s">
        <v>128</v>
      </c>
      <c r="E642" s="14" t="s">
        <v>17</v>
      </c>
      <c r="F642" s="14" t="s">
        <v>10</v>
      </c>
      <c r="G642" s="14" t="s">
        <v>883</v>
      </c>
      <c r="H642" s="14" t="s">
        <v>79</v>
      </c>
      <c r="I642" s="14" t="s">
        <v>72</v>
      </c>
      <c r="J642" s="14" t="s">
        <v>1996</v>
      </c>
      <c r="K642" s="15">
        <v>174</v>
      </c>
      <c r="L642" s="15"/>
      <c r="M642" s="15">
        <v>143.13556668263314</v>
      </c>
      <c r="N642" s="15">
        <v>0.82261819932547786</v>
      </c>
      <c r="O642" s="16"/>
      <c r="P642" s="17"/>
      <c r="Q642" s="17" t="s">
        <v>873</v>
      </c>
      <c r="R642" s="18"/>
    </row>
    <row r="643" spans="1:18" ht="13" x14ac:dyDescent="0.3">
      <c r="A643" s="14" t="s">
        <v>126</v>
      </c>
      <c r="B643" s="14" t="s">
        <v>27</v>
      </c>
      <c r="C643" s="14"/>
      <c r="D643" s="14" t="s">
        <v>128</v>
      </c>
      <c r="E643" s="14" t="s">
        <v>17</v>
      </c>
      <c r="F643" s="14" t="s">
        <v>10</v>
      </c>
      <c r="G643" s="14" t="s">
        <v>883</v>
      </c>
      <c r="H643" s="14" t="s">
        <v>79</v>
      </c>
      <c r="I643" s="14" t="s">
        <v>72</v>
      </c>
      <c r="J643" s="14" t="s">
        <v>1996</v>
      </c>
      <c r="K643" s="15">
        <v>520</v>
      </c>
      <c r="L643" s="15"/>
      <c r="M643" s="15">
        <v>15.364834841638588</v>
      </c>
      <c r="N643" s="15">
        <v>2.9547759310843438E-2</v>
      </c>
      <c r="O643" s="16"/>
      <c r="P643" s="17"/>
      <c r="Q643" s="17" t="s">
        <v>873</v>
      </c>
      <c r="R643" s="18"/>
    </row>
    <row r="644" spans="1:18" ht="13" x14ac:dyDescent="0.3">
      <c r="A644" s="14" t="s">
        <v>126</v>
      </c>
      <c r="B644" s="14" t="s">
        <v>27</v>
      </c>
      <c r="C644" s="14"/>
      <c r="D644" s="14" t="s">
        <v>128</v>
      </c>
      <c r="E644" s="14" t="s">
        <v>17</v>
      </c>
      <c r="F644" s="14" t="s">
        <v>10</v>
      </c>
      <c r="G644" s="14" t="s">
        <v>842</v>
      </c>
      <c r="H644" s="14" t="s">
        <v>60</v>
      </c>
      <c r="I644" s="14" t="s">
        <v>57</v>
      </c>
      <c r="J644" s="14" t="s">
        <v>2005</v>
      </c>
      <c r="K644" s="15">
        <v>508</v>
      </c>
      <c r="L644" s="15">
        <v>1100000</v>
      </c>
      <c r="M644" s="15">
        <v>13776.698551810296</v>
      </c>
      <c r="N644" s="15">
        <v>27.119485338209245</v>
      </c>
      <c r="O644" s="16">
        <v>42736</v>
      </c>
      <c r="P644" s="17" t="s">
        <v>719</v>
      </c>
      <c r="Q644" s="17" t="s">
        <v>720</v>
      </c>
      <c r="R644" s="18"/>
    </row>
    <row r="645" spans="1:18" ht="13" x14ac:dyDescent="0.3">
      <c r="A645" s="14" t="s">
        <v>126</v>
      </c>
      <c r="B645" s="14" t="s">
        <v>27</v>
      </c>
      <c r="C645" s="14"/>
      <c r="D645" s="14" t="s">
        <v>128</v>
      </c>
      <c r="E645" s="14" t="s">
        <v>17</v>
      </c>
      <c r="F645" s="14" t="s">
        <v>10</v>
      </c>
      <c r="G645" s="14" t="s">
        <v>978</v>
      </c>
      <c r="H645" s="14" t="s">
        <v>83</v>
      </c>
      <c r="I645" s="14" t="s">
        <v>80</v>
      </c>
      <c r="J645" s="14" t="s">
        <v>1984</v>
      </c>
      <c r="K645" s="15">
        <v>45</v>
      </c>
      <c r="L645" s="15"/>
      <c r="M645" s="15">
        <v>1522.460629921266</v>
      </c>
      <c r="N645" s="15">
        <v>33.832458442694801</v>
      </c>
      <c r="O645" s="16"/>
      <c r="P645" s="17"/>
      <c r="Q645" s="17" t="s">
        <v>873</v>
      </c>
      <c r="R645" s="18"/>
    </row>
    <row r="646" spans="1:18" ht="13" x14ac:dyDescent="0.3">
      <c r="A646" s="14" t="s">
        <v>126</v>
      </c>
      <c r="B646" s="14" t="s">
        <v>27</v>
      </c>
      <c r="C646" s="14"/>
      <c r="D646" s="14" t="s">
        <v>128</v>
      </c>
      <c r="E646" s="14" t="s">
        <v>17</v>
      </c>
      <c r="F646" s="14" t="s">
        <v>10</v>
      </c>
      <c r="G646" s="14" t="s">
        <v>979</v>
      </c>
      <c r="H646" s="14" t="s">
        <v>83</v>
      </c>
      <c r="I646" s="14" t="s">
        <v>80</v>
      </c>
      <c r="J646" s="14" t="s">
        <v>1984</v>
      </c>
      <c r="K646" s="15">
        <v>18.59</v>
      </c>
      <c r="L646" s="15"/>
      <c r="M646" s="15">
        <v>809.92324561403564</v>
      </c>
      <c r="N646" s="15">
        <v>43.567684002906702</v>
      </c>
      <c r="O646" s="16"/>
      <c r="P646" s="17"/>
      <c r="Q646" s="17" t="s">
        <v>873</v>
      </c>
      <c r="R646" s="18"/>
    </row>
    <row r="647" spans="1:18" ht="13" x14ac:dyDescent="0.3">
      <c r="A647" s="14" t="s">
        <v>126</v>
      </c>
      <c r="B647" s="14" t="s">
        <v>27</v>
      </c>
      <c r="C647" s="14"/>
      <c r="D647" s="14" t="s">
        <v>128</v>
      </c>
      <c r="E647" s="14" t="s">
        <v>17</v>
      </c>
      <c r="F647" s="14" t="s">
        <v>10</v>
      </c>
      <c r="G647" s="14" t="s">
        <v>980</v>
      </c>
      <c r="H647" s="14" t="s">
        <v>83</v>
      </c>
      <c r="I647" s="14" t="s">
        <v>80</v>
      </c>
      <c r="J647" s="14" t="s">
        <v>1984</v>
      </c>
      <c r="K647" s="15">
        <v>24.9</v>
      </c>
      <c r="L647" s="15"/>
      <c r="M647" s="15">
        <v>1023.597378277158</v>
      </c>
      <c r="N647" s="15">
        <v>41.108328444865784</v>
      </c>
      <c r="O647" s="16"/>
      <c r="P647" s="17"/>
      <c r="Q647" s="17" t="s">
        <v>873</v>
      </c>
      <c r="R647" s="18"/>
    </row>
    <row r="648" spans="1:18" ht="13" x14ac:dyDescent="0.3">
      <c r="A648" s="14" t="s">
        <v>126</v>
      </c>
      <c r="B648" s="14" t="s">
        <v>27</v>
      </c>
      <c r="C648" s="14" t="s">
        <v>127</v>
      </c>
      <c r="D648" s="14" t="s">
        <v>128</v>
      </c>
      <c r="E648" s="14" t="s">
        <v>17</v>
      </c>
      <c r="F648" s="14" t="s">
        <v>10</v>
      </c>
      <c r="G648" s="14" t="s">
        <v>135</v>
      </c>
      <c r="H648" s="14" t="s">
        <v>83</v>
      </c>
      <c r="I648" s="14" t="s">
        <v>80</v>
      </c>
      <c r="J648" s="14" t="s">
        <v>1984</v>
      </c>
      <c r="K648" s="15">
        <v>20.8</v>
      </c>
      <c r="L648" s="15">
        <v>47380</v>
      </c>
      <c r="M648" s="15">
        <v>614.65895572814679</v>
      </c>
      <c r="N648" s="15">
        <v>29.550911333083981</v>
      </c>
      <c r="O648" s="16">
        <v>43101</v>
      </c>
      <c r="P648" s="17" t="s">
        <v>105</v>
      </c>
      <c r="Q648" s="17" t="s">
        <v>136</v>
      </c>
      <c r="R648" s="18" t="s">
        <v>106</v>
      </c>
    </row>
    <row r="649" spans="1:18" ht="13" x14ac:dyDescent="0.3">
      <c r="A649" s="14" t="s">
        <v>126</v>
      </c>
      <c r="B649" s="14" t="s">
        <v>27</v>
      </c>
      <c r="C649" s="14" t="s">
        <v>127</v>
      </c>
      <c r="D649" s="14" t="s">
        <v>128</v>
      </c>
      <c r="E649" s="14" t="s">
        <v>17</v>
      </c>
      <c r="F649" s="14" t="s">
        <v>10</v>
      </c>
      <c r="G649" s="14" t="s">
        <v>129</v>
      </c>
      <c r="H649" s="14" t="s">
        <v>83</v>
      </c>
      <c r="I649" s="14" t="s">
        <v>80</v>
      </c>
      <c r="J649" s="14" t="s">
        <v>1984</v>
      </c>
      <c r="K649" s="15">
        <v>18.600000000000001</v>
      </c>
      <c r="L649" s="15">
        <v>64100</v>
      </c>
      <c r="M649" s="15">
        <v>831.56688607374861</v>
      </c>
      <c r="N649" s="15">
        <v>44.707897100739167</v>
      </c>
      <c r="O649" s="16">
        <v>43101</v>
      </c>
      <c r="P649" s="17" t="s">
        <v>105</v>
      </c>
      <c r="Q649" s="17" t="s">
        <v>130</v>
      </c>
      <c r="R649" s="18" t="s">
        <v>106</v>
      </c>
    </row>
    <row r="650" spans="1:18" ht="13" x14ac:dyDescent="0.3">
      <c r="A650" s="14" t="s">
        <v>126</v>
      </c>
      <c r="B650" s="14" t="s">
        <v>27</v>
      </c>
      <c r="C650" s="14" t="s">
        <v>127</v>
      </c>
      <c r="D650" s="14" t="s">
        <v>128</v>
      </c>
      <c r="E650" s="14" t="s">
        <v>17</v>
      </c>
      <c r="F650" s="14" t="s">
        <v>10</v>
      </c>
      <c r="G650" s="14" t="s">
        <v>131</v>
      </c>
      <c r="H650" s="14" t="s">
        <v>83</v>
      </c>
      <c r="I650" s="14" t="s">
        <v>80</v>
      </c>
      <c r="J650" s="14" t="s">
        <v>1984</v>
      </c>
      <c r="K650" s="15">
        <v>2.7</v>
      </c>
      <c r="L650" s="15">
        <v>7860</v>
      </c>
      <c r="M650" s="15">
        <v>111.30223335785297</v>
      </c>
      <c r="N650" s="15">
        <v>41.223049391797396</v>
      </c>
      <c r="O650" s="16">
        <v>42736</v>
      </c>
      <c r="P650" s="17" t="s">
        <v>105</v>
      </c>
      <c r="Q650" s="17" t="s">
        <v>132</v>
      </c>
      <c r="R650" s="18" t="s">
        <v>106</v>
      </c>
    </row>
    <row r="651" spans="1:18" ht="13" x14ac:dyDescent="0.3">
      <c r="A651" s="14" t="s">
        <v>126</v>
      </c>
      <c r="B651" s="14" t="s">
        <v>27</v>
      </c>
      <c r="C651" s="14" t="s">
        <v>127</v>
      </c>
      <c r="D651" s="14" t="s">
        <v>128</v>
      </c>
      <c r="E651" s="14" t="s">
        <v>17</v>
      </c>
      <c r="F651" s="14" t="s">
        <v>10</v>
      </c>
      <c r="G651" s="14" t="s">
        <v>133</v>
      </c>
      <c r="H651" s="14" t="s">
        <v>83</v>
      </c>
      <c r="I651" s="14" t="s">
        <v>80</v>
      </c>
      <c r="J651" s="14" t="s">
        <v>1984</v>
      </c>
      <c r="K651" s="15">
        <v>24.9</v>
      </c>
      <c r="L651" s="15">
        <v>84165</v>
      </c>
      <c r="M651" s="15">
        <v>911.14867885321019</v>
      </c>
      <c r="N651" s="15">
        <v>36.592316419807638</v>
      </c>
      <c r="O651" s="16">
        <v>43831</v>
      </c>
      <c r="P651" s="17" t="s">
        <v>105</v>
      </c>
      <c r="Q651" s="17" t="s">
        <v>134</v>
      </c>
      <c r="R651" s="18" t="s">
        <v>106</v>
      </c>
    </row>
    <row r="652" spans="1:18" ht="13" x14ac:dyDescent="0.3">
      <c r="A652" s="14" t="s">
        <v>126</v>
      </c>
      <c r="B652" s="14" t="s">
        <v>27</v>
      </c>
      <c r="C652" s="14"/>
      <c r="D652" s="14" t="s">
        <v>128</v>
      </c>
      <c r="E652" s="14" t="s">
        <v>17</v>
      </c>
      <c r="F652" s="14" t="s">
        <v>10</v>
      </c>
      <c r="G652" s="14" t="s">
        <v>983</v>
      </c>
      <c r="H652" s="14" t="s">
        <v>83</v>
      </c>
      <c r="I652" s="14" t="s">
        <v>80</v>
      </c>
      <c r="J652" s="14" t="s">
        <v>1984</v>
      </c>
      <c r="K652" s="15">
        <v>43.8</v>
      </c>
      <c r="L652" s="15"/>
      <c r="M652" s="15">
        <v>1240.2066929133907</v>
      </c>
      <c r="N652" s="15">
        <v>28.315221299392483</v>
      </c>
      <c r="O652" s="16"/>
      <c r="P652" s="17"/>
      <c r="Q652" s="17" t="s">
        <v>873</v>
      </c>
      <c r="R652" s="18"/>
    </row>
    <row r="653" spans="1:18" ht="13" x14ac:dyDescent="0.3">
      <c r="A653" s="14" t="s">
        <v>126</v>
      </c>
      <c r="B653" s="14" t="s">
        <v>27</v>
      </c>
      <c r="C653" s="14" t="s">
        <v>203</v>
      </c>
      <c r="D653" s="14" t="s">
        <v>128</v>
      </c>
      <c r="E653" s="14" t="s">
        <v>17</v>
      </c>
      <c r="F653" s="14" t="s">
        <v>10</v>
      </c>
      <c r="G653" s="14" t="s">
        <v>204</v>
      </c>
      <c r="H653" s="14" t="s">
        <v>83</v>
      </c>
      <c r="I653" s="14" t="s">
        <v>80</v>
      </c>
      <c r="J653" s="14" t="s">
        <v>1984</v>
      </c>
      <c r="K653" s="15">
        <v>38.200000000000003</v>
      </c>
      <c r="L653" s="15">
        <v>86800</v>
      </c>
      <c r="M653" s="15">
        <v>1492.0527182882429</v>
      </c>
      <c r="N653" s="15">
        <v>39.058971682938292</v>
      </c>
      <c r="O653" s="16">
        <v>41640</v>
      </c>
      <c r="P653" s="17" t="s">
        <v>105</v>
      </c>
      <c r="Q653" s="17" t="s">
        <v>205</v>
      </c>
      <c r="R653" s="18" t="s">
        <v>106</v>
      </c>
    </row>
    <row r="654" spans="1:18" ht="13" x14ac:dyDescent="0.3">
      <c r="A654" s="14" t="s">
        <v>126</v>
      </c>
      <c r="B654" s="14" t="s">
        <v>27</v>
      </c>
      <c r="C654" s="14" t="s">
        <v>203</v>
      </c>
      <c r="D654" s="14" t="s">
        <v>128</v>
      </c>
      <c r="E654" s="14" t="s">
        <v>17</v>
      </c>
      <c r="F654" s="14" t="s">
        <v>10</v>
      </c>
      <c r="G654" s="14" t="s">
        <v>206</v>
      </c>
      <c r="H654" s="14" t="s">
        <v>83</v>
      </c>
      <c r="I654" s="14" t="s">
        <v>80</v>
      </c>
      <c r="J654" s="14" t="s">
        <v>1984</v>
      </c>
      <c r="K654" s="15">
        <v>43.8</v>
      </c>
      <c r="L654" s="15">
        <v>112160</v>
      </c>
      <c r="M654" s="15">
        <v>1455.0474561939413</v>
      </c>
      <c r="N654" s="15">
        <v>33.220261556939299</v>
      </c>
      <c r="O654" s="16">
        <v>43101</v>
      </c>
      <c r="P654" s="17" t="s">
        <v>105</v>
      </c>
      <c r="Q654" s="17" t="s">
        <v>207</v>
      </c>
      <c r="R654" s="18" t="s">
        <v>106</v>
      </c>
    </row>
    <row r="655" spans="1:18" ht="13" x14ac:dyDescent="0.3">
      <c r="A655" s="14" t="s">
        <v>126</v>
      </c>
      <c r="B655" s="14" t="s">
        <v>27</v>
      </c>
      <c r="C655" s="14"/>
      <c r="D655" s="14" t="s">
        <v>128</v>
      </c>
      <c r="E655" s="14" t="s">
        <v>17</v>
      </c>
      <c r="F655" s="14" t="s">
        <v>10</v>
      </c>
      <c r="G655" s="14" t="s">
        <v>981</v>
      </c>
      <c r="H655" s="14" t="s">
        <v>83</v>
      </c>
      <c r="I655" s="14" t="s">
        <v>80</v>
      </c>
      <c r="J655" s="14" t="s">
        <v>1984</v>
      </c>
      <c r="K655" s="15">
        <v>10.3</v>
      </c>
      <c r="L655" s="15"/>
      <c r="M655" s="15">
        <v>200.50293307086693</v>
      </c>
      <c r="N655" s="15">
        <v>19.466304181637565</v>
      </c>
      <c r="O655" s="16"/>
      <c r="P655" s="17"/>
      <c r="Q655" s="17" t="s">
        <v>873</v>
      </c>
      <c r="R655" s="18"/>
    </row>
    <row r="656" spans="1:18" ht="13" x14ac:dyDescent="0.3">
      <c r="A656" s="14" t="s">
        <v>126</v>
      </c>
      <c r="B656" s="14" t="s">
        <v>27</v>
      </c>
      <c r="C656" s="14"/>
      <c r="D656" s="14" t="s">
        <v>128</v>
      </c>
      <c r="E656" s="14" t="s">
        <v>17</v>
      </c>
      <c r="F656" s="14" t="s">
        <v>10</v>
      </c>
      <c r="G656" s="14" t="s">
        <v>982</v>
      </c>
      <c r="H656" s="14" t="s">
        <v>83</v>
      </c>
      <c r="I656" s="14" t="s">
        <v>80</v>
      </c>
      <c r="J656" s="14" t="s">
        <v>1984</v>
      </c>
      <c r="K656" s="15">
        <v>2</v>
      </c>
      <c r="L656" s="15"/>
      <c r="M656" s="15">
        <v>76.294094488189273</v>
      </c>
      <c r="N656" s="15">
        <v>38.147047244094637</v>
      </c>
      <c r="O656" s="16"/>
      <c r="P656" s="17"/>
      <c r="Q656" s="17" t="s">
        <v>873</v>
      </c>
      <c r="R656" s="18"/>
    </row>
    <row r="657" spans="1:18" ht="13" x14ac:dyDescent="0.3">
      <c r="A657" s="14" t="s">
        <v>126</v>
      </c>
      <c r="B657" s="14" t="s">
        <v>27</v>
      </c>
      <c r="C657" s="14" t="s">
        <v>834</v>
      </c>
      <c r="D657" s="14" t="s">
        <v>128</v>
      </c>
      <c r="E657" s="14" t="s">
        <v>17</v>
      </c>
      <c r="F657" s="14" t="s">
        <v>10</v>
      </c>
      <c r="G657" s="14" t="s">
        <v>835</v>
      </c>
      <c r="H657" s="14" t="s">
        <v>83</v>
      </c>
      <c r="I657" s="14" t="s">
        <v>80</v>
      </c>
      <c r="J657" s="14" t="s">
        <v>1984</v>
      </c>
      <c r="K657" s="15">
        <v>30</v>
      </c>
      <c r="L657" s="15">
        <v>50640</v>
      </c>
      <c r="M657" s="15">
        <v>710.9</v>
      </c>
      <c r="N657" s="15">
        <v>23.696666666666665</v>
      </c>
      <c r="O657" s="16">
        <v>42005</v>
      </c>
      <c r="P657" s="17" t="s">
        <v>719</v>
      </c>
      <c r="Q657" s="17" t="s">
        <v>720</v>
      </c>
      <c r="R657" s="18"/>
    </row>
    <row r="658" spans="1:18" ht="13" x14ac:dyDescent="0.3">
      <c r="A658" s="14" t="s">
        <v>126</v>
      </c>
      <c r="B658" s="14" t="s">
        <v>27</v>
      </c>
      <c r="C658" s="14"/>
      <c r="D658" s="14" t="s">
        <v>128</v>
      </c>
      <c r="E658" s="14" t="s">
        <v>17</v>
      </c>
      <c r="F658" s="14" t="s">
        <v>10</v>
      </c>
      <c r="G658" s="14" t="s">
        <v>835</v>
      </c>
      <c r="H658" s="14" t="s">
        <v>83</v>
      </c>
      <c r="I658" s="14" t="s">
        <v>80</v>
      </c>
      <c r="J658" s="14" t="s">
        <v>1984</v>
      </c>
      <c r="K658" s="15">
        <v>30</v>
      </c>
      <c r="L658" s="15"/>
      <c r="M658" s="15">
        <v>608.04340551181349</v>
      </c>
      <c r="N658" s="15">
        <v>20.268113517060449</v>
      </c>
      <c r="O658" s="16"/>
      <c r="P658" s="17"/>
      <c r="Q658" s="17" t="s">
        <v>873</v>
      </c>
      <c r="R658" s="18"/>
    </row>
    <row r="659" spans="1:18" ht="13" x14ac:dyDescent="0.3">
      <c r="A659" s="14" t="s">
        <v>126</v>
      </c>
      <c r="B659" s="14" t="s">
        <v>27</v>
      </c>
      <c r="C659" s="14"/>
      <c r="D659" s="14" t="s">
        <v>128</v>
      </c>
      <c r="E659" s="14" t="s">
        <v>17</v>
      </c>
      <c r="F659" s="14" t="s">
        <v>10</v>
      </c>
      <c r="G659" s="14" t="s">
        <v>524</v>
      </c>
      <c r="H659" s="14" t="s">
        <v>79</v>
      </c>
      <c r="I659" s="14" t="s">
        <v>72</v>
      </c>
      <c r="J659" s="14" t="s">
        <v>1996</v>
      </c>
      <c r="K659" s="15">
        <v>724</v>
      </c>
      <c r="L659" s="15">
        <v>20617.687736999989</v>
      </c>
      <c r="M659" s="15">
        <v>474.99411439184433</v>
      </c>
      <c r="N659" s="15">
        <v>0.65606921877326563</v>
      </c>
      <c r="O659" s="16">
        <v>40909</v>
      </c>
      <c r="P659" s="17"/>
      <c r="Q659" s="17" t="s">
        <v>449</v>
      </c>
      <c r="R659" s="18"/>
    </row>
    <row r="660" spans="1:18" ht="13" x14ac:dyDescent="0.3">
      <c r="A660" s="14" t="s">
        <v>126</v>
      </c>
      <c r="B660" s="14" t="s">
        <v>27</v>
      </c>
      <c r="C660" s="14"/>
      <c r="D660" s="14" t="s">
        <v>128</v>
      </c>
      <c r="E660" s="14" t="s">
        <v>17</v>
      </c>
      <c r="F660" s="14" t="s">
        <v>10</v>
      </c>
      <c r="G660" s="14" t="s">
        <v>525</v>
      </c>
      <c r="H660" s="14" t="s">
        <v>79</v>
      </c>
      <c r="I660" s="14" t="s">
        <v>72</v>
      </c>
      <c r="J660" s="14" t="s">
        <v>1996</v>
      </c>
      <c r="K660" s="15">
        <v>378.6</v>
      </c>
      <c r="L660" s="15">
        <v>6796</v>
      </c>
      <c r="M660" s="15">
        <v>156.56750856760615</v>
      </c>
      <c r="N660" s="15">
        <v>0.41354334011517735</v>
      </c>
      <c r="O660" s="16">
        <v>40909</v>
      </c>
      <c r="P660" s="17"/>
      <c r="Q660" s="17" t="s">
        <v>449</v>
      </c>
      <c r="R660" s="18"/>
    </row>
    <row r="661" spans="1:18" ht="13" x14ac:dyDescent="0.3">
      <c r="A661" s="14" t="s">
        <v>126</v>
      </c>
      <c r="B661" s="14" t="s">
        <v>27</v>
      </c>
      <c r="C661" s="14"/>
      <c r="D661" s="14" t="s">
        <v>128</v>
      </c>
      <c r="E661" s="14" t="s">
        <v>17</v>
      </c>
      <c r="F661" s="14" t="s">
        <v>10</v>
      </c>
      <c r="G661" s="14" t="s">
        <v>526</v>
      </c>
      <c r="H661" s="14" t="s">
        <v>79</v>
      </c>
      <c r="I661" s="14" t="s">
        <v>72</v>
      </c>
      <c r="J661" s="14" t="s">
        <v>1996</v>
      </c>
      <c r="K661" s="15">
        <v>118.6</v>
      </c>
      <c r="L661" s="15">
        <v>3494.8</v>
      </c>
      <c r="M661" s="15">
        <v>80.513850638915557</v>
      </c>
      <c r="N661" s="15">
        <v>0.6788688924023234</v>
      </c>
      <c r="O661" s="16">
        <v>40909</v>
      </c>
      <c r="P661" s="17"/>
      <c r="Q661" s="17" t="s">
        <v>449</v>
      </c>
      <c r="R661" s="18"/>
    </row>
    <row r="662" spans="1:18" ht="13" x14ac:dyDescent="0.3">
      <c r="A662" s="14" t="s">
        <v>126</v>
      </c>
      <c r="B662" s="14" t="s">
        <v>27</v>
      </c>
      <c r="C662" s="14"/>
      <c r="D662" s="14" t="s">
        <v>128</v>
      </c>
      <c r="E662" s="14" t="s">
        <v>17</v>
      </c>
      <c r="F662" s="14" t="s">
        <v>10</v>
      </c>
      <c r="G662" s="14" t="s">
        <v>527</v>
      </c>
      <c r="H662" s="14" t="s">
        <v>79</v>
      </c>
      <c r="I662" s="14" t="s">
        <v>72</v>
      </c>
      <c r="J662" s="14" t="s">
        <v>1996</v>
      </c>
      <c r="K662" s="15">
        <v>100</v>
      </c>
      <c r="L662" s="15">
        <v>1203.2462300250008</v>
      </c>
      <c r="M662" s="15">
        <v>62.102790609353448</v>
      </c>
      <c r="N662" s="15">
        <v>0.62102790609353453</v>
      </c>
      <c r="O662" s="16">
        <v>37622</v>
      </c>
      <c r="P662" s="17"/>
      <c r="Q662" s="17" t="s">
        <v>449</v>
      </c>
      <c r="R662" s="18"/>
    </row>
    <row r="663" spans="1:18" ht="13" x14ac:dyDescent="0.3">
      <c r="A663" s="14" t="s">
        <v>126</v>
      </c>
      <c r="B663" s="14" t="s">
        <v>27</v>
      </c>
      <c r="C663" s="14"/>
      <c r="D663" s="14" t="s">
        <v>128</v>
      </c>
      <c r="E663" s="14" t="s">
        <v>17</v>
      </c>
      <c r="F663" s="14" t="s">
        <v>10</v>
      </c>
      <c r="G663" s="14" t="s">
        <v>527</v>
      </c>
      <c r="H663" s="14" t="s">
        <v>79</v>
      </c>
      <c r="I663" s="14" t="s">
        <v>72</v>
      </c>
      <c r="J663" s="14" t="s">
        <v>1996</v>
      </c>
      <c r="K663" s="15">
        <v>100</v>
      </c>
      <c r="L663" s="15">
        <v>2642.2</v>
      </c>
      <c r="M663" s="15">
        <v>60.871493692955994</v>
      </c>
      <c r="N663" s="15">
        <v>0.60871493692955991</v>
      </c>
      <c r="O663" s="16">
        <v>40909</v>
      </c>
      <c r="P663" s="17"/>
      <c r="Q663" s="17" t="s">
        <v>449</v>
      </c>
      <c r="R663" s="18"/>
    </row>
    <row r="664" spans="1:18" ht="13" x14ac:dyDescent="0.3">
      <c r="A664" s="14" t="s">
        <v>126</v>
      </c>
      <c r="B664" s="14" t="s">
        <v>27</v>
      </c>
      <c r="C664" s="14"/>
      <c r="D664" s="14" t="s">
        <v>128</v>
      </c>
      <c r="E664" s="14" t="s">
        <v>17</v>
      </c>
      <c r="F664" s="14" t="s">
        <v>10</v>
      </c>
      <c r="G664" s="14" t="s">
        <v>528</v>
      </c>
      <c r="H664" s="14" t="s">
        <v>79</v>
      </c>
      <c r="I664" s="14" t="s">
        <v>72</v>
      </c>
      <c r="J664" s="14" t="s">
        <v>1996</v>
      </c>
      <c r="K664" s="15">
        <v>118</v>
      </c>
      <c r="L664" s="15">
        <v>1116.1354886333343</v>
      </c>
      <c r="M664" s="15">
        <v>57.606769763844703</v>
      </c>
      <c r="N664" s="15">
        <v>0.48819296410037882</v>
      </c>
      <c r="O664" s="16">
        <v>37622</v>
      </c>
      <c r="P664" s="17"/>
      <c r="Q664" s="17" t="s">
        <v>449</v>
      </c>
      <c r="R664" s="18"/>
    </row>
    <row r="665" spans="1:18" ht="13" x14ac:dyDescent="0.3">
      <c r="A665" s="14" t="s">
        <v>126</v>
      </c>
      <c r="B665" s="14" t="s">
        <v>27</v>
      </c>
      <c r="C665" s="14"/>
      <c r="D665" s="14" t="s">
        <v>128</v>
      </c>
      <c r="E665" s="14" t="s">
        <v>17</v>
      </c>
      <c r="F665" s="14" t="s">
        <v>10</v>
      </c>
      <c r="G665" s="14" t="s">
        <v>528</v>
      </c>
      <c r="H665" s="14" t="s">
        <v>79</v>
      </c>
      <c r="I665" s="14" t="s">
        <v>72</v>
      </c>
      <c r="J665" s="14" t="s">
        <v>1996</v>
      </c>
      <c r="K665" s="15">
        <v>114.6</v>
      </c>
      <c r="L665" s="15">
        <v>2162.6</v>
      </c>
      <c r="M665" s="15">
        <v>49.822379933535181</v>
      </c>
      <c r="N665" s="15">
        <v>0.43475026120013249</v>
      </c>
      <c r="O665" s="16">
        <v>40909</v>
      </c>
      <c r="P665" s="17"/>
      <c r="Q665" s="17" t="s">
        <v>449</v>
      </c>
      <c r="R665" s="18"/>
    </row>
    <row r="666" spans="1:18" ht="13" x14ac:dyDescent="0.3">
      <c r="A666" s="14" t="s">
        <v>126</v>
      </c>
      <c r="B666" s="14" t="s">
        <v>27</v>
      </c>
      <c r="C666" s="14"/>
      <c r="D666" s="14" t="s">
        <v>128</v>
      </c>
      <c r="E666" s="14" t="s">
        <v>17</v>
      </c>
      <c r="F666" s="14" t="s">
        <v>10</v>
      </c>
      <c r="G666" s="14" t="s">
        <v>529</v>
      </c>
      <c r="H666" s="14" t="s">
        <v>66</v>
      </c>
      <c r="I666" s="14" t="s">
        <v>61</v>
      </c>
      <c r="J666" s="14" t="s">
        <v>1986</v>
      </c>
      <c r="K666" s="15">
        <v>2000</v>
      </c>
      <c r="L666" s="15">
        <v>5157.7012229333368</v>
      </c>
      <c r="M666" s="15">
        <v>266.20290268167298</v>
      </c>
      <c r="N666" s="15">
        <v>0.13310145134083648</v>
      </c>
      <c r="O666" s="16">
        <v>37622</v>
      </c>
      <c r="P666" s="17"/>
      <c r="Q666" s="17" t="s">
        <v>449</v>
      </c>
      <c r="R666" s="18"/>
    </row>
    <row r="667" spans="1:18" ht="13" x14ac:dyDescent="0.3">
      <c r="A667" s="14" t="s">
        <v>126</v>
      </c>
      <c r="B667" s="14" t="s">
        <v>27</v>
      </c>
      <c r="C667" s="14"/>
      <c r="D667" s="14" t="s">
        <v>128</v>
      </c>
      <c r="E667" s="14" t="s">
        <v>17</v>
      </c>
      <c r="F667" s="14" t="s">
        <v>10</v>
      </c>
      <c r="G667" s="14" t="s">
        <v>529</v>
      </c>
      <c r="H667" s="14" t="s">
        <v>66</v>
      </c>
      <c r="I667" s="14" t="s">
        <v>61</v>
      </c>
      <c r="J667" s="14" t="s">
        <v>1986</v>
      </c>
      <c r="K667" s="15">
        <v>1330</v>
      </c>
      <c r="L667" s="15">
        <v>5673.9654353333308</v>
      </c>
      <c r="M667" s="15">
        <v>130.71786814432789</v>
      </c>
      <c r="N667" s="15">
        <v>9.8284111386712697E-2</v>
      </c>
      <c r="O667" s="16">
        <v>40909</v>
      </c>
      <c r="P667" s="17"/>
      <c r="Q667" s="17" t="s">
        <v>449</v>
      </c>
      <c r="R667" s="18"/>
    </row>
    <row r="668" spans="1:18" ht="13" x14ac:dyDescent="0.3">
      <c r="A668" s="14" t="s">
        <v>126</v>
      </c>
      <c r="B668" s="14" t="s">
        <v>27</v>
      </c>
      <c r="C668" s="14"/>
      <c r="D668" s="14" t="s">
        <v>128</v>
      </c>
      <c r="E668" s="14" t="s">
        <v>17</v>
      </c>
      <c r="F668" s="14" t="s">
        <v>10</v>
      </c>
      <c r="G668" s="14" t="s">
        <v>523</v>
      </c>
      <c r="H668" s="14" t="s">
        <v>79</v>
      </c>
      <c r="I668" s="14" t="s">
        <v>72</v>
      </c>
      <c r="J668" s="14" t="s">
        <v>1996</v>
      </c>
      <c r="K668" s="15">
        <v>184</v>
      </c>
      <c r="L668" s="15">
        <v>1519.972085333332</v>
      </c>
      <c r="M668" s="15">
        <v>72.600355403010141</v>
      </c>
      <c r="N668" s="15">
        <v>0.39456714892940292</v>
      </c>
      <c r="O668" s="16">
        <v>39083</v>
      </c>
      <c r="P668" s="17"/>
      <c r="Q668" s="17" t="s">
        <v>449</v>
      </c>
      <c r="R668" s="18"/>
    </row>
    <row r="669" spans="1:18" ht="13" x14ac:dyDescent="0.3">
      <c r="A669" s="14" t="s">
        <v>126</v>
      </c>
      <c r="B669" s="14" t="s">
        <v>27</v>
      </c>
      <c r="C669" s="14"/>
      <c r="D669" s="14" t="s">
        <v>128</v>
      </c>
      <c r="E669" s="14" t="s">
        <v>17</v>
      </c>
      <c r="F669" s="14" t="s">
        <v>10</v>
      </c>
      <c r="G669" s="14" t="s">
        <v>523</v>
      </c>
      <c r="H669" s="14" t="s">
        <v>79</v>
      </c>
      <c r="I669" s="14" t="s">
        <v>72</v>
      </c>
      <c r="J669" s="14" t="s">
        <v>1996</v>
      </c>
      <c r="K669" s="15">
        <v>174</v>
      </c>
      <c r="L669" s="15">
        <v>4088.3328800000027</v>
      </c>
      <c r="M669" s="15">
        <v>118.06662562522284</v>
      </c>
      <c r="N669" s="15">
        <v>0.67854382543231517</v>
      </c>
      <c r="O669" s="16">
        <v>40544</v>
      </c>
      <c r="P669" s="17"/>
      <c r="Q669" s="17" t="s">
        <v>449</v>
      </c>
      <c r="R669" s="18"/>
    </row>
    <row r="670" spans="1:18" ht="13" x14ac:dyDescent="0.3">
      <c r="A670" s="14" t="s">
        <v>126</v>
      </c>
      <c r="B670" s="14" t="s">
        <v>27</v>
      </c>
      <c r="C670" s="14"/>
      <c r="D670" s="14" t="s">
        <v>128</v>
      </c>
      <c r="E670" s="14" t="s">
        <v>17</v>
      </c>
      <c r="F670" s="14" t="s">
        <v>10</v>
      </c>
      <c r="G670" s="14" t="s">
        <v>530</v>
      </c>
      <c r="H670" s="14" t="s">
        <v>79</v>
      </c>
      <c r="I670" s="14" t="s">
        <v>72</v>
      </c>
      <c r="J670" s="14" t="s">
        <v>1996</v>
      </c>
      <c r="K670" s="15">
        <v>874</v>
      </c>
      <c r="L670" s="15">
        <v>15496.54630333332</v>
      </c>
      <c r="M670" s="15">
        <v>649.27873818812714</v>
      </c>
      <c r="N670" s="15">
        <v>0.74288185147382968</v>
      </c>
      <c r="O670" s="16">
        <v>39448</v>
      </c>
      <c r="P670" s="17"/>
      <c r="Q670" s="17" t="s">
        <v>449</v>
      </c>
      <c r="R670" s="18"/>
    </row>
    <row r="671" spans="1:18" ht="13" x14ac:dyDescent="0.3">
      <c r="A671" s="14" t="s">
        <v>126</v>
      </c>
      <c r="B671" s="14" t="s">
        <v>27</v>
      </c>
      <c r="C671" s="14"/>
      <c r="D671" s="14" t="s">
        <v>128</v>
      </c>
      <c r="E671" s="14" t="s">
        <v>17</v>
      </c>
      <c r="F671" s="14" t="s">
        <v>10</v>
      </c>
      <c r="G671" s="14" t="s">
        <v>531</v>
      </c>
      <c r="H671" s="14" t="s">
        <v>79</v>
      </c>
      <c r="I671" s="14" t="s">
        <v>72</v>
      </c>
      <c r="J671" s="14" t="s">
        <v>1996</v>
      </c>
      <c r="K671" s="15">
        <v>76</v>
      </c>
      <c r="L671" s="15">
        <v>779.04769789166733</v>
      </c>
      <c r="M671" s="15">
        <v>42.976208611513563</v>
      </c>
      <c r="N671" s="15">
        <v>0.56547642909886264</v>
      </c>
      <c r="O671" s="16">
        <v>36892</v>
      </c>
      <c r="P671" s="17"/>
      <c r="Q671" s="17" t="s">
        <v>449</v>
      </c>
      <c r="R671" s="18"/>
    </row>
    <row r="672" spans="1:18" ht="13" x14ac:dyDescent="0.3">
      <c r="A672" s="14" t="s">
        <v>126</v>
      </c>
      <c r="B672" s="14" t="s">
        <v>27</v>
      </c>
      <c r="C672" s="14"/>
      <c r="D672" s="14" t="s">
        <v>128</v>
      </c>
      <c r="E672" s="14" t="s">
        <v>17</v>
      </c>
      <c r="F672" s="14" t="s">
        <v>10</v>
      </c>
      <c r="G672" s="14" t="s">
        <v>531</v>
      </c>
      <c r="H672" s="14" t="s">
        <v>79</v>
      </c>
      <c r="I672" s="14" t="s">
        <v>72</v>
      </c>
      <c r="J672" s="14" t="s">
        <v>1996</v>
      </c>
      <c r="K672" s="15">
        <v>76</v>
      </c>
      <c r="L672" s="15">
        <v>1022.3718083333325</v>
      </c>
      <c r="M672" s="15">
        <v>42.835627028133032</v>
      </c>
      <c r="N672" s="15">
        <v>0.56362667142280309</v>
      </c>
      <c r="O672" s="16">
        <v>39448</v>
      </c>
      <c r="P672" s="17"/>
      <c r="Q672" s="17" t="s">
        <v>449</v>
      </c>
      <c r="R672" s="18"/>
    </row>
    <row r="673" spans="1:18" ht="13" x14ac:dyDescent="0.3">
      <c r="A673" s="14" t="s">
        <v>126</v>
      </c>
      <c r="B673" s="14" t="s">
        <v>27</v>
      </c>
      <c r="C673" s="14"/>
      <c r="D673" s="14" t="s">
        <v>128</v>
      </c>
      <c r="E673" s="14" t="s">
        <v>17</v>
      </c>
      <c r="F673" s="14" t="s">
        <v>10</v>
      </c>
      <c r="G673" s="14" t="s">
        <v>532</v>
      </c>
      <c r="H673" s="14" t="s">
        <v>79</v>
      </c>
      <c r="I673" s="14" t="s">
        <v>72</v>
      </c>
      <c r="J673" s="14" t="s">
        <v>1996</v>
      </c>
      <c r="K673" s="15">
        <v>143.49</v>
      </c>
      <c r="L673" s="15">
        <v>1633.1217943083345</v>
      </c>
      <c r="M673" s="15">
        <v>90.091252576891833</v>
      </c>
      <c r="N673" s="15">
        <v>0.62785735993373637</v>
      </c>
      <c r="O673" s="16">
        <v>36892</v>
      </c>
      <c r="P673" s="17"/>
      <c r="Q673" s="17" t="s">
        <v>449</v>
      </c>
      <c r="R673" s="18"/>
    </row>
    <row r="674" spans="1:18" ht="13" x14ac:dyDescent="0.3">
      <c r="A674" s="14" t="s">
        <v>126</v>
      </c>
      <c r="B674" s="14" t="s">
        <v>27</v>
      </c>
      <c r="C674" s="14"/>
      <c r="D674" s="14" t="s">
        <v>128</v>
      </c>
      <c r="E674" s="14" t="s">
        <v>17</v>
      </c>
      <c r="F674" s="14" t="s">
        <v>10</v>
      </c>
      <c r="G674" s="14" t="s">
        <v>532</v>
      </c>
      <c r="H674" s="14" t="s">
        <v>79</v>
      </c>
      <c r="I674" s="14" t="s">
        <v>72</v>
      </c>
      <c r="J674" s="14" t="s">
        <v>1996</v>
      </c>
      <c r="K674" s="15">
        <v>143.49</v>
      </c>
      <c r="L674" s="15">
        <v>2980.1050583333308</v>
      </c>
      <c r="M674" s="15">
        <v>124.86129580540906</v>
      </c>
      <c r="N674" s="15">
        <v>0.87017419893657433</v>
      </c>
      <c r="O674" s="16">
        <v>39448</v>
      </c>
      <c r="P674" s="17"/>
      <c r="Q674" s="17" t="s">
        <v>449</v>
      </c>
      <c r="R674" s="18"/>
    </row>
    <row r="675" spans="1:18" ht="13" x14ac:dyDescent="0.3">
      <c r="A675" s="14" t="s">
        <v>126</v>
      </c>
      <c r="B675" s="14" t="s">
        <v>27</v>
      </c>
      <c r="C675" s="14"/>
      <c r="D675" s="14" t="s">
        <v>128</v>
      </c>
      <c r="E675" s="14" t="s">
        <v>17</v>
      </c>
      <c r="F675" s="14" t="s">
        <v>10</v>
      </c>
      <c r="G675" s="14" t="s">
        <v>533</v>
      </c>
      <c r="H675" s="14" t="s">
        <v>74</v>
      </c>
      <c r="I675" s="14" t="s">
        <v>72</v>
      </c>
      <c r="J675" s="14" t="s">
        <v>1997</v>
      </c>
      <c r="K675" s="15">
        <v>50</v>
      </c>
      <c r="L675" s="15">
        <v>575.20238869166701</v>
      </c>
      <c r="M675" s="15">
        <v>31.731071046296201</v>
      </c>
      <c r="N675" s="15">
        <v>0.634621420925924</v>
      </c>
      <c r="O675" s="16">
        <v>36892</v>
      </c>
      <c r="P675" s="17"/>
      <c r="Q675" s="17" t="s">
        <v>449</v>
      </c>
      <c r="R675" s="18"/>
    </row>
    <row r="676" spans="1:18" ht="13" x14ac:dyDescent="0.3">
      <c r="A676" s="14" t="s">
        <v>126</v>
      </c>
      <c r="B676" s="14" t="s">
        <v>27</v>
      </c>
      <c r="C676" s="14"/>
      <c r="D676" s="14" t="s">
        <v>128</v>
      </c>
      <c r="E676" s="14" t="s">
        <v>17</v>
      </c>
      <c r="F676" s="14" t="s">
        <v>10</v>
      </c>
      <c r="G676" s="14" t="s">
        <v>534</v>
      </c>
      <c r="H676" s="14" t="s">
        <v>79</v>
      </c>
      <c r="I676" s="14" t="s">
        <v>72</v>
      </c>
      <c r="J676" s="14" t="s">
        <v>1996</v>
      </c>
      <c r="K676" s="15">
        <v>78</v>
      </c>
      <c r="L676" s="15">
        <v>891.35136360833405</v>
      </c>
      <c r="M676" s="15">
        <v>49.171446436795343</v>
      </c>
      <c r="N676" s="15">
        <v>0.63040315944609415</v>
      </c>
      <c r="O676" s="16">
        <v>36892</v>
      </c>
      <c r="P676" s="17"/>
      <c r="Q676" s="17" t="s">
        <v>449</v>
      </c>
      <c r="R676" s="18"/>
    </row>
    <row r="677" spans="1:18" ht="13" x14ac:dyDescent="0.3">
      <c r="A677" s="14" t="s">
        <v>126</v>
      </c>
      <c r="B677" s="14" t="s">
        <v>27</v>
      </c>
      <c r="C677" s="14"/>
      <c r="D677" s="14" t="s">
        <v>128</v>
      </c>
      <c r="E677" s="14" t="s">
        <v>17</v>
      </c>
      <c r="F677" s="14" t="s">
        <v>10</v>
      </c>
      <c r="G677" s="14" t="s">
        <v>534</v>
      </c>
      <c r="H677" s="14" t="s">
        <v>79</v>
      </c>
      <c r="I677" s="14" t="s">
        <v>72</v>
      </c>
      <c r="J677" s="14" t="s">
        <v>1996</v>
      </c>
      <c r="K677" s="15">
        <v>78</v>
      </c>
      <c r="L677" s="15">
        <v>944.06247833333259</v>
      </c>
      <c r="M677" s="15">
        <v>39.554600277041992</v>
      </c>
      <c r="N677" s="15">
        <v>0.50711025996207681</v>
      </c>
      <c r="O677" s="16">
        <v>39448</v>
      </c>
      <c r="P677" s="17"/>
      <c r="Q677" s="17" t="s">
        <v>449</v>
      </c>
      <c r="R677" s="18"/>
    </row>
    <row r="678" spans="1:18" ht="13" x14ac:dyDescent="0.3">
      <c r="A678" s="14" t="s">
        <v>126</v>
      </c>
      <c r="B678" s="14" t="s">
        <v>27</v>
      </c>
      <c r="C678" s="14"/>
      <c r="D678" s="14" t="s">
        <v>128</v>
      </c>
      <c r="E678" s="14" t="s">
        <v>17</v>
      </c>
      <c r="F678" s="14" t="s">
        <v>10</v>
      </c>
      <c r="G678" s="14" t="s">
        <v>535</v>
      </c>
      <c r="H678" s="14" t="s">
        <v>79</v>
      </c>
      <c r="I678" s="14" t="s">
        <v>72</v>
      </c>
      <c r="J678" s="14" t="s">
        <v>1996</v>
      </c>
      <c r="K678" s="15">
        <v>189</v>
      </c>
      <c r="L678" s="15">
        <v>1887.9284308083347</v>
      </c>
      <c r="M678" s="15">
        <v>104.14767453341354</v>
      </c>
      <c r="N678" s="15">
        <v>0.55104589700218798</v>
      </c>
      <c r="O678" s="16">
        <v>36892</v>
      </c>
      <c r="P678" s="17"/>
      <c r="Q678" s="17" t="s">
        <v>449</v>
      </c>
      <c r="R678" s="18"/>
    </row>
    <row r="679" spans="1:18" ht="13" x14ac:dyDescent="0.3">
      <c r="A679" s="14" t="s">
        <v>126</v>
      </c>
      <c r="B679" s="14" t="s">
        <v>27</v>
      </c>
      <c r="C679" s="14"/>
      <c r="D679" s="14" t="s">
        <v>128</v>
      </c>
      <c r="E679" s="14" t="s">
        <v>17</v>
      </c>
      <c r="F679" s="14" t="s">
        <v>10</v>
      </c>
      <c r="G679" s="14" t="s">
        <v>535</v>
      </c>
      <c r="H679" s="14" t="s">
        <v>79</v>
      </c>
      <c r="I679" s="14" t="s">
        <v>72</v>
      </c>
      <c r="J679" s="14" t="s">
        <v>1996</v>
      </c>
      <c r="K679" s="15">
        <v>189</v>
      </c>
      <c r="L679" s="15">
        <v>1896.825993333332</v>
      </c>
      <c r="M679" s="15">
        <v>79.47375908198299</v>
      </c>
      <c r="N679" s="15">
        <v>0.42049607979885179</v>
      </c>
      <c r="O679" s="16">
        <v>39448</v>
      </c>
      <c r="P679" s="17"/>
      <c r="Q679" s="17" t="s">
        <v>449</v>
      </c>
      <c r="R679" s="18"/>
    </row>
    <row r="680" spans="1:18" ht="13" x14ac:dyDescent="0.3">
      <c r="A680" s="14" t="s">
        <v>126</v>
      </c>
      <c r="B680" s="14" t="s">
        <v>27</v>
      </c>
      <c r="C680" s="14"/>
      <c r="D680" s="14" t="s">
        <v>128</v>
      </c>
      <c r="E680" s="14" t="s">
        <v>17</v>
      </c>
      <c r="F680" s="14" t="s">
        <v>10</v>
      </c>
      <c r="G680" s="14" t="s">
        <v>536</v>
      </c>
      <c r="H680" s="14" t="s">
        <v>79</v>
      </c>
      <c r="I680" s="14" t="s">
        <v>72</v>
      </c>
      <c r="J680" s="14" t="s">
        <v>1996</v>
      </c>
      <c r="K680" s="15">
        <v>20</v>
      </c>
      <c r="L680" s="15">
        <v>204.78903748333349</v>
      </c>
      <c r="M680" s="15">
        <v>11.297198387278549</v>
      </c>
      <c r="N680" s="15">
        <v>0.56485991936392743</v>
      </c>
      <c r="O680" s="16">
        <v>36892</v>
      </c>
      <c r="P680" s="17"/>
      <c r="Q680" s="17" t="s">
        <v>449</v>
      </c>
      <c r="R680" s="18"/>
    </row>
    <row r="681" spans="1:18" ht="13" x14ac:dyDescent="0.3">
      <c r="A681" s="14" t="s">
        <v>126</v>
      </c>
      <c r="B681" s="14" t="s">
        <v>27</v>
      </c>
      <c r="C681" s="14"/>
      <c r="D681" s="14" t="s">
        <v>128</v>
      </c>
      <c r="E681" s="14" t="s">
        <v>17</v>
      </c>
      <c r="F681" s="14" t="s">
        <v>10</v>
      </c>
      <c r="G681" s="14" t="s">
        <v>536</v>
      </c>
      <c r="H681" s="14" t="s">
        <v>79</v>
      </c>
      <c r="I681" s="14" t="s">
        <v>72</v>
      </c>
      <c r="J681" s="14" t="s">
        <v>1996</v>
      </c>
      <c r="K681" s="15">
        <v>20</v>
      </c>
      <c r="L681" s="15">
        <v>152.26814166666654</v>
      </c>
      <c r="M681" s="15">
        <v>6.3797742382325797</v>
      </c>
      <c r="N681" s="15">
        <v>0.31898871191162897</v>
      </c>
      <c r="O681" s="16">
        <v>39448</v>
      </c>
      <c r="P681" s="17"/>
      <c r="Q681" s="17" t="s">
        <v>449</v>
      </c>
      <c r="R681" s="18"/>
    </row>
    <row r="682" spans="1:18" ht="13" x14ac:dyDescent="0.3">
      <c r="A682" s="14" t="s">
        <v>126</v>
      </c>
      <c r="B682" s="14" t="s">
        <v>27</v>
      </c>
      <c r="C682" s="14"/>
      <c r="D682" s="14" t="s">
        <v>128</v>
      </c>
      <c r="E682" s="14" t="s">
        <v>17</v>
      </c>
      <c r="F682" s="14" t="s">
        <v>10</v>
      </c>
      <c r="G682" s="14" t="s">
        <v>537</v>
      </c>
      <c r="H682" s="14" t="s">
        <v>79</v>
      </c>
      <c r="I682" s="14" t="s">
        <v>72</v>
      </c>
      <c r="J682" s="14" t="s">
        <v>1996</v>
      </c>
      <c r="K682" s="15">
        <v>31</v>
      </c>
      <c r="L682" s="15">
        <v>366.16657393333361</v>
      </c>
      <c r="M682" s="15">
        <v>20.199598959742289</v>
      </c>
      <c r="N682" s="15">
        <v>0.65159996644329965</v>
      </c>
      <c r="O682" s="16">
        <v>36892</v>
      </c>
      <c r="P682" s="17"/>
      <c r="Q682" s="17" t="s">
        <v>449</v>
      </c>
      <c r="R682" s="18"/>
    </row>
    <row r="683" spans="1:18" ht="13" x14ac:dyDescent="0.3">
      <c r="A683" s="14" t="s">
        <v>126</v>
      </c>
      <c r="B683" s="14" t="s">
        <v>27</v>
      </c>
      <c r="C683" s="14"/>
      <c r="D683" s="14" t="s">
        <v>128</v>
      </c>
      <c r="E683" s="14" t="s">
        <v>17</v>
      </c>
      <c r="F683" s="14" t="s">
        <v>10</v>
      </c>
      <c r="G683" s="14" t="s">
        <v>537</v>
      </c>
      <c r="H683" s="14" t="s">
        <v>79</v>
      </c>
      <c r="I683" s="14" t="s">
        <v>72</v>
      </c>
      <c r="J683" s="14" t="s">
        <v>1996</v>
      </c>
      <c r="K683" s="15">
        <v>31</v>
      </c>
      <c r="L683" s="15">
        <v>391.54664999999972</v>
      </c>
      <c r="M683" s="15">
        <v>16.405133755455203</v>
      </c>
      <c r="N683" s="15">
        <v>0.52919786307920014</v>
      </c>
      <c r="O683" s="16">
        <v>39448</v>
      </c>
      <c r="P683" s="17"/>
      <c r="Q683" s="17" t="s">
        <v>449</v>
      </c>
      <c r="R683" s="18"/>
    </row>
    <row r="684" spans="1:18" ht="13" x14ac:dyDescent="0.3">
      <c r="A684" s="14" t="s">
        <v>126</v>
      </c>
      <c r="B684" s="14" t="s">
        <v>27</v>
      </c>
      <c r="C684" s="14"/>
      <c r="D684" s="14" t="s">
        <v>128</v>
      </c>
      <c r="E684" s="14" t="s">
        <v>17</v>
      </c>
      <c r="F684" s="14" t="s">
        <v>10</v>
      </c>
      <c r="G684" s="14" t="s">
        <v>538</v>
      </c>
      <c r="H684" s="14" t="s">
        <v>79</v>
      </c>
      <c r="I684" s="14" t="s">
        <v>72</v>
      </c>
      <c r="J684" s="14" t="s">
        <v>1996</v>
      </c>
      <c r="K684" s="15">
        <v>94.13</v>
      </c>
      <c r="L684" s="15">
        <v>1082.4563409833343</v>
      </c>
      <c r="M684" s="15">
        <v>59.713762904186616</v>
      </c>
      <c r="N684" s="15">
        <v>0.63437546907666653</v>
      </c>
      <c r="O684" s="16">
        <v>36892</v>
      </c>
      <c r="P684" s="17"/>
      <c r="Q684" s="17" t="s">
        <v>449</v>
      </c>
      <c r="R684" s="18"/>
    </row>
    <row r="685" spans="1:18" ht="13" x14ac:dyDescent="0.3">
      <c r="A685" s="14" t="s">
        <v>126</v>
      </c>
      <c r="B685" s="14" t="s">
        <v>27</v>
      </c>
      <c r="C685" s="14"/>
      <c r="D685" s="14" t="s">
        <v>128</v>
      </c>
      <c r="E685" s="14" t="s">
        <v>17</v>
      </c>
      <c r="F685" s="14" t="s">
        <v>10</v>
      </c>
      <c r="G685" s="14" t="s">
        <v>538</v>
      </c>
      <c r="H685" s="14" t="s">
        <v>79</v>
      </c>
      <c r="I685" s="14" t="s">
        <v>72</v>
      </c>
      <c r="J685" s="14" t="s">
        <v>1996</v>
      </c>
      <c r="K685" s="15">
        <v>94.13</v>
      </c>
      <c r="L685" s="15">
        <v>935.36144166666588</v>
      </c>
      <c r="M685" s="15">
        <v>39.190041749142992</v>
      </c>
      <c r="N685" s="15">
        <v>0.41633954901883558</v>
      </c>
      <c r="O685" s="16">
        <v>39448</v>
      </c>
      <c r="P685" s="17"/>
      <c r="Q685" s="17" t="s">
        <v>449</v>
      </c>
      <c r="R685" s="18"/>
    </row>
    <row r="686" spans="1:18" ht="13" x14ac:dyDescent="0.3">
      <c r="A686" s="14" t="s">
        <v>126</v>
      </c>
      <c r="B686" s="14" t="s">
        <v>27</v>
      </c>
      <c r="C686" s="14"/>
      <c r="D686" s="14" t="s">
        <v>128</v>
      </c>
      <c r="E686" s="14" t="s">
        <v>17</v>
      </c>
      <c r="F686" s="14" t="s">
        <v>10</v>
      </c>
      <c r="G686" s="14" t="s">
        <v>539</v>
      </c>
      <c r="H686" s="14" t="s">
        <v>79</v>
      </c>
      <c r="I686" s="14" t="s">
        <v>72</v>
      </c>
      <c r="J686" s="14" t="s">
        <v>1996</v>
      </c>
      <c r="K686" s="15">
        <v>103.94</v>
      </c>
      <c r="L686" s="15">
        <v>1196.1755991250009</v>
      </c>
      <c r="M686" s="15">
        <v>65.987091962560186</v>
      </c>
      <c r="N686" s="15">
        <v>0.63485753283202029</v>
      </c>
      <c r="O686" s="16">
        <v>36892</v>
      </c>
      <c r="P686" s="17"/>
      <c r="Q686" s="17" t="s">
        <v>449</v>
      </c>
      <c r="R686" s="18"/>
    </row>
    <row r="687" spans="1:18" ht="13" x14ac:dyDescent="0.3">
      <c r="A687" s="14" t="s">
        <v>126</v>
      </c>
      <c r="B687" s="14" t="s">
        <v>27</v>
      </c>
      <c r="C687" s="14"/>
      <c r="D687" s="14" t="s">
        <v>128</v>
      </c>
      <c r="E687" s="14" t="s">
        <v>17</v>
      </c>
      <c r="F687" s="14" t="s">
        <v>10</v>
      </c>
      <c r="G687" s="14" t="s">
        <v>539</v>
      </c>
      <c r="H687" s="14" t="s">
        <v>79</v>
      </c>
      <c r="I687" s="14" t="s">
        <v>72</v>
      </c>
      <c r="J687" s="14" t="s">
        <v>1996</v>
      </c>
      <c r="K687" s="15">
        <v>103.94</v>
      </c>
      <c r="L687" s="15">
        <v>630.82515833333287</v>
      </c>
      <c r="M687" s="15">
        <v>26.430493272677829</v>
      </c>
      <c r="N687" s="15">
        <v>0.25428606188837627</v>
      </c>
      <c r="O687" s="16">
        <v>39448</v>
      </c>
      <c r="P687" s="17"/>
      <c r="Q687" s="17" t="s">
        <v>449</v>
      </c>
      <c r="R687" s="18"/>
    </row>
    <row r="688" spans="1:18" ht="13" x14ac:dyDescent="0.3">
      <c r="A688" s="14" t="s">
        <v>126</v>
      </c>
      <c r="B688" s="14" t="s">
        <v>27</v>
      </c>
      <c r="C688" s="14"/>
      <c r="D688" s="14" t="s">
        <v>128</v>
      </c>
      <c r="E688" s="14" t="s">
        <v>17</v>
      </c>
      <c r="F688" s="14" t="s">
        <v>10</v>
      </c>
      <c r="G688" s="14" t="s">
        <v>540</v>
      </c>
      <c r="H688" s="14" t="s">
        <v>79</v>
      </c>
      <c r="I688" s="14" t="s">
        <v>72</v>
      </c>
      <c r="J688" s="14" t="s">
        <v>1996</v>
      </c>
      <c r="K688" s="15">
        <v>170.62</v>
      </c>
      <c r="L688" s="15">
        <v>770.04174499999942</v>
      </c>
      <c r="M688" s="15">
        <v>32.263429719061904</v>
      </c>
      <c r="N688" s="15">
        <v>0.18909523923960792</v>
      </c>
      <c r="O688" s="16">
        <v>39448</v>
      </c>
      <c r="P688" s="17"/>
      <c r="Q688" s="17" t="s">
        <v>449</v>
      </c>
      <c r="R688" s="18"/>
    </row>
    <row r="689" spans="1:18" ht="13" x14ac:dyDescent="0.3">
      <c r="A689" s="14" t="s">
        <v>126</v>
      </c>
      <c r="B689" s="14" t="s">
        <v>27</v>
      </c>
      <c r="C689" s="14"/>
      <c r="D689" s="14" t="s">
        <v>128</v>
      </c>
      <c r="E689" s="14" t="s">
        <v>17</v>
      </c>
      <c r="F689" s="14" t="s">
        <v>10</v>
      </c>
      <c r="G689" s="14" t="s">
        <v>541</v>
      </c>
      <c r="H689" s="14" t="s">
        <v>79</v>
      </c>
      <c r="I689" s="14" t="s">
        <v>72</v>
      </c>
      <c r="J689" s="14" t="s">
        <v>1996</v>
      </c>
      <c r="K689" s="15">
        <v>35.200000000000003</v>
      </c>
      <c r="L689" s="15">
        <v>404.85943355000029</v>
      </c>
      <c r="M689" s="15">
        <v>22.334092664251141</v>
      </c>
      <c r="N689" s="15">
        <v>0.63449126887077101</v>
      </c>
      <c r="O689" s="16">
        <v>36892</v>
      </c>
      <c r="P689" s="17"/>
      <c r="Q689" s="17" t="s">
        <v>449</v>
      </c>
      <c r="R689" s="18"/>
    </row>
    <row r="690" spans="1:18" ht="13" x14ac:dyDescent="0.3">
      <c r="A690" s="14" t="s">
        <v>126</v>
      </c>
      <c r="B690" s="14" t="s">
        <v>27</v>
      </c>
      <c r="C690" s="14"/>
      <c r="D690" s="14" t="s">
        <v>128</v>
      </c>
      <c r="E690" s="14" t="s">
        <v>17</v>
      </c>
      <c r="F690" s="14" t="s">
        <v>10</v>
      </c>
      <c r="G690" s="14" t="s">
        <v>542</v>
      </c>
      <c r="H690" s="14" t="s">
        <v>79</v>
      </c>
      <c r="I690" s="14" t="s">
        <v>72</v>
      </c>
      <c r="J690" s="14" t="s">
        <v>1996</v>
      </c>
      <c r="K690" s="15">
        <v>254</v>
      </c>
      <c r="L690" s="15">
        <v>7626.4209580000052</v>
      </c>
      <c r="M690" s="15">
        <v>220.24277732211945</v>
      </c>
      <c r="N690" s="15">
        <v>0.86709754851228127</v>
      </c>
      <c r="O690" s="16">
        <v>40544</v>
      </c>
      <c r="P690" s="17"/>
      <c r="Q690" s="17" t="s">
        <v>449</v>
      </c>
      <c r="R690" s="18"/>
    </row>
    <row r="691" spans="1:18" ht="13" x14ac:dyDescent="0.3">
      <c r="A691" s="14" t="s">
        <v>126</v>
      </c>
      <c r="B691" s="14" t="s">
        <v>27</v>
      </c>
      <c r="C691" s="14"/>
      <c r="D691" s="14" t="s">
        <v>128</v>
      </c>
      <c r="E691" s="14" t="s">
        <v>17</v>
      </c>
      <c r="F691" s="14" t="s">
        <v>10</v>
      </c>
      <c r="G691" s="14" t="s">
        <v>543</v>
      </c>
      <c r="H691" s="14" t="s">
        <v>70</v>
      </c>
      <c r="I691" s="14" t="s">
        <v>61</v>
      </c>
      <c r="J691" s="14" t="s">
        <v>1988</v>
      </c>
      <c r="K691" s="15">
        <v>672</v>
      </c>
      <c r="L691" s="15">
        <v>1135.68</v>
      </c>
      <c r="M691" s="15">
        <v>58.066591283686371</v>
      </c>
      <c r="N691" s="15">
        <v>8.640861798167615E-2</v>
      </c>
      <c r="O691" s="16">
        <v>37987</v>
      </c>
      <c r="P691" s="17"/>
      <c r="Q691" s="17" t="s">
        <v>449</v>
      </c>
      <c r="R691" s="18"/>
    </row>
    <row r="692" spans="1:18" ht="13" x14ac:dyDescent="0.3">
      <c r="A692" s="14" t="s">
        <v>126</v>
      </c>
      <c r="B692" s="14" t="s">
        <v>27</v>
      </c>
      <c r="C692" s="14"/>
      <c r="D692" s="14" t="s">
        <v>128</v>
      </c>
      <c r="E692" s="14" t="s">
        <v>17</v>
      </c>
      <c r="F692" s="14" t="s">
        <v>10</v>
      </c>
      <c r="G692" s="14" t="s">
        <v>543</v>
      </c>
      <c r="H692" s="14" t="s">
        <v>70</v>
      </c>
      <c r="I692" s="14" t="s">
        <v>61</v>
      </c>
      <c r="J692" s="14" t="s">
        <v>1988</v>
      </c>
      <c r="K692" s="15">
        <v>984</v>
      </c>
      <c r="L692" s="15">
        <v>2192.3000000000002</v>
      </c>
      <c r="M692" s="15">
        <v>50.506614042490142</v>
      </c>
      <c r="N692" s="15">
        <v>5.1327859799278598E-2</v>
      </c>
      <c r="O692" s="16">
        <v>40909</v>
      </c>
      <c r="P692" s="17"/>
      <c r="Q692" s="17" t="s">
        <v>449</v>
      </c>
      <c r="R692" s="18"/>
    </row>
    <row r="693" spans="1:18" ht="13" x14ac:dyDescent="0.3">
      <c r="A693" s="14" t="s">
        <v>126</v>
      </c>
      <c r="B693" s="14" t="s">
        <v>27</v>
      </c>
      <c r="C693" s="14"/>
      <c r="D693" s="14" t="s">
        <v>128</v>
      </c>
      <c r="E693" s="14" t="s">
        <v>17</v>
      </c>
      <c r="F693" s="14" t="s">
        <v>10</v>
      </c>
      <c r="G693" s="14" t="s">
        <v>544</v>
      </c>
      <c r="H693" s="14" t="s">
        <v>70</v>
      </c>
      <c r="I693" s="14" t="s">
        <v>61</v>
      </c>
      <c r="J693" s="14" t="s">
        <v>1988</v>
      </c>
      <c r="K693" s="15">
        <v>130</v>
      </c>
      <c r="L693" s="15">
        <v>291.20000000000005</v>
      </c>
      <c r="M693" s="15">
        <v>14.888869559919582</v>
      </c>
      <c r="N693" s="15">
        <v>0.11452976584553524</v>
      </c>
      <c r="O693" s="16">
        <v>37987</v>
      </c>
      <c r="P693" s="17"/>
      <c r="Q693" s="17" t="s">
        <v>449</v>
      </c>
      <c r="R693" s="18"/>
    </row>
    <row r="694" spans="1:18" ht="13" x14ac:dyDescent="0.3">
      <c r="A694" s="14" t="s">
        <v>126</v>
      </c>
      <c r="B694" s="14" t="s">
        <v>27</v>
      </c>
      <c r="C694" s="14"/>
      <c r="D694" s="14" t="s">
        <v>128</v>
      </c>
      <c r="E694" s="14" t="s">
        <v>17</v>
      </c>
      <c r="F694" s="14" t="s">
        <v>10</v>
      </c>
      <c r="G694" s="14" t="s">
        <v>544</v>
      </c>
      <c r="H694" s="14" t="s">
        <v>70</v>
      </c>
      <c r="I694" s="14" t="s">
        <v>61</v>
      </c>
      <c r="J694" s="14" t="s">
        <v>1988</v>
      </c>
      <c r="K694" s="15">
        <v>126</v>
      </c>
      <c r="L694" s="15">
        <v>308.5</v>
      </c>
      <c r="M694" s="15">
        <v>7.1072802226466321</v>
      </c>
      <c r="N694" s="15">
        <v>5.6406985894020892E-2</v>
      </c>
      <c r="O694" s="16">
        <v>40909</v>
      </c>
      <c r="P694" s="17"/>
      <c r="Q694" s="17" t="s">
        <v>449</v>
      </c>
      <c r="R694" s="18"/>
    </row>
    <row r="695" spans="1:18" ht="13" x14ac:dyDescent="0.3">
      <c r="A695" s="14" t="s">
        <v>126</v>
      </c>
      <c r="B695" s="14" t="s">
        <v>27</v>
      </c>
      <c r="C695" s="14"/>
      <c r="D695" s="14" t="s">
        <v>128</v>
      </c>
      <c r="E695" s="14" t="s">
        <v>17</v>
      </c>
      <c r="F695" s="14" t="s">
        <v>10</v>
      </c>
      <c r="G695" s="14" t="s">
        <v>545</v>
      </c>
      <c r="H695" s="14" t="s">
        <v>70</v>
      </c>
      <c r="I695" s="14" t="s">
        <v>61</v>
      </c>
      <c r="J695" s="14" t="s">
        <v>1988</v>
      </c>
      <c r="K695" s="15">
        <v>2282</v>
      </c>
      <c r="L695" s="15">
        <v>3605.56</v>
      </c>
      <c r="M695" s="15">
        <v>184.34997434911963</v>
      </c>
      <c r="N695" s="15">
        <v>8.0784388408904312E-2</v>
      </c>
      <c r="O695" s="16">
        <v>37987</v>
      </c>
      <c r="P695" s="17"/>
      <c r="Q695" s="17" t="s">
        <v>449</v>
      </c>
      <c r="R695" s="18"/>
    </row>
    <row r="696" spans="1:18" ht="13" x14ac:dyDescent="0.3">
      <c r="A696" s="14" t="s">
        <v>126</v>
      </c>
      <c r="B696" s="14" t="s">
        <v>27</v>
      </c>
      <c r="C696" s="14"/>
      <c r="D696" s="14" t="s">
        <v>128</v>
      </c>
      <c r="E696" s="14" t="s">
        <v>17</v>
      </c>
      <c r="F696" s="14" t="s">
        <v>10</v>
      </c>
      <c r="G696" s="14" t="s">
        <v>545</v>
      </c>
      <c r="H696" s="14" t="s">
        <v>70</v>
      </c>
      <c r="I696" s="14" t="s">
        <v>61</v>
      </c>
      <c r="J696" s="14" t="s">
        <v>1988</v>
      </c>
      <c r="K696" s="15">
        <v>6287</v>
      </c>
      <c r="L696" s="15">
        <v>10619.3</v>
      </c>
      <c r="M696" s="15">
        <v>244.6494031389023</v>
      </c>
      <c r="N696" s="15">
        <v>3.8913536366932129E-2</v>
      </c>
      <c r="O696" s="16">
        <v>40909</v>
      </c>
      <c r="P696" s="17"/>
      <c r="Q696" s="17" t="s">
        <v>449</v>
      </c>
      <c r="R696" s="18"/>
    </row>
    <row r="697" spans="1:18" ht="13" x14ac:dyDescent="0.3">
      <c r="A697" s="14" t="s">
        <v>126</v>
      </c>
      <c r="B697" s="14" t="s">
        <v>27</v>
      </c>
      <c r="C697" s="14"/>
      <c r="D697" s="14" t="s">
        <v>128</v>
      </c>
      <c r="E697" s="14" t="s">
        <v>17</v>
      </c>
      <c r="F697" s="14" t="s">
        <v>10</v>
      </c>
      <c r="G697" s="14" t="s">
        <v>546</v>
      </c>
      <c r="H697" s="14" t="s">
        <v>70</v>
      </c>
      <c r="I697" s="14" t="s">
        <v>61</v>
      </c>
      <c r="J697" s="14" t="s">
        <v>1988</v>
      </c>
      <c r="K697" s="15">
        <v>1466</v>
      </c>
      <c r="L697" s="15">
        <v>3342.4799999999996</v>
      </c>
      <c r="M697" s="15">
        <v>170.89886238543954</v>
      </c>
      <c r="N697" s="15">
        <v>0.11657494023563407</v>
      </c>
      <c r="O697" s="16">
        <v>37987</v>
      </c>
      <c r="P697" s="17"/>
      <c r="Q697" s="17" t="s">
        <v>449</v>
      </c>
      <c r="R697" s="18"/>
    </row>
    <row r="698" spans="1:18" ht="13" x14ac:dyDescent="0.3">
      <c r="A698" s="14" t="s">
        <v>126</v>
      </c>
      <c r="B698" s="14" t="s">
        <v>27</v>
      </c>
      <c r="C698" s="14"/>
      <c r="D698" s="14" t="s">
        <v>128</v>
      </c>
      <c r="E698" s="14" t="s">
        <v>17</v>
      </c>
      <c r="F698" s="14" t="s">
        <v>10</v>
      </c>
      <c r="G698" s="14" t="s">
        <v>546</v>
      </c>
      <c r="H698" s="14" t="s">
        <v>70</v>
      </c>
      <c r="I698" s="14" t="s">
        <v>61</v>
      </c>
      <c r="J698" s="14" t="s">
        <v>1988</v>
      </c>
      <c r="K698" s="15">
        <v>2227.9</v>
      </c>
      <c r="L698" s="15">
        <v>6874.3</v>
      </c>
      <c r="M698" s="15">
        <v>158.37139849121468</v>
      </c>
      <c r="N698" s="15">
        <v>7.1085505853590678E-2</v>
      </c>
      <c r="O698" s="16">
        <v>40909</v>
      </c>
      <c r="P698" s="17"/>
      <c r="Q698" s="17" t="s">
        <v>449</v>
      </c>
      <c r="R698" s="18"/>
    </row>
    <row r="699" spans="1:18" ht="13" x14ac:dyDescent="0.3">
      <c r="A699" s="14" t="s">
        <v>126</v>
      </c>
      <c r="B699" s="14" t="s">
        <v>27</v>
      </c>
      <c r="C699" s="14"/>
      <c r="D699" s="14" t="s">
        <v>128</v>
      </c>
      <c r="E699" s="14" t="s">
        <v>17</v>
      </c>
      <c r="F699" s="14" t="s">
        <v>10</v>
      </c>
      <c r="G699" s="14" t="s">
        <v>547</v>
      </c>
      <c r="H699" s="14" t="s">
        <v>65</v>
      </c>
      <c r="I699" s="14" t="s">
        <v>61</v>
      </c>
      <c r="J699" s="14" t="s">
        <v>1998</v>
      </c>
      <c r="K699" s="15">
        <v>68</v>
      </c>
      <c r="L699" s="15">
        <v>1830</v>
      </c>
      <c r="M699" s="15">
        <v>25.913878758889435</v>
      </c>
      <c r="N699" s="15">
        <v>0.38108645233660932</v>
      </c>
      <c r="O699" s="16">
        <v>42736</v>
      </c>
      <c r="P699" s="17"/>
      <c r="Q699" s="17" t="s">
        <v>449</v>
      </c>
      <c r="R699" s="18"/>
    </row>
    <row r="700" spans="1:18" ht="13" x14ac:dyDescent="0.3">
      <c r="A700" s="14" t="s">
        <v>126</v>
      </c>
      <c r="B700" s="14" t="s">
        <v>27</v>
      </c>
      <c r="C700" s="14"/>
      <c r="D700" s="14" t="s">
        <v>128</v>
      </c>
      <c r="E700" s="14" t="s">
        <v>17</v>
      </c>
      <c r="F700" s="14" t="s">
        <v>10</v>
      </c>
      <c r="G700" s="14" t="s">
        <v>1166</v>
      </c>
      <c r="H700" s="14" t="s">
        <v>58</v>
      </c>
      <c r="I700" s="14" t="s">
        <v>57</v>
      </c>
      <c r="J700" s="14" t="s">
        <v>2006</v>
      </c>
      <c r="K700" s="15">
        <v>178</v>
      </c>
      <c r="L700" s="15"/>
      <c r="M700" s="15">
        <v>3.7808551810237359</v>
      </c>
      <c r="N700" s="15">
        <v>2.1240759443953573E-2</v>
      </c>
      <c r="O700" s="16"/>
      <c r="P700" s="17"/>
      <c r="Q700" s="17" t="s">
        <v>873</v>
      </c>
      <c r="R700" s="18"/>
    </row>
    <row r="701" spans="1:18" ht="13" x14ac:dyDescent="0.3">
      <c r="A701" s="14" t="s">
        <v>126</v>
      </c>
      <c r="B701" s="14" t="s">
        <v>27</v>
      </c>
      <c r="C701" s="14" t="s">
        <v>837</v>
      </c>
      <c r="D701" s="14" t="s">
        <v>128</v>
      </c>
      <c r="E701" s="14" t="s">
        <v>17</v>
      </c>
      <c r="F701" s="14" t="s">
        <v>10</v>
      </c>
      <c r="G701" s="14" t="s">
        <v>838</v>
      </c>
      <c r="H701" s="14" t="s">
        <v>83</v>
      </c>
      <c r="I701" s="14" t="s">
        <v>80</v>
      </c>
      <c r="J701" s="14" t="s">
        <v>1984</v>
      </c>
      <c r="K701" s="15">
        <v>23.3</v>
      </c>
      <c r="L701" s="15">
        <v>83130</v>
      </c>
      <c r="M701" s="15">
        <v>933.17934947871845</v>
      </c>
      <c r="N701" s="15">
        <v>40.050615857455725</v>
      </c>
      <c r="O701" s="16">
        <v>43831</v>
      </c>
      <c r="P701" s="17" t="s">
        <v>719</v>
      </c>
      <c r="Q701" s="17" t="s">
        <v>720</v>
      </c>
      <c r="R701" s="18"/>
    </row>
    <row r="702" spans="1:18" ht="13" x14ac:dyDescent="0.3">
      <c r="A702" s="14" t="s">
        <v>126</v>
      </c>
      <c r="B702" s="14" t="s">
        <v>27</v>
      </c>
      <c r="C702" s="14"/>
      <c r="D702" s="14" t="s">
        <v>128</v>
      </c>
      <c r="E702" s="14" t="s">
        <v>17</v>
      </c>
      <c r="F702" s="14" t="s">
        <v>10</v>
      </c>
      <c r="G702" s="14" t="s">
        <v>984</v>
      </c>
      <c r="H702" s="14" t="s">
        <v>83</v>
      </c>
      <c r="I702" s="14" t="s">
        <v>80</v>
      </c>
      <c r="J702" s="14" t="s">
        <v>1984</v>
      </c>
      <c r="K702" s="15">
        <v>23.3</v>
      </c>
      <c r="L702" s="15"/>
      <c r="M702" s="15">
        <v>1048.1359649122815</v>
      </c>
      <c r="N702" s="15">
        <v>44.984376176492766</v>
      </c>
      <c r="O702" s="16"/>
      <c r="P702" s="17"/>
      <c r="Q702" s="17" t="s">
        <v>873</v>
      </c>
      <c r="R702" s="18"/>
    </row>
    <row r="703" spans="1:18" ht="13" x14ac:dyDescent="0.3">
      <c r="A703" s="14" t="s">
        <v>126</v>
      </c>
      <c r="B703" s="14" t="s">
        <v>27</v>
      </c>
      <c r="C703" s="14"/>
      <c r="D703" s="14" t="s">
        <v>128</v>
      </c>
      <c r="E703" s="14" t="s">
        <v>17</v>
      </c>
      <c r="F703" s="14" t="s">
        <v>10</v>
      </c>
      <c r="G703" s="14" t="s">
        <v>990</v>
      </c>
      <c r="H703" s="14" t="s">
        <v>83</v>
      </c>
      <c r="I703" s="14" t="s">
        <v>80</v>
      </c>
      <c r="J703" s="14" t="s">
        <v>1984</v>
      </c>
      <c r="K703" s="15">
        <v>31.254000000000001</v>
      </c>
      <c r="L703" s="15"/>
      <c r="M703" s="15">
        <v>1193.1416790000001</v>
      </c>
      <c r="N703" s="15">
        <v>38.175647245152618</v>
      </c>
      <c r="O703" s="16"/>
      <c r="P703" s="17"/>
      <c r="Q703" s="17" t="s">
        <v>873</v>
      </c>
      <c r="R703" s="18"/>
    </row>
    <row r="704" spans="1:18" ht="13" x14ac:dyDescent="0.3">
      <c r="A704" s="14" t="s">
        <v>126</v>
      </c>
      <c r="B704" s="14" t="s">
        <v>27</v>
      </c>
      <c r="C704" s="14"/>
      <c r="D704" s="14" t="s">
        <v>128</v>
      </c>
      <c r="E704" s="14" t="s">
        <v>17</v>
      </c>
      <c r="F704" s="14" t="s">
        <v>10</v>
      </c>
      <c r="G704" s="14" t="s">
        <v>653</v>
      </c>
      <c r="H704" s="14" t="s">
        <v>59</v>
      </c>
      <c r="I704" s="14" t="s">
        <v>57</v>
      </c>
      <c r="J704" s="14" t="s">
        <v>2003</v>
      </c>
      <c r="K704" s="15">
        <v>3378</v>
      </c>
      <c r="L704" s="15">
        <v>43948.384062500023</v>
      </c>
      <c r="M704" s="15">
        <v>665.41048585670717</v>
      </c>
      <c r="N704" s="15">
        <v>0.19698356597297428</v>
      </c>
      <c r="O704" s="16">
        <v>43101</v>
      </c>
      <c r="P704" s="17"/>
      <c r="Q704" s="17" t="s">
        <v>654</v>
      </c>
      <c r="R704" s="18"/>
    </row>
    <row r="705" spans="1:18" ht="13" x14ac:dyDescent="0.3">
      <c r="A705" s="14" t="s">
        <v>126</v>
      </c>
      <c r="B705" s="14" t="s">
        <v>27</v>
      </c>
      <c r="C705" s="14"/>
      <c r="D705" s="14" t="s">
        <v>128</v>
      </c>
      <c r="E705" s="14" t="s">
        <v>17</v>
      </c>
      <c r="F705" s="14" t="s">
        <v>10</v>
      </c>
      <c r="G705" s="14" t="s">
        <v>932</v>
      </c>
      <c r="H705" s="14" t="s">
        <v>79</v>
      </c>
      <c r="I705" s="14" t="s">
        <v>72</v>
      </c>
      <c r="J705" s="14" t="s">
        <v>1996</v>
      </c>
      <c r="K705" s="15">
        <v>9625</v>
      </c>
      <c r="L705" s="15"/>
      <c r="M705" s="15">
        <v>420.13388744171766</v>
      </c>
      <c r="N705" s="15">
        <v>4.3650274019918715E-2</v>
      </c>
      <c r="O705" s="16"/>
      <c r="P705" s="17"/>
      <c r="Q705" s="17" t="s">
        <v>873</v>
      </c>
      <c r="R705" s="18"/>
    </row>
    <row r="706" spans="1:18" ht="13" x14ac:dyDescent="0.3">
      <c r="A706" s="14" t="s">
        <v>126</v>
      </c>
      <c r="B706" s="14" t="s">
        <v>27</v>
      </c>
      <c r="C706" s="14"/>
      <c r="D706" s="14" t="s">
        <v>128</v>
      </c>
      <c r="E706" s="14" t="s">
        <v>17</v>
      </c>
      <c r="F706" s="14" t="s">
        <v>10</v>
      </c>
      <c r="G706" s="14" t="s">
        <v>991</v>
      </c>
      <c r="H706" s="14" t="s">
        <v>83</v>
      </c>
      <c r="I706" s="14" t="s">
        <v>80</v>
      </c>
      <c r="J706" s="14" t="s">
        <v>1984</v>
      </c>
      <c r="K706" s="15">
        <v>21.61</v>
      </c>
      <c r="L706" s="15"/>
      <c r="M706" s="15">
        <v>709.40129786376394</v>
      </c>
      <c r="N706" s="15">
        <v>32.827454783145022</v>
      </c>
      <c r="O706" s="16"/>
      <c r="P706" s="17"/>
      <c r="Q706" s="17" t="s">
        <v>873</v>
      </c>
      <c r="R706" s="18"/>
    </row>
    <row r="707" spans="1:18" ht="13" x14ac:dyDescent="0.3">
      <c r="A707" s="14" t="s">
        <v>126</v>
      </c>
      <c r="B707" s="14" t="s">
        <v>27</v>
      </c>
      <c r="C707" s="14"/>
      <c r="D707" s="14" t="s">
        <v>128</v>
      </c>
      <c r="E707" s="14" t="s">
        <v>17</v>
      </c>
      <c r="F707" s="14" t="s">
        <v>10</v>
      </c>
      <c r="G707" s="14" t="s">
        <v>992</v>
      </c>
      <c r="H707" s="14" t="s">
        <v>83</v>
      </c>
      <c r="I707" s="14" t="s">
        <v>80</v>
      </c>
      <c r="J707" s="14" t="s">
        <v>1984</v>
      </c>
      <c r="K707" s="15">
        <v>18.739999999999998</v>
      </c>
      <c r="L707" s="15"/>
      <c r="M707" s="15">
        <v>430.98860391976575</v>
      </c>
      <c r="N707" s="15">
        <v>22.998324648866905</v>
      </c>
      <c r="O707" s="16"/>
      <c r="P707" s="17"/>
      <c r="Q707" s="17" t="s">
        <v>873</v>
      </c>
      <c r="R707" s="18"/>
    </row>
    <row r="708" spans="1:18" ht="13" x14ac:dyDescent="0.3">
      <c r="A708" s="14" t="s">
        <v>126</v>
      </c>
      <c r="B708" s="14" t="s">
        <v>27</v>
      </c>
      <c r="C708" s="14"/>
      <c r="D708" s="14" t="s">
        <v>128</v>
      </c>
      <c r="E708" s="14" t="s">
        <v>17</v>
      </c>
      <c r="F708" s="14" t="s">
        <v>10</v>
      </c>
      <c r="G708" s="14" t="s">
        <v>879</v>
      </c>
      <c r="H708" s="14" t="s">
        <v>79</v>
      </c>
      <c r="I708" s="14" t="s">
        <v>72</v>
      </c>
      <c r="J708" s="14" t="s">
        <v>1996</v>
      </c>
      <c r="K708" s="15">
        <v>378.6</v>
      </c>
      <c r="L708" s="15"/>
      <c r="M708" s="15">
        <v>156.73094550248996</v>
      </c>
      <c r="N708" s="15">
        <v>0.41397502774033268</v>
      </c>
      <c r="O708" s="16"/>
      <c r="P708" s="17"/>
      <c r="Q708" s="17" t="s">
        <v>873</v>
      </c>
      <c r="R708" s="18"/>
    </row>
    <row r="709" spans="1:18" ht="13" x14ac:dyDescent="0.3">
      <c r="A709" s="14" t="s">
        <v>126</v>
      </c>
      <c r="B709" s="14" t="s">
        <v>27</v>
      </c>
      <c r="C709" s="14"/>
      <c r="D709" s="14" t="s">
        <v>128</v>
      </c>
      <c r="E709" s="14" t="s">
        <v>17</v>
      </c>
      <c r="F709" s="14" t="s">
        <v>10</v>
      </c>
      <c r="G709" s="14" t="s">
        <v>879</v>
      </c>
      <c r="H709" s="14" t="s">
        <v>79</v>
      </c>
      <c r="I709" s="14" t="s">
        <v>72</v>
      </c>
      <c r="J709" s="14" t="s">
        <v>1996</v>
      </c>
      <c r="K709" s="15">
        <v>118.6</v>
      </c>
      <c r="L709" s="15"/>
      <c r="M709" s="15">
        <v>80.59991361281925</v>
      </c>
      <c r="N709" s="15">
        <v>0.67959454985513701</v>
      </c>
      <c r="O709" s="16"/>
      <c r="P709" s="17"/>
      <c r="Q709" s="17" t="s">
        <v>873</v>
      </c>
      <c r="R709" s="18"/>
    </row>
    <row r="710" spans="1:18" ht="13" x14ac:dyDescent="0.3">
      <c r="A710" s="14" t="s">
        <v>126</v>
      </c>
      <c r="B710" s="14" t="s">
        <v>27</v>
      </c>
      <c r="C710" s="14"/>
      <c r="D710" s="14" t="s">
        <v>128</v>
      </c>
      <c r="E710" s="14" t="s">
        <v>17</v>
      </c>
      <c r="F710" s="14" t="s">
        <v>10</v>
      </c>
      <c r="G710" s="14" t="s">
        <v>879</v>
      </c>
      <c r="H710" s="14" t="s">
        <v>79</v>
      </c>
      <c r="I710" s="14" t="s">
        <v>72</v>
      </c>
      <c r="J710" s="14" t="s">
        <v>1996</v>
      </c>
      <c r="K710" s="15">
        <v>100</v>
      </c>
      <c r="L710" s="15"/>
      <c r="M710" s="15">
        <v>60.936834030965741</v>
      </c>
      <c r="N710" s="15">
        <v>0.60936834030965736</v>
      </c>
      <c r="O710" s="16"/>
      <c r="P710" s="17"/>
      <c r="Q710" s="17" t="s">
        <v>873</v>
      </c>
      <c r="R710" s="18"/>
    </row>
    <row r="711" spans="1:18" ht="13" x14ac:dyDescent="0.3">
      <c r="A711" s="14" t="s">
        <v>126</v>
      </c>
      <c r="B711" s="14" t="s">
        <v>27</v>
      </c>
      <c r="C711" s="14"/>
      <c r="D711" s="14" t="s">
        <v>128</v>
      </c>
      <c r="E711" s="14" t="s">
        <v>17</v>
      </c>
      <c r="F711" s="14" t="s">
        <v>10</v>
      </c>
      <c r="G711" s="14" t="s">
        <v>879</v>
      </c>
      <c r="H711" s="14" t="s">
        <v>79</v>
      </c>
      <c r="I711" s="14" t="s">
        <v>72</v>
      </c>
      <c r="J711" s="14" t="s">
        <v>1996</v>
      </c>
      <c r="K711" s="15">
        <v>114.6</v>
      </c>
      <c r="L711" s="15"/>
      <c r="M711" s="15">
        <v>49.871735152822787</v>
      </c>
      <c r="N711" s="15">
        <v>0.43518093501590566</v>
      </c>
      <c r="O711" s="16"/>
      <c r="P711" s="17"/>
      <c r="Q711" s="17" t="s">
        <v>873</v>
      </c>
      <c r="R711" s="18"/>
    </row>
    <row r="712" spans="1:18" ht="13" x14ac:dyDescent="0.3">
      <c r="A712" s="14" t="s">
        <v>126</v>
      </c>
      <c r="B712" s="14" t="s">
        <v>27</v>
      </c>
      <c r="C712" s="14"/>
      <c r="D712" s="14" t="s">
        <v>128</v>
      </c>
      <c r="E712" s="14" t="s">
        <v>17</v>
      </c>
      <c r="F712" s="14" t="s">
        <v>10</v>
      </c>
      <c r="G712" s="14" t="s">
        <v>879</v>
      </c>
      <c r="H712" s="14" t="s">
        <v>79</v>
      </c>
      <c r="I712" s="14" t="s">
        <v>72</v>
      </c>
      <c r="J712" s="14" t="s">
        <v>1996</v>
      </c>
      <c r="K712" s="15">
        <v>724</v>
      </c>
      <c r="L712" s="15"/>
      <c r="M712" s="15">
        <v>617.29660430334229</v>
      </c>
      <c r="N712" s="15">
        <v>0.85261961920351148</v>
      </c>
      <c r="O712" s="16"/>
      <c r="P712" s="17"/>
      <c r="Q712" s="17" t="s">
        <v>873</v>
      </c>
      <c r="R712" s="18"/>
    </row>
    <row r="713" spans="1:18" ht="13" x14ac:dyDescent="0.3">
      <c r="A713" s="14" t="s">
        <v>126</v>
      </c>
      <c r="B713" s="14" t="s">
        <v>27</v>
      </c>
      <c r="C713" s="14"/>
      <c r="D713" s="14" t="s">
        <v>128</v>
      </c>
      <c r="E713" s="14" t="s">
        <v>17</v>
      </c>
      <c r="F713" s="14" t="s">
        <v>10</v>
      </c>
      <c r="G713" s="14" t="s">
        <v>1132</v>
      </c>
      <c r="H713" s="14" t="s">
        <v>58</v>
      </c>
      <c r="I713" s="14" t="s">
        <v>57</v>
      </c>
      <c r="J713" s="14" t="s">
        <v>2006</v>
      </c>
      <c r="K713" s="15">
        <v>221</v>
      </c>
      <c r="L713" s="15"/>
      <c r="M713" s="15">
        <v>360.35021299254572</v>
      </c>
      <c r="N713" s="15">
        <v>1.6305439501925145</v>
      </c>
      <c r="O713" s="16"/>
      <c r="P713" s="17"/>
      <c r="Q713" s="17" t="s">
        <v>873</v>
      </c>
      <c r="R713" s="18"/>
    </row>
    <row r="714" spans="1:18" ht="13" x14ac:dyDescent="0.3">
      <c r="A714" s="14" t="s">
        <v>126</v>
      </c>
      <c r="B714" s="14" t="s">
        <v>27</v>
      </c>
      <c r="C714" s="14"/>
      <c r="D714" s="14" t="s">
        <v>128</v>
      </c>
      <c r="E714" s="14" t="s">
        <v>17</v>
      </c>
      <c r="F714" s="14" t="s">
        <v>10</v>
      </c>
      <c r="G714" s="14" t="s">
        <v>928</v>
      </c>
      <c r="H714" s="14" t="s">
        <v>79</v>
      </c>
      <c r="I714" s="14" t="s">
        <v>72</v>
      </c>
      <c r="J714" s="14" t="s">
        <v>1996</v>
      </c>
      <c r="K714" s="15">
        <v>3500</v>
      </c>
      <c r="L714" s="15"/>
      <c r="M714" s="15">
        <v>695.25877658414606</v>
      </c>
      <c r="N714" s="15">
        <v>0.19864536473832745</v>
      </c>
      <c r="O714" s="16"/>
      <c r="P714" s="17"/>
      <c r="Q714" s="17" t="s">
        <v>873</v>
      </c>
      <c r="R714" s="18"/>
    </row>
    <row r="715" spans="1:18" ht="13" x14ac:dyDescent="0.3">
      <c r="A715" s="14" t="s">
        <v>126</v>
      </c>
      <c r="B715" s="14" t="s">
        <v>27</v>
      </c>
      <c r="C715" s="14" t="s">
        <v>824</v>
      </c>
      <c r="D715" s="14" t="s">
        <v>128</v>
      </c>
      <c r="E715" s="14" t="s">
        <v>17</v>
      </c>
      <c r="F715" s="14" t="s">
        <v>10</v>
      </c>
      <c r="G715" s="14" t="s">
        <v>825</v>
      </c>
      <c r="H715" s="14" t="s">
        <v>83</v>
      </c>
      <c r="I715" s="14" t="s">
        <v>80</v>
      </c>
      <c r="J715" s="14" t="s">
        <v>1984</v>
      </c>
      <c r="K715" s="15">
        <v>12.8</v>
      </c>
      <c r="L715" s="15">
        <v>8310</v>
      </c>
      <c r="M715" s="15">
        <v>96.262716953936959</v>
      </c>
      <c r="N715" s="15">
        <v>7.5205247620263247</v>
      </c>
      <c r="O715" s="16">
        <v>43101</v>
      </c>
      <c r="P715" s="17" t="s">
        <v>719</v>
      </c>
      <c r="Q715" s="17" t="s">
        <v>720</v>
      </c>
      <c r="R715" s="18"/>
    </row>
    <row r="716" spans="1:18" ht="13" x14ac:dyDescent="0.3">
      <c r="A716" s="14" t="s">
        <v>126</v>
      </c>
      <c r="B716" s="14" t="s">
        <v>27</v>
      </c>
      <c r="C716" s="14"/>
      <c r="D716" s="14" t="s">
        <v>128</v>
      </c>
      <c r="E716" s="14" t="s">
        <v>17</v>
      </c>
      <c r="F716" s="14" t="s">
        <v>10</v>
      </c>
      <c r="G716" s="14" t="s">
        <v>840</v>
      </c>
      <c r="H716" s="14" t="s">
        <v>58</v>
      </c>
      <c r="I716" s="14" t="s">
        <v>57</v>
      </c>
      <c r="J716" s="14" t="s">
        <v>2006</v>
      </c>
      <c r="K716" s="15">
        <v>1534</v>
      </c>
      <c r="L716" s="15">
        <v>268781.25122955762</v>
      </c>
      <c r="M716" s="15">
        <v>3811.4035087719326</v>
      </c>
      <c r="N716" s="15">
        <v>2.4846176719504123</v>
      </c>
      <c r="O716" s="16">
        <v>42370</v>
      </c>
      <c r="P716" s="17" t="s">
        <v>719</v>
      </c>
      <c r="Q716" s="17" t="s">
        <v>720</v>
      </c>
      <c r="R716" s="18"/>
    </row>
    <row r="717" spans="1:18" ht="13" x14ac:dyDescent="0.3">
      <c r="A717" s="14" t="s">
        <v>157</v>
      </c>
      <c r="B717" s="14" t="s">
        <v>29</v>
      </c>
      <c r="C717" s="14"/>
      <c r="D717" s="14" t="s">
        <v>128</v>
      </c>
      <c r="E717" s="14" t="s">
        <v>17</v>
      </c>
      <c r="F717" s="14" t="s">
        <v>12</v>
      </c>
      <c r="G717" s="14" t="s">
        <v>1052</v>
      </c>
      <c r="H717" s="14" t="s">
        <v>83</v>
      </c>
      <c r="I717" s="14" t="s">
        <v>80</v>
      </c>
      <c r="J717" s="14" t="s">
        <v>1984</v>
      </c>
      <c r="K717" s="15">
        <v>24</v>
      </c>
      <c r="L717" s="15"/>
      <c r="M717" s="15">
        <v>235.20951382101893</v>
      </c>
      <c r="N717" s="15">
        <v>9.8003964092091227</v>
      </c>
      <c r="O717" s="16"/>
      <c r="P717" s="17"/>
      <c r="Q717" s="17" t="s">
        <v>873</v>
      </c>
      <c r="R717" s="18"/>
    </row>
    <row r="718" spans="1:18" ht="13" x14ac:dyDescent="0.3">
      <c r="A718" s="14" t="s">
        <v>157</v>
      </c>
      <c r="B718" s="14" t="s">
        <v>29</v>
      </c>
      <c r="C718" s="14"/>
      <c r="D718" s="14" t="s">
        <v>128</v>
      </c>
      <c r="E718" s="14" t="s">
        <v>17</v>
      </c>
      <c r="F718" s="14" t="s">
        <v>12</v>
      </c>
      <c r="G718" s="14" t="s">
        <v>1154</v>
      </c>
      <c r="H718" s="14" t="s">
        <v>58</v>
      </c>
      <c r="I718" s="14" t="s">
        <v>57</v>
      </c>
      <c r="J718" s="14" t="s">
        <v>2006</v>
      </c>
      <c r="K718" s="15">
        <v>640</v>
      </c>
      <c r="L718" s="15"/>
      <c r="M718" s="15">
        <v>362.03354985148155</v>
      </c>
      <c r="N718" s="15">
        <v>0.56567742164293988</v>
      </c>
      <c r="O718" s="16"/>
      <c r="P718" s="17"/>
      <c r="Q718" s="17" t="s">
        <v>873</v>
      </c>
      <c r="R718" s="18"/>
    </row>
    <row r="719" spans="1:18" ht="13" x14ac:dyDescent="0.3">
      <c r="A719" s="14" t="s">
        <v>157</v>
      </c>
      <c r="B719" s="14" t="s">
        <v>29</v>
      </c>
      <c r="C719" s="14"/>
      <c r="D719" s="14" t="s">
        <v>128</v>
      </c>
      <c r="E719" s="14" t="s">
        <v>17</v>
      </c>
      <c r="F719" s="14" t="s">
        <v>12</v>
      </c>
      <c r="G719" s="14" t="s">
        <v>1159</v>
      </c>
      <c r="H719" s="14" t="s">
        <v>58</v>
      </c>
      <c r="I719" s="14" t="s">
        <v>57</v>
      </c>
      <c r="J719" s="14" t="s">
        <v>2006</v>
      </c>
      <c r="K719" s="15">
        <v>200</v>
      </c>
      <c r="L719" s="15"/>
      <c r="M719" s="15">
        <v>292.73368321721705</v>
      </c>
      <c r="N719" s="15">
        <v>1.4636684160860853</v>
      </c>
      <c r="O719" s="16"/>
      <c r="P719" s="17"/>
      <c r="Q719" s="17" t="s">
        <v>873</v>
      </c>
      <c r="R719" s="18"/>
    </row>
    <row r="720" spans="1:18" ht="13" x14ac:dyDescent="0.3">
      <c r="A720" s="14" t="s">
        <v>157</v>
      </c>
      <c r="B720" s="14" t="s">
        <v>29</v>
      </c>
      <c r="C720" s="14"/>
      <c r="D720" s="14" t="s">
        <v>128</v>
      </c>
      <c r="E720" s="14" t="s">
        <v>17</v>
      </c>
      <c r="F720" s="14" t="s">
        <v>12</v>
      </c>
      <c r="G720" s="14" t="s">
        <v>1062</v>
      </c>
      <c r="H720" s="14" t="s">
        <v>83</v>
      </c>
      <c r="I720" s="14" t="s">
        <v>80</v>
      </c>
      <c r="J720" s="14" t="s">
        <v>1984</v>
      </c>
      <c r="K720" s="15">
        <v>22.5</v>
      </c>
      <c r="L720" s="15"/>
      <c r="M720" s="15">
        <v>0.11248468156115339</v>
      </c>
      <c r="N720" s="15">
        <v>4.9993191804957064E-3</v>
      </c>
      <c r="O720" s="16"/>
      <c r="P720" s="17"/>
      <c r="Q720" s="17" t="s">
        <v>873</v>
      </c>
      <c r="R720" s="18"/>
    </row>
    <row r="721" spans="1:18" ht="13" x14ac:dyDescent="0.3">
      <c r="A721" s="14" t="s">
        <v>157</v>
      </c>
      <c r="B721" s="14" t="s">
        <v>29</v>
      </c>
      <c r="C721" s="14"/>
      <c r="D721" s="14" t="s">
        <v>128</v>
      </c>
      <c r="E721" s="14" t="s">
        <v>17</v>
      </c>
      <c r="F721" s="14" t="s">
        <v>12</v>
      </c>
      <c r="G721" s="14" t="s">
        <v>846</v>
      </c>
      <c r="H721" s="14" t="s">
        <v>83</v>
      </c>
      <c r="I721" s="14" t="s">
        <v>80</v>
      </c>
      <c r="J721" s="14" t="s">
        <v>1984</v>
      </c>
      <c r="K721" s="15">
        <v>15.5</v>
      </c>
      <c r="L721" s="15">
        <v>11933165.506514713</v>
      </c>
      <c r="M721" s="15">
        <v>517.4295351813056</v>
      </c>
      <c r="N721" s="15">
        <v>33.382550656858427</v>
      </c>
      <c r="O721" s="16">
        <v>41640</v>
      </c>
      <c r="P721" s="17" t="s">
        <v>719</v>
      </c>
      <c r="Q721" s="17" t="s">
        <v>720</v>
      </c>
      <c r="R721" s="18"/>
    </row>
    <row r="722" spans="1:18" ht="13" x14ac:dyDescent="0.3">
      <c r="A722" s="14" t="s">
        <v>157</v>
      </c>
      <c r="B722" s="14" t="s">
        <v>29</v>
      </c>
      <c r="C722" s="14"/>
      <c r="D722" s="14" t="s">
        <v>128</v>
      </c>
      <c r="E722" s="14" t="s">
        <v>17</v>
      </c>
      <c r="F722" s="14" t="s">
        <v>12</v>
      </c>
      <c r="G722" s="14" t="s">
        <v>1114</v>
      </c>
      <c r="H722" s="14" t="s">
        <v>58</v>
      </c>
      <c r="I722" s="14" t="s">
        <v>57</v>
      </c>
      <c r="J722" s="14" t="s">
        <v>2006</v>
      </c>
      <c r="K722" s="15">
        <v>203</v>
      </c>
      <c r="L722" s="15"/>
      <c r="M722" s="15">
        <v>330.79413184819612</v>
      </c>
      <c r="N722" s="15">
        <v>1.6295277430945621</v>
      </c>
      <c r="O722" s="16"/>
      <c r="P722" s="17"/>
      <c r="Q722" s="17" t="s">
        <v>873</v>
      </c>
      <c r="R722" s="18"/>
    </row>
    <row r="723" spans="1:18" ht="13" x14ac:dyDescent="0.3">
      <c r="A723" s="14" t="s">
        <v>157</v>
      </c>
      <c r="B723" s="14" t="s">
        <v>29</v>
      </c>
      <c r="C723" s="14" t="s">
        <v>844</v>
      </c>
      <c r="D723" s="14" t="s">
        <v>128</v>
      </c>
      <c r="E723" s="14" t="s">
        <v>17</v>
      </c>
      <c r="F723" s="14" t="s">
        <v>12</v>
      </c>
      <c r="G723" s="14" t="s">
        <v>845</v>
      </c>
      <c r="H723" s="14" t="s">
        <v>83</v>
      </c>
      <c r="I723" s="14" t="s">
        <v>80</v>
      </c>
      <c r="J723" s="14" t="s">
        <v>1984</v>
      </c>
      <c r="K723" s="15">
        <v>26</v>
      </c>
      <c r="L723" s="15">
        <v>16174101.422069738</v>
      </c>
      <c r="M723" s="15">
        <v>289.4400851091255</v>
      </c>
      <c r="N723" s="15">
        <v>11.132310965735597</v>
      </c>
      <c r="O723" s="16">
        <v>43101</v>
      </c>
      <c r="P723" s="17" t="s">
        <v>719</v>
      </c>
      <c r="Q723" s="17" t="s">
        <v>720</v>
      </c>
      <c r="R723" s="18"/>
    </row>
    <row r="724" spans="1:18" ht="13" x14ac:dyDescent="0.3">
      <c r="A724" s="14" t="s">
        <v>157</v>
      </c>
      <c r="B724" s="14" t="s">
        <v>29</v>
      </c>
      <c r="C724" s="14" t="s">
        <v>844</v>
      </c>
      <c r="D724" s="14" t="s">
        <v>128</v>
      </c>
      <c r="E724" s="14" t="s">
        <v>17</v>
      </c>
      <c r="F724" s="14" t="s">
        <v>12</v>
      </c>
      <c r="G724" s="14" t="s">
        <v>847</v>
      </c>
      <c r="H724" s="14" t="s">
        <v>83</v>
      </c>
      <c r="I724" s="14" t="s">
        <v>80</v>
      </c>
      <c r="J724" s="14" t="s">
        <v>1984</v>
      </c>
      <c r="K724" s="15">
        <v>14.7</v>
      </c>
      <c r="L724" s="15">
        <v>26598000</v>
      </c>
      <c r="M724" s="15">
        <v>462.82625029197965</v>
      </c>
      <c r="N724" s="15">
        <v>31.48477893142719</v>
      </c>
      <c r="O724" s="16">
        <v>43101</v>
      </c>
      <c r="P724" s="17" t="s">
        <v>719</v>
      </c>
      <c r="Q724" s="17" t="s">
        <v>720</v>
      </c>
      <c r="R724" s="18"/>
    </row>
    <row r="725" spans="1:18" ht="13" x14ac:dyDescent="0.3">
      <c r="A725" s="14" t="s">
        <v>157</v>
      </c>
      <c r="B725" s="14" t="s">
        <v>29</v>
      </c>
      <c r="C725" s="14"/>
      <c r="D725" s="14" t="s">
        <v>128</v>
      </c>
      <c r="E725" s="14" t="s">
        <v>17</v>
      </c>
      <c r="F725" s="14" t="s">
        <v>12</v>
      </c>
      <c r="G725" s="14" t="s">
        <v>1063</v>
      </c>
      <c r="H725" s="14" t="s">
        <v>83</v>
      </c>
      <c r="I725" s="14" t="s">
        <v>80</v>
      </c>
      <c r="J725" s="14" t="s">
        <v>1984</v>
      </c>
      <c r="K725" s="15">
        <v>18</v>
      </c>
      <c r="L725" s="15"/>
      <c r="M725" s="15">
        <v>66.5</v>
      </c>
      <c r="N725" s="15">
        <v>3.6944444444444446</v>
      </c>
      <c r="O725" s="16"/>
      <c r="P725" s="17"/>
      <c r="Q725" s="17" t="s">
        <v>873</v>
      </c>
      <c r="R725" s="18"/>
    </row>
    <row r="726" spans="1:18" ht="13" x14ac:dyDescent="0.3">
      <c r="A726" s="14" t="s">
        <v>173</v>
      </c>
      <c r="B726" s="14" t="s">
        <v>30</v>
      </c>
      <c r="C726" s="14" t="s">
        <v>197</v>
      </c>
      <c r="D726" s="14" t="s">
        <v>116</v>
      </c>
      <c r="E726" s="14" t="s">
        <v>15</v>
      </c>
      <c r="F726" s="14" t="s">
        <v>8</v>
      </c>
      <c r="G726" s="14" t="s">
        <v>198</v>
      </c>
      <c r="H726" s="14" t="s">
        <v>83</v>
      </c>
      <c r="I726" s="14" t="s">
        <v>80</v>
      </c>
      <c r="J726" s="14" t="s">
        <v>1984</v>
      </c>
      <c r="K726" s="15">
        <v>1.6</v>
      </c>
      <c r="L726" s="15">
        <v>58700</v>
      </c>
      <c r="M726" s="15">
        <v>524.51586285583949</v>
      </c>
      <c r="N726" s="15">
        <v>327.82241428489965</v>
      </c>
      <c r="O726" s="16">
        <v>43101</v>
      </c>
      <c r="P726" s="17" t="s">
        <v>105</v>
      </c>
      <c r="Q726" s="17" t="s">
        <v>199</v>
      </c>
      <c r="R726" s="18" t="s">
        <v>106</v>
      </c>
    </row>
    <row r="727" spans="1:18" ht="13" x14ac:dyDescent="0.3">
      <c r="A727" s="14" t="s">
        <v>173</v>
      </c>
      <c r="B727" s="14" t="s">
        <v>30</v>
      </c>
      <c r="C727" s="14"/>
      <c r="D727" s="14" t="s">
        <v>116</v>
      </c>
      <c r="E727" s="14" t="s">
        <v>15</v>
      </c>
      <c r="F727" s="14" t="s">
        <v>8</v>
      </c>
      <c r="G727" s="14" t="s">
        <v>852</v>
      </c>
      <c r="H727" s="14" t="s">
        <v>60</v>
      </c>
      <c r="I727" s="14" t="s">
        <v>57</v>
      </c>
      <c r="J727" s="14" t="s">
        <v>2005</v>
      </c>
      <c r="K727" s="15">
        <v>211</v>
      </c>
      <c r="L727" s="15">
        <v>1660000</v>
      </c>
      <c r="M727" s="15">
        <v>15330.894851833271</v>
      </c>
      <c r="N727" s="15">
        <v>72.658269439968109</v>
      </c>
      <c r="O727" s="16">
        <v>43101</v>
      </c>
      <c r="P727" s="17" t="s">
        <v>719</v>
      </c>
      <c r="Q727" s="17" t="s">
        <v>720</v>
      </c>
      <c r="R727" s="18"/>
    </row>
    <row r="728" spans="1:18" ht="13" x14ac:dyDescent="0.3">
      <c r="A728" s="14" t="s">
        <v>173</v>
      </c>
      <c r="B728" s="14" t="s">
        <v>30</v>
      </c>
      <c r="C728" s="14"/>
      <c r="D728" s="14" t="s">
        <v>116</v>
      </c>
      <c r="E728" s="14" t="s">
        <v>15</v>
      </c>
      <c r="F728" s="14" t="s">
        <v>8</v>
      </c>
      <c r="G728" s="14" t="s">
        <v>1143</v>
      </c>
      <c r="H728" s="14" t="s">
        <v>60</v>
      </c>
      <c r="I728" s="14" t="s">
        <v>57</v>
      </c>
      <c r="J728" s="14" t="s">
        <v>2005</v>
      </c>
      <c r="K728" s="15">
        <v>149</v>
      </c>
      <c r="L728" s="15"/>
      <c r="M728" s="15">
        <v>42.454026503567938</v>
      </c>
      <c r="N728" s="15">
        <v>0.28492635237293917</v>
      </c>
      <c r="O728" s="16"/>
      <c r="P728" s="17"/>
      <c r="Q728" s="17" t="s">
        <v>873</v>
      </c>
      <c r="R728" s="18"/>
    </row>
    <row r="729" spans="1:18" ht="13" x14ac:dyDescent="0.3">
      <c r="A729" s="14" t="s">
        <v>173</v>
      </c>
      <c r="B729" s="14" t="s">
        <v>30</v>
      </c>
      <c r="C729" s="14"/>
      <c r="D729" s="14" t="s">
        <v>116</v>
      </c>
      <c r="E729" s="14" t="s">
        <v>15</v>
      </c>
      <c r="F729" s="14" t="s">
        <v>8</v>
      </c>
      <c r="G729" s="14" t="s">
        <v>850</v>
      </c>
      <c r="H729" s="14" t="s">
        <v>60</v>
      </c>
      <c r="I729" s="14" t="s">
        <v>57</v>
      </c>
      <c r="J729" s="14" t="s">
        <v>2005</v>
      </c>
      <c r="K729" s="15">
        <v>125</v>
      </c>
      <c r="L729" s="15">
        <v>225000</v>
      </c>
      <c r="M729" s="15">
        <v>2188.628284253216</v>
      </c>
      <c r="N729" s="15">
        <v>17.509026274025729</v>
      </c>
      <c r="O729" s="16">
        <v>40909</v>
      </c>
      <c r="P729" s="17" t="s">
        <v>719</v>
      </c>
      <c r="Q729" s="17" t="s">
        <v>720</v>
      </c>
      <c r="R729" s="18"/>
    </row>
    <row r="730" spans="1:18" ht="13" x14ac:dyDescent="0.3">
      <c r="A730" s="14" t="s">
        <v>173</v>
      </c>
      <c r="B730" s="14" t="s">
        <v>30</v>
      </c>
      <c r="C730" s="14"/>
      <c r="D730" s="14" t="s">
        <v>116</v>
      </c>
      <c r="E730" s="14" t="s">
        <v>15</v>
      </c>
      <c r="F730" s="14" t="s">
        <v>8</v>
      </c>
      <c r="G730" s="14" t="s">
        <v>1180</v>
      </c>
      <c r="H730" s="14" t="s">
        <v>60</v>
      </c>
      <c r="I730" s="14" t="s">
        <v>57</v>
      </c>
      <c r="J730" s="14" t="s">
        <v>2005</v>
      </c>
      <c r="K730" s="15">
        <v>228</v>
      </c>
      <c r="L730" s="15"/>
      <c r="M730" s="15">
        <v>16848.099999999999</v>
      </c>
      <c r="N730" s="15">
        <v>73.895175438596482</v>
      </c>
      <c r="O730" s="16"/>
      <c r="P730" s="17"/>
      <c r="Q730" s="17" t="s">
        <v>873</v>
      </c>
      <c r="R730" s="18"/>
    </row>
    <row r="731" spans="1:18" ht="13" x14ac:dyDescent="0.3">
      <c r="A731" s="14" t="s">
        <v>173</v>
      </c>
      <c r="B731" s="14" t="s">
        <v>30</v>
      </c>
      <c r="C731" s="14"/>
      <c r="D731" s="14" t="s">
        <v>116</v>
      </c>
      <c r="E731" s="14" t="s">
        <v>15</v>
      </c>
      <c r="F731" s="14" t="s">
        <v>8</v>
      </c>
      <c r="G731" s="14" t="s">
        <v>851</v>
      </c>
      <c r="H731" s="14" t="s">
        <v>83</v>
      </c>
      <c r="I731" s="14" t="s">
        <v>80</v>
      </c>
      <c r="J731" s="14" t="s">
        <v>1984</v>
      </c>
      <c r="K731" s="15">
        <v>69</v>
      </c>
      <c r="L731" s="15">
        <v>560000</v>
      </c>
      <c r="M731" s="15">
        <v>5148.9906825568733</v>
      </c>
      <c r="N731" s="15">
        <v>74.623053370389471</v>
      </c>
      <c r="O731" s="16">
        <v>43831</v>
      </c>
      <c r="P731" s="17" t="s">
        <v>719</v>
      </c>
      <c r="Q731" s="17" t="s">
        <v>720</v>
      </c>
      <c r="R731" s="18"/>
    </row>
    <row r="732" spans="1:18" ht="13" x14ac:dyDescent="0.3">
      <c r="A732" s="14" t="s">
        <v>173</v>
      </c>
      <c r="B732" s="14" t="s">
        <v>30</v>
      </c>
      <c r="C732" s="14" t="s">
        <v>709</v>
      </c>
      <c r="D732" s="14" t="s">
        <v>116</v>
      </c>
      <c r="E732" s="14" t="s">
        <v>15</v>
      </c>
      <c r="F732" s="14" t="s">
        <v>8</v>
      </c>
      <c r="G732" s="14" t="s">
        <v>710</v>
      </c>
      <c r="H732" s="14" t="s">
        <v>81</v>
      </c>
      <c r="I732" s="14" t="s">
        <v>80</v>
      </c>
      <c r="J732" s="14" t="s">
        <v>2004</v>
      </c>
      <c r="K732" s="15">
        <v>6.8</v>
      </c>
      <c r="L732" s="15">
        <v>37233.665922500099</v>
      </c>
      <c r="M732" s="15">
        <v>325.20869827281206</v>
      </c>
      <c r="N732" s="15">
        <v>47.824808569531186</v>
      </c>
      <c r="O732" s="16">
        <v>39083</v>
      </c>
      <c r="P732" s="17" t="s">
        <v>697</v>
      </c>
      <c r="Q732" s="17" t="s">
        <v>698</v>
      </c>
      <c r="R732" s="18"/>
    </row>
    <row r="733" spans="1:18" ht="13" x14ac:dyDescent="0.3">
      <c r="A733" s="14" t="s">
        <v>173</v>
      </c>
      <c r="B733" s="14" t="s">
        <v>30</v>
      </c>
      <c r="C733" s="14" t="s">
        <v>174</v>
      </c>
      <c r="D733" s="14" t="s">
        <v>116</v>
      </c>
      <c r="E733" s="14" t="s">
        <v>15</v>
      </c>
      <c r="F733" s="14" t="s">
        <v>8</v>
      </c>
      <c r="G733" s="14" t="s">
        <v>848</v>
      </c>
      <c r="H733" s="14" t="s">
        <v>82</v>
      </c>
      <c r="I733" s="14" t="s">
        <v>80</v>
      </c>
      <c r="J733" s="14" t="s">
        <v>1985</v>
      </c>
      <c r="K733" s="15">
        <v>9</v>
      </c>
      <c r="L733" s="15">
        <v>105000</v>
      </c>
      <c r="M733" s="15">
        <v>969.71903566047342</v>
      </c>
      <c r="N733" s="15">
        <v>107.74655951783038</v>
      </c>
      <c r="O733" s="16">
        <v>43101</v>
      </c>
      <c r="P733" s="17" t="s">
        <v>719</v>
      </c>
      <c r="Q733" s="17" t="s">
        <v>720</v>
      </c>
      <c r="R733" s="18"/>
    </row>
    <row r="734" spans="1:18" ht="13" x14ac:dyDescent="0.3">
      <c r="A734" s="14" t="s">
        <v>173</v>
      </c>
      <c r="B734" s="14" t="s">
        <v>30</v>
      </c>
      <c r="C734" s="14" t="s">
        <v>174</v>
      </c>
      <c r="D734" s="14" t="s">
        <v>116</v>
      </c>
      <c r="E734" s="14" t="s">
        <v>15</v>
      </c>
      <c r="F734" s="14" t="s">
        <v>8</v>
      </c>
      <c r="G734" s="14" t="s">
        <v>445</v>
      </c>
      <c r="H734" s="14" t="s">
        <v>83</v>
      </c>
      <c r="I734" s="14" t="s">
        <v>80</v>
      </c>
      <c r="J734" s="14" t="s">
        <v>1984</v>
      </c>
      <c r="K734" s="15">
        <v>3.8</v>
      </c>
      <c r="L734" s="15">
        <v>127500</v>
      </c>
      <c r="M734" s="15">
        <v>1128.2205286276194</v>
      </c>
      <c r="N734" s="15">
        <v>296.90013911253141</v>
      </c>
      <c r="O734" s="16">
        <v>38718</v>
      </c>
      <c r="P734" s="17" t="s">
        <v>105</v>
      </c>
      <c r="Q734" s="17" t="s">
        <v>446</v>
      </c>
      <c r="R734" s="18" t="s">
        <v>106</v>
      </c>
    </row>
    <row r="735" spans="1:18" ht="13" x14ac:dyDescent="0.3">
      <c r="A735" s="14" t="s">
        <v>173</v>
      </c>
      <c r="B735" s="14" t="s">
        <v>30</v>
      </c>
      <c r="C735" s="14" t="s">
        <v>174</v>
      </c>
      <c r="D735" s="14" t="s">
        <v>116</v>
      </c>
      <c r="E735" s="14" t="s">
        <v>15</v>
      </c>
      <c r="F735" s="14" t="s">
        <v>8</v>
      </c>
      <c r="G735" s="14" t="s">
        <v>177</v>
      </c>
      <c r="H735" s="14" t="s">
        <v>83</v>
      </c>
      <c r="I735" s="14" t="s">
        <v>80</v>
      </c>
      <c r="J735" s="14" t="s">
        <v>1984</v>
      </c>
      <c r="K735" s="15">
        <v>20.3</v>
      </c>
      <c r="L735" s="15">
        <v>120000</v>
      </c>
      <c r="M735" s="15">
        <v>1318.8860197892427</v>
      </c>
      <c r="N735" s="15">
        <v>64.969754669420823</v>
      </c>
      <c r="O735" s="16">
        <v>39814</v>
      </c>
      <c r="P735" s="17" t="s">
        <v>105</v>
      </c>
      <c r="Q735" s="17" t="s">
        <v>176</v>
      </c>
      <c r="R735" s="18" t="s">
        <v>106</v>
      </c>
    </row>
    <row r="736" spans="1:18" ht="13" x14ac:dyDescent="0.3">
      <c r="A736" s="14" t="s">
        <v>173</v>
      </c>
      <c r="B736" s="14" t="s">
        <v>30</v>
      </c>
      <c r="C736" s="14" t="s">
        <v>174</v>
      </c>
      <c r="D736" s="14" t="s">
        <v>116</v>
      </c>
      <c r="E736" s="14" t="s">
        <v>15</v>
      </c>
      <c r="F736" s="14" t="s">
        <v>8</v>
      </c>
      <c r="G736" s="14" t="s">
        <v>178</v>
      </c>
      <c r="H736" s="14" t="s">
        <v>82</v>
      </c>
      <c r="I736" s="14" t="s">
        <v>80</v>
      </c>
      <c r="J736" s="14" t="s">
        <v>1985</v>
      </c>
      <c r="K736" s="15">
        <v>8.9</v>
      </c>
      <c r="L736" s="15">
        <v>105000</v>
      </c>
      <c r="M736" s="15">
        <v>945.96256797262458</v>
      </c>
      <c r="N736" s="15">
        <v>106.28792898568815</v>
      </c>
      <c r="O736" s="16">
        <v>43466</v>
      </c>
      <c r="P736" s="17" t="s">
        <v>105</v>
      </c>
      <c r="Q736" s="17" t="s">
        <v>179</v>
      </c>
      <c r="R736" s="18" t="s">
        <v>106</v>
      </c>
    </row>
    <row r="737" spans="1:18" ht="13" x14ac:dyDescent="0.3">
      <c r="A737" s="14" t="s">
        <v>173</v>
      </c>
      <c r="B737" s="14" t="s">
        <v>30</v>
      </c>
      <c r="C737" s="14" t="s">
        <v>174</v>
      </c>
      <c r="D737" s="14" t="s">
        <v>116</v>
      </c>
      <c r="E737" s="14" t="s">
        <v>15</v>
      </c>
      <c r="F737" s="14" t="s">
        <v>8</v>
      </c>
      <c r="G737" s="14" t="s">
        <v>175</v>
      </c>
      <c r="H737" s="14" t="s">
        <v>83</v>
      </c>
      <c r="I737" s="14" t="s">
        <v>80</v>
      </c>
      <c r="J737" s="14" t="s">
        <v>1984</v>
      </c>
      <c r="K737" s="15">
        <v>2.4</v>
      </c>
      <c r="L737" s="15">
        <v>69000</v>
      </c>
      <c r="M737" s="15">
        <v>621.6325446677248</v>
      </c>
      <c r="N737" s="15">
        <v>259.01356027821868</v>
      </c>
      <c r="O737" s="16">
        <v>43466</v>
      </c>
      <c r="P737" s="17" t="s">
        <v>105</v>
      </c>
      <c r="Q737" s="17" t="s">
        <v>176</v>
      </c>
      <c r="R737" s="18" t="s">
        <v>106</v>
      </c>
    </row>
    <row r="738" spans="1:18" ht="13" x14ac:dyDescent="0.3">
      <c r="A738" s="14" t="s">
        <v>173</v>
      </c>
      <c r="B738" s="14" t="s">
        <v>30</v>
      </c>
      <c r="C738" s="14"/>
      <c r="D738" s="14" t="s">
        <v>116</v>
      </c>
      <c r="E738" s="14" t="s">
        <v>15</v>
      </c>
      <c r="F738" s="14" t="s">
        <v>8</v>
      </c>
      <c r="G738" s="14" t="s">
        <v>1089</v>
      </c>
      <c r="H738" s="14" t="s">
        <v>83</v>
      </c>
      <c r="I738" s="14" t="s">
        <v>80</v>
      </c>
      <c r="J738" s="14" t="s">
        <v>1984</v>
      </c>
      <c r="K738" s="15">
        <v>12.4</v>
      </c>
      <c r="L738" s="15"/>
      <c r="M738" s="15">
        <v>3088.2686385602333</v>
      </c>
      <c r="N738" s="15">
        <v>249.05392246453493</v>
      </c>
      <c r="O738" s="16"/>
      <c r="P738" s="17"/>
      <c r="Q738" s="17" t="s">
        <v>873</v>
      </c>
      <c r="R738" s="18"/>
    </row>
    <row r="739" spans="1:18" ht="13" x14ac:dyDescent="0.3">
      <c r="A739" s="14" t="s">
        <v>173</v>
      </c>
      <c r="B739" s="14" t="s">
        <v>30</v>
      </c>
      <c r="C739" s="14" t="s">
        <v>180</v>
      </c>
      <c r="D739" s="14" t="s">
        <v>116</v>
      </c>
      <c r="E739" s="14" t="s">
        <v>15</v>
      </c>
      <c r="F739" s="14" t="s">
        <v>8</v>
      </c>
      <c r="G739" s="14" t="s">
        <v>181</v>
      </c>
      <c r="H739" s="14" t="s">
        <v>83</v>
      </c>
      <c r="I739" s="14" t="s">
        <v>80</v>
      </c>
      <c r="J739" s="14" t="s">
        <v>1984</v>
      </c>
      <c r="K739" s="15">
        <v>8.9</v>
      </c>
      <c r="L739" s="15">
        <v>250000</v>
      </c>
      <c r="M739" s="15">
        <v>2377.1388990202158</v>
      </c>
      <c r="N739" s="15">
        <v>267.09425831687815</v>
      </c>
      <c r="O739" s="16">
        <v>37987</v>
      </c>
      <c r="P739" s="17" t="s">
        <v>105</v>
      </c>
      <c r="Q739" s="17" t="s">
        <v>182</v>
      </c>
      <c r="R739" s="18" t="s">
        <v>106</v>
      </c>
    </row>
    <row r="740" spans="1:18" ht="13" x14ac:dyDescent="0.3">
      <c r="A740" s="14" t="s">
        <v>173</v>
      </c>
      <c r="B740" s="14" t="s">
        <v>30</v>
      </c>
      <c r="C740" s="14" t="s">
        <v>180</v>
      </c>
      <c r="D740" s="14" t="s">
        <v>116</v>
      </c>
      <c r="E740" s="14" t="s">
        <v>15</v>
      </c>
      <c r="F740" s="14" t="s">
        <v>8</v>
      </c>
      <c r="G740" s="14" t="s">
        <v>187</v>
      </c>
      <c r="H740" s="14" t="s">
        <v>83</v>
      </c>
      <c r="I740" s="14" t="s">
        <v>80</v>
      </c>
      <c r="J740" s="14" t="s">
        <v>1984</v>
      </c>
      <c r="K740" s="15">
        <v>5.6</v>
      </c>
      <c r="L740" s="15">
        <v>300000</v>
      </c>
      <c r="M740" s="15">
        <v>2613.6399893672401</v>
      </c>
      <c r="N740" s="15">
        <v>466.72142667272146</v>
      </c>
      <c r="O740" s="16">
        <v>45658</v>
      </c>
      <c r="P740" s="17" t="s">
        <v>105</v>
      </c>
      <c r="Q740" s="17" t="s">
        <v>188</v>
      </c>
      <c r="R740" s="18" t="s">
        <v>106</v>
      </c>
    </row>
    <row r="741" spans="1:18" ht="13" x14ac:dyDescent="0.3">
      <c r="A741" s="14" t="s">
        <v>173</v>
      </c>
      <c r="B741" s="14" t="s">
        <v>30</v>
      </c>
      <c r="C741" s="14" t="s">
        <v>180</v>
      </c>
      <c r="D741" s="14" t="s">
        <v>116</v>
      </c>
      <c r="E741" s="14" t="s">
        <v>15</v>
      </c>
      <c r="F741" s="14" t="s">
        <v>8</v>
      </c>
      <c r="G741" s="14" t="s">
        <v>183</v>
      </c>
      <c r="H741" s="14" t="s">
        <v>83</v>
      </c>
      <c r="I741" s="14" t="s">
        <v>80</v>
      </c>
      <c r="J741" s="14" t="s">
        <v>1984</v>
      </c>
      <c r="K741" s="15">
        <v>4.0999999999999996</v>
      </c>
      <c r="L741" s="15">
        <v>257000</v>
      </c>
      <c r="M741" s="15">
        <v>1960.8603879636207</v>
      </c>
      <c r="N741" s="15">
        <v>478.25863121063924</v>
      </c>
      <c r="O741" s="16">
        <v>35796</v>
      </c>
      <c r="P741" s="17" t="s">
        <v>105</v>
      </c>
      <c r="Q741" s="17" t="s">
        <v>184</v>
      </c>
      <c r="R741" s="18" t="s">
        <v>106</v>
      </c>
    </row>
    <row r="742" spans="1:18" ht="13" x14ac:dyDescent="0.3">
      <c r="A742" s="14" t="s">
        <v>173</v>
      </c>
      <c r="B742" s="14" t="s">
        <v>30</v>
      </c>
      <c r="C742" s="14" t="s">
        <v>180</v>
      </c>
      <c r="D742" s="14" t="s">
        <v>116</v>
      </c>
      <c r="E742" s="14" t="s">
        <v>15</v>
      </c>
      <c r="F742" s="14" t="s">
        <v>8</v>
      </c>
      <c r="G742" s="14" t="s">
        <v>185</v>
      </c>
      <c r="H742" s="14" t="s">
        <v>83</v>
      </c>
      <c r="I742" s="14" t="s">
        <v>80</v>
      </c>
      <c r="J742" s="14" t="s">
        <v>1984</v>
      </c>
      <c r="K742" s="15">
        <v>27.8</v>
      </c>
      <c r="L742" s="15">
        <v>988600</v>
      </c>
      <c r="M742" s="15">
        <v>8698.1418740281206</v>
      </c>
      <c r="N742" s="15">
        <v>312.88280122403313</v>
      </c>
      <c r="O742" s="16">
        <v>36161</v>
      </c>
      <c r="P742" s="17" t="s">
        <v>105</v>
      </c>
      <c r="Q742" s="17" t="s">
        <v>186</v>
      </c>
      <c r="R742" s="18" t="s">
        <v>106</v>
      </c>
    </row>
    <row r="743" spans="1:18" ht="13" x14ac:dyDescent="0.3">
      <c r="A743" s="14" t="s">
        <v>173</v>
      </c>
      <c r="B743" s="14" t="s">
        <v>30</v>
      </c>
      <c r="C743" s="14" t="s">
        <v>180</v>
      </c>
      <c r="D743" s="14" t="s">
        <v>116</v>
      </c>
      <c r="E743" s="14" t="s">
        <v>15</v>
      </c>
      <c r="F743" s="14" t="s">
        <v>8</v>
      </c>
      <c r="G743" s="14" t="s">
        <v>193</v>
      </c>
      <c r="H743" s="14" t="s">
        <v>83</v>
      </c>
      <c r="I743" s="14" t="s">
        <v>80</v>
      </c>
      <c r="J743" s="14" t="s">
        <v>1984</v>
      </c>
      <c r="K743" s="15">
        <v>2.7</v>
      </c>
      <c r="L743" s="15">
        <v>111400</v>
      </c>
      <c r="M743" s="15">
        <v>1059.8534483015699</v>
      </c>
      <c r="N743" s="15">
        <v>392.53831418576658</v>
      </c>
      <c r="O743" s="16">
        <v>41640</v>
      </c>
      <c r="P743" s="17" t="s">
        <v>105</v>
      </c>
      <c r="Q743" s="17" t="s">
        <v>194</v>
      </c>
      <c r="R743" s="18" t="s">
        <v>106</v>
      </c>
    </row>
    <row r="744" spans="1:18" ht="13" x14ac:dyDescent="0.3">
      <c r="A744" s="14" t="s">
        <v>173</v>
      </c>
      <c r="B744" s="14" t="s">
        <v>30</v>
      </c>
      <c r="C744" s="14" t="s">
        <v>180</v>
      </c>
      <c r="D744" s="14" t="s">
        <v>116</v>
      </c>
      <c r="E744" s="14" t="s">
        <v>15</v>
      </c>
      <c r="F744" s="14" t="s">
        <v>8</v>
      </c>
      <c r="G744" s="14" t="s">
        <v>195</v>
      </c>
      <c r="H744" s="14" t="s">
        <v>83</v>
      </c>
      <c r="I744" s="14" t="s">
        <v>80</v>
      </c>
      <c r="J744" s="14" t="s">
        <v>1984</v>
      </c>
      <c r="K744" s="15">
        <v>10</v>
      </c>
      <c r="L744" s="15">
        <v>290800</v>
      </c>
      <c r="M744" s="15">
        <v>2676.3744705738272</v>
      </c>
      <c r="N744" s="15">
        <v>267.6374470573827</v>
      </c>
      <c r="O744" s="16">
        <v>42370</v>
      </c>
      <c r="P744" s="17" t="s">
        <v>105</v>
      </c>
      <c r="Q744" s="17" t="s">
        <v>196</v>
      </c>
      <c r="R744" s="18" t="s">
        <v>106</v>
      </c>
    </row>
    <row r="745" spans="1:18" ht="13" x14ac:dyDescent="0.3">
      <c r="A745" s="14" t="s">
        <v>173</v>
      </c>
      <c r="B745" s="14" t="s">
        <v>30</v>
      </c>
      <c r="C745" s="14" t="s">
        <v>180</v>
      </c>
      <c r="D745" s="14" t="s">
        <v>116</v>
      </c>
      <c r="E745" s="14" t="s">
        <v>15</v>
      </c>
      <c r="F745" s="14" t="s">
        <v>8</v>
      </c>
      <c r="G745" s="14" t="s">
        <v>189</v>
      </c>
      <c r="H745" s="14" t="s">
        <v>82</v>
      </c>
      <c r="I745" s="14" t="s">
        <v>80</v>
      </c>
      <c r="J745" s="14" t="s">
        <v>1985</v>
      </c>
      <c r="K745" s="15">
        <v>16</v>
      </c>
      <c r="L745" s="15">
        <v>242200</v>
      </c>
      <c r="M745" s="15">
        <v>2637.6989334096493</v>
      </c>
      <c r="N745" s="15">
        <v>164.85618333810308</v>
      </c>
      <c r="O745" s="16">
        <v>34700</v>
      </c>
      <c r="P745" s="17" t="s">
        <v>105</v>
      </c>
      <c r="Q745" s="17" t="s">
        <v>190</v>
      </c>
      <c r="R745" s="18" t="s">
        <v>106</v>
      </c>
    </row>
    <row r="746" spans="1:18" ht="13" x14ac:dyDescent="0.3">
      <c r="A746" s="14" t="s">
        <v>173</v>
      </c>
      <c r="B746" s="14" t="s">
        <v>30</v>
      </c>
      <c r="C746" s="14" t="s">
        <v>180</v>
      </c>
      <c r="D746" s="14" t="s">
        <v>116</v>
      </c>
      <c r="E746" s="14" t="s">
        <v>15</v>
      </c>
      <c r="F746" s="14" t="s">
        <v>8</v>
      </c>
      <c r="G746" s="14" t="s">
        <v>191</v>
      </c>
      <c r="H746" s="14" t="s">
        <v>83</v>
      </c>
      <c r="I746" s="14" t="s">
        <v>80</v>
      </c>
      <c r="J746" s="14" t="s">
        <v>1984</v>
      </c>
      <c r="K746" s="15">
        <v>3.8</v>
      </c>
      <c r="L746" s="15">
        <v>40000</v>
      </c>
      <c r="M746" s="15">
        <v>520.64430992378232</v>
      </c>
      <c r="N746" s="15">
        <v>137.01166050625852</v>
      </c>
      <c r="O746" s="16">
        <v>40544</v>
      </c>
      <c r="P746" s="17" t="s">
        <v>105</v>
      </c>
      <c r="Q746" s="17" t="s">
        <v>192</v>
      </c>
      <c r="R746" s="18" t="s">
        <v>106</v>
      </c>
    </row>
    <row r="747" spans="1:18" ht="13" x14ac:dyDescent="0.3">
      <c r="A747" s="14" t="s">
        <v>173</v>
      </c>
      <c r="B747" s="14" t="s">
        <v>30</v>
      </c>
      <c r="C747" s="14" t="s">
        <v>180</v>
      </c>
      <c r="D747" s="14" t="s">
        <v>116</v>
      </c>
      <c r="E747" s="14" t="s">
        <v>15</v>
      </c>
      <c r="F747" s="14" t="s">
        <v>8</v>
      </c>
      <c r="G747" s="14" t="s">
        <v>200</v>
      </c>
      <c r="H747" s="14" t="s">
        <v>83</v>
      </c>
      <c r="I747" s="14" t="s">
        <v>80</v>
      </c>
      <c r="J747" s="14" t="s">
        <v>1984</v>
      </c>
      <c r="K747" s="15">
        <v>58.3</v>
      </c>
      <c r="L747" s="15">
        <v>949400</v>
      </c>
      <c r="M747" s="15">
        <v>7941.441537063949</v>
      </c>
      <c r="N747" s="15">
        <v>136.21683597022212</v>
      </c>
      <c r="O747" s="16">
        <v>36892</v>
      </c>
      <c r="P747" s="17" t="s">
        <v>105</v>
      </c>
      <c r="Q747" s="17" t="s">
        <v>201</v>
      </c>
      <c r="R747" s="18" t="s">
        <v>106</v>
      </c>
    </row>
    <row r="748" spans="1:18" ht="13" x14ac:dyDescent="0.3">
      <c r="A748" s="14" t="s">
        <v>173</v>
      </c>
      <c r="B748" s="14" t="s">
        <v>30</v>
      </c>
      <c r="C748" s="14" t="s">
        <v>180</v>
      </c>
      <c r="D748" s="14" t="s">
        <v>116</v>
      </c>
      <c r="E748" s="14" t="s">
        <v>15</v>
      </c>
      <c r="F748" s="14" t="s">
        <v>8</v>
      </c>
      <c r="G748" s="14" t="s">
        <v>216</v>
      </c>
      <c r="H748" s="14" t="s">
        <v>83</v>
      </c>
      <c r="I748" s="14" t="s">
        <v>80</v>
      </c>
      <c r="J748" s="14" t="s">
        <v>1984</v>
      </c>
      <c r="K748" s="15">
        <v>12</v>
      </c>
      <c r="L748" s="15">
        <v>170200</v>
      </c>
      <c r="M748" s="15">
        <v>1340.9795627079575</v>
      </c>
      <c r="N748" s="15">
        <v>111.74829689232979</v>
      </c>
      <c r="O748" s="16">
        <v>33239</v>
      </c>
      <c r="P748" s="17" t="s">
        <v>105</v>
      </c>
      <c r="Q748" s="17" t="s">
        <v>217</v>
      </c>
      <c r="R748" s="18" t="s">
        <v>106</v>
      </c>
    </row>
    <row r="749" spans="1:18" ht="13" x14ac:dyDescent="0.3">
      <c r="A749" s="14" t="s">
        <v>173</v>
      </c>
      <c r="B749" s="14" t="s">
        <v>30</v>
      </c>
      <c r="C749" s="14"/>
      <c r="D749" s="14" t="s">
        <v>116</v>
      </c>
      <c r="E749" s="14" t="s">
        <v>15</v>
      </c>
      <c r="F749" s="14" t="s">
        <v>8</v>
      </c>
      <c r="G749" s="14" t="s">
        <v>849</v>
      </c>
      <c r="H749" s="14" t="s">
        <v>60</v>
      </c>
      <c r="I749" s="14" t="s">
        <v>57</v>
      </c>
      <c r="J749" s="14" t="s">
        <v>2005</v>
      </c>
      <c r="K749" s="15">
        <v>66</v>
      </c>
      <c r="L749" s="15">
        <v>110000</v>
      </c>
      <c r="M749" s="15">
        <v>1069.9960500793497</v>
      </c>
      <c r="N749" s="15">
        <v>16.212061364838632</v>
      </c>
      <c r="O749" s="16">
        <v>40909</v>
      </c>
      <c r="P749" s="17" t="s">
        <v>719</v>
      </c>
      <c r="Q749" s="17" t="s">
        <v>720</v>
      </c>
      <c r="R749" s="18"/>
    </row>
    <row r="750" spans="1:18" ht="13" x14ac:dyDescent="0.3">
      <c r="A750" s="14" t="s">
        <v>560</v>
      </c>
      <c r="B750" s="14" t="s">
        <v>31</v>
      </c>
      <c r="C750" s="14"/>
      <c r="D750" s="14" t="s">
        <v>561</v>
      </c>
      <c r="E750" s="14" t="s">
        <v>16</v>
      </c>
      <c r="F750" s="14" t="s">
        <v>7</v>
      </c>
      <c r="G750" s="14" t="s">
        <v>663</v>
      </c>
      <c r="H750" s="14" t="s">
        <v>66</v>
      </c>
      <c r="I750" s="14" t="s">
        <v>61</v>
      </c>
      <c r="J750" s="14" t="s">
        <v>1986</v>
      </c>
      <c r="K750" s="15">
        <v>89</v>
      </c>
      <c r="L750" s="15">
        <v>19579.02375000004</v>
      </c>
      <c r="M750" s="15">
        <v>93.665751273897541</v>
      </c>
      <c r="N750" s="15">
        <v>1.0524241716168263</v>
      </c>
      <c r="O750" s="16">
        <v>43466</v>
      </c>
      <c r="P750" s="17"/>
      <c r="Q750" s="17" t="s">
        <v>664</v>
      </c>
      <c r="R750" s="18"/>
    </row>
    <row r="751" spans="1:18" ht="13" x14ac:dyDescent="0.3">
      <c r="A751" s="14" t="s">
        <v>560</v>
      </c>
      <c r="B751" s="14" t="s">
        <v>31</v>
      </c>
      <c r="C751" s="14"/>
      <c r="D751" s="14" t="s">
        <v>561</v>
      </c>
      <c r="E751" s="14" t="s">
        <v>16</v>
      </c>
      <c r="F751" s="14" t="s">
        <v>7</v>
      </c>
      <c r="G751" s="14" t="s">
        <v>562</v>
      </c>
      <c r="H751" s="14" t="s">
        <v>69</v>
      </c>
      <c r="I751" s="14" t="s">
        <v>61</v>
      </c>
      <c r="J751" s="14" t="s">
        <v>1990</v>
      </c>
      <c r="K751" s="15">
        <v>245</v>
      </c>
      <c r="L751" s="15">
        <v>73.62</v>
      </c>
      <c r="M751" s="15">
        <v>1.6296369108281765</v>
      </c>
      <c r="N751" s="15">
        <v>6.6515792278701085E-3</v>
      </c>
      <c r="O751" s="16">
        <v>36526</v>
      </c>
      <c r="P751" s="17"/>
      <c r="Q751" s="17" t="s">
        <v>449</v>
      </c>
      <c r="R751" s="18"/>
    </row>
    <row r="752" spans="1:18" ht="13" x14ac:dyDescent="0.3">
      <c r="A752" s="14" t="s">
        <v>560</v>
      </c>
      <c r="B752" s="14" t="s">
        <v>31</v>
      </c>
      <c r="C752" s="14"/>
      <c r="D752" s="14" t="s">
        <v>561</v>
      </c>
      <c r="E752" s="14" t="s">
        <v>16</v>
      </c>
      <c r="F752" s="14" t="s">
        <v>7</v>
      </c>
      <c r="G752" s="14" t="s">
        <v>562</v>
      </c>
      <c r="H752" s="14" t="s">
        <v>69</v>
      </c>
      <c r="I752" s="14" t="s">
        <v>61</v>
      </c>
      <c r="J752" s="14" t="s">
        <v>1990</v>
      </c>
      <c r="K752" s="15">
        <v>221</v>
      </c>
      <c r="L752" s="15">
        <v>111.5</v>
      </c>
      <c r="M752" s="15">
        <v>1.6923166134281893</v>
      </c>
      <c r="N752" s="15">
        <v>7.6575412372316253E-3</v>
      </c>
      <c r="O752" s="16">
        <v>39083</v>
      </c>
      <c r="P752" s="17"/>
      <c r="Q752" s="17" t="s">
        <v>449</v>
      </c>
      <c r="R752" s="18"/>
    </row>
    <row r="753" spans="1:18" ht="13" x14ac:dyDescent="0.3">
      <c r="A753" s="14" t="s">
        <v>563</v>
      </c>
      <c r="B753" s="14" t="s">
        <v>32</v>
      </c>
      <c r="C753" s="14"/>
      <c r="D753" s="14" t="s">
        <v>561</v>
      </c>
      <c r="E753" s="14" t="s">
        <v>17</v>
      </c>
      <c r="F753" s="14" t="s">
        <v>7</v>
      </c>
      <c r="G753" s="14" t="s">
        <v>564</v>
      </c>
      <c r="H753" s="14" t="s">
        <v>68</v>
      </c>
      <c r="I753" s="14" t="s">
        <v>61</v>
      </c>
      <c r="J753" s="14" t="s">
        <v>1987</v>
      </c>
      <c r="K753" s="15">
        <v>105</v>
      </c>
      <c r="L753" s="15">
        <v>828.75585487347917</v>
      </c>
      <c r="M753" s="15">
        <v>47.827754865471</v>
      </c>
      <c r="N753" s="15">
        <v>0.45550242729020002</v>
      </c>
      <c r="O753" s="16">
        <v>38718</v>
      </c>
      <c r="P753" s="17"/>
      <c r="Q753" s="17" t="s">
        <v>449</v>
      </c>
      <c r="R753" s="18"/>
    </row>
    <row r="754" spans="1:18" ht="13" x14ac:dyDescent="0.3">
      <c r="A754" s="14" t="s">
        <v>563</v>
      </c>
      <c r="B754" s="14" t="s">
        <v>32</v>
      </c>
      <c r="C754" s="14"/>
      <c r="D754" s="14" t="s">
        <v>561</v>
      </c>
      <c r="E754" s="14" t="s">
        <v>17</v>
      </c>
      <c r="F754" s="14" t="s">
        <v>7</v>
      </c>
      <c r="G754" s="14" t="s">
        <v>565</v>
      </c>
      <c r="H754" s="14" t="s">
        <v>68</v>
      </c>
      <c r="I754" s="14" t="s">
        <v>61</v>
      </c>
      <c r="J754" s="14" t="s">
        <v>1987</v>
      </c>
      <c r="K754" s="15">
        <v>80</v>
      </c>
      <c r="L754" s="15">
        <v>614.33936916493371</v>
      </c>
      <c r="M754" s="15">
        <v>35.453713635741586</v>
      </c>
      <c r="N754" s="15">
        <v>0.44317142044676983</v>
      </c>
      <c r="O754" s="16">
        <v>38718</v>
      </c>
      <c r="P754" s="17"/>
      <c r="Q754" s="17" t="s">
        <v>449</v>
      </c>
      <c r="R754" s="18"/>
    </row>
    <row r="755" spans="1:18" ht="13" x14ac:dyDescent="0.3">
      <c r="A755" s="14" t="s">
        <v>563</v>
      </c>
      <c r="B755" s="14" t="s">
        <v>32</v>
      </c>
      <c r="C755" s="14"/>
      <c r="D755" s="14" t="s">
        <v>561</v>
      </c>
      <c r="E755" s="14" t="s">
        <v>17</v>
      </c>
      <c r="F755" s="14" t="s">
        <v>7</v>
      </c>
      <c r="G755" s="14" t="s">
        <v>566</v>
      </c>
      <c r="H755" s="14" t="s">
        <v>68</v>
      </c>
      <c r="I755" s="14" t="s">
        <v>61</v>
      </c>
      <c r="J755" s="14" t="s">
        <v>1987</v>
      </c>
      <c r="K755" s="15">
        <v>11</v>
      </c>
      <c r="L755" s="15">
        <v>75.888980896844743</v>
      </c>
      <c r="M755" s="15">
        <v>4.3795763902974896</v>
      </c>
      <c r="N755" s="15">
        <v>0.39814330820886268</v>
      </c>
      <c r="O755" s="16">
        <v>38718</v>
      </c>
      <c r="P755" s="17"/>
      <c r="Q755" s="17" t="s">
        <v>449</v>
      </c>
      <c r="R755" s="18"/>
    </row>
    <row r="756" spans="1:18" ht="13" x14ac:dyDescent="0.3">
      <c r="A756" s="14" t="s">
        <v>459</v>
      </c>
      <c r="B756" s="14" t="s">
        <v>24</v>
      </c>
      <c r="C756" s="14"/>
      <c r="D756" s="14" t="s">
        <v>113</v>
      </c>
      <c r="E756" s="14" t="s">
        <v>17</v>
      </c>
      <c r="F756" s="14" t="s">
        <v>11</v>
      </c>
      <c r="G756" s="14" t="s">
        <v>678</v>
      </c>
      <c r="H756" s="14" t="s">
        <v>68</v>
      </c>
      <c r="I756" s="14" t="s">
        <v>61</v>
      </c>
      <c r="J756" s="14" t="s">
        <v>1987</v>
      </c>
      <c r="K756" s="15">
        <v>146.6</v>
      </c>
      <c r="L756" s="15">
        <v>156660.02499999999</v>
      </c>
      <c r="M756" s="15">
        <v>36.691290059413269</v>
      </c>
      <c r="N756" s="15">
        <v>0.25028165115561574</v>
      </c>
      <c r="O756" s="16">
        <v>42736</v>
      </c>
      <c r="P756" s="17"/>
      <c r="Q756" s="17" t="s">
        <v>679</v>
      </c>
      <c r="R756" s="18"/>
    </row>
    <row r="757" spans="1:18" ht="13" x14ac:dyDescent="0.3">
      <c r="A757" s="14" t="s">
        <v>459</v>
      </c>
      <c r="B757" s="14" t="s">
        <v>24</v>
      </c>
      <c r="C757" s="14"/>
      <c r="D757" s="14" t="s">
        <v>876</v>
      </c>
      <c r="E757" s="14" t="s">
        <v>17</v>
      </c>
      <c r="F757" s="14" t="s">
        <v>11</v>
      </c>
      <c r="G757" s="14" t="s">
        <v>936</v>
      </c>
      <c r="H757" s="14" t="s">
        <v>79</v>
      </c>
      <c r="I757" s="14" t="s">
        <v>72</v>
      </c>
      <c r="J757" s="14" t="s">
        <v>1996</v>
      </c>
      <c r="K757" s="15">
        <v>113</v>
      </c>
      <c r="L757" s="15"/>
      <c r="M757" s="15">
        <v>49.626358034419361</v>
      </c>
      <c r="N757" s="15">
        <v>0.43917131003910942</v>
      </c>
      <c r="O757" s="16"/>
      <c r="P757" s="17"/>
      <c r="Q757" s="17" t="s">
        <v>873</v>
      </c>
      <c r="R757" s="18"/>
    </row>
    <row r="758" spans="1:18" ht="13" x14ac:dyDescent="0.3">
      <c r="A758" s="14" t="s">
        <v>459</v>
      </c>
      <c r="B758" s="14" t="s">
        <v>24</v>
      </c>
      <c r="C758" s="14"/>
      <c r="D758" s="14" t="s">
        <v>876</v>
      </c>
      <c r="E758" s="14" t="s">
        <v>17</v>
      </c>
      <c r="F758" s="14" t="s">
        <v>11</v>
      </c>
      <c r="G758" s="14" t="s">
        <v>921</v>
      </c>
      <c r="H758" s="14" t="s">
        <v>79</v>
      </c>
      <c r="I758" s="14" t="s">
        <v>72</v>
      </c>
      <c r="J758" s="14" t="s">
        <v>1996</v>
      </c>
      <c r="K758" s="15">
        <v>380.85</v>
      </c>
      <c r="L758" s="15"/>
      <c r="M758" s="15">
        <v>87.724701299377273</v>
      </c>
      <c r="N758" s="15">
        <v>0.23033924458284696</v>
      </c>
      <c r="O758" s="16"/>
      <c r="P758" s="17"/>
      <c r="Q758" s="17" t="s">
        <v>873</v>
      </c>
      <c r="R758" s="18"/>
    </row>
    <row r="759" spans="1:18" ht="13" x14ac:dyDescent="0.3">
      <c r="A759" s="14" t="s">
        <v>459</v>
      </c>
      <c r="B759" s="14" t="s">
        <v>24</v>
      </c>
      <c r="C759" s="14"/>
      <c r="D759" s="14" t="s">
        <v>876</v>
      </c>
      <c r="E759" s="14" t="s">
        <v>17</v>
      </c>
      <c r="F759" s="14" t="s">
        <v>11</v>
      </c>
      <c r="G759" s="14" t="s">
        <v>942</v>
      </c>
      <c r="H759" s="14" t="s">
        <v>79</v>
      </c>
      <c r="I759" s="14" t="s">
        <v>72</v>
      </c>
      <c r="J759" s="14" t="s">
        <v>1996</v>
      </c>
      <c r="K759" s="15">
        <v>767</v>
      </c>
      <c r="L759" s="15"/>
      <c r="M759" s="15">
        <v>47.509999999999991</v>
      </c>
      <c r="N759" s="15">
        <v>6.1942633637548879E-2</v>
      </c>
      <c r="O759" s="16"/>
      <c r="P759" s="17"/>
      <c r="Q759" s="17" t="s">
        <v>873</v>
      </c>
      <c r="R759" s="18"/>
    </row>
    <row r="760" spans="1:18" ht="13" x14ac:dyDescent="0.3">
      <c r="A760" s="14" t="s">
        <v>459</v>
      </c>
      <c r="B760" s="14" t="s">
        <v>24</v>
      </c>
      <c r="C760" s="14"/>
      <c r="D760" s="14" t="s">
        <v>876</v>
      </c>
      <c r="E760" s="14" t="s">
        <v>17</v>
      </c>
      <c r="F760" s="14" t="s">
        <v>11</v>
      </c>
      <c r="G760" s="14" t="s">
        <v>1176</v>
      </c>
      <c r="H760" s="14" t="s">
        <v>58</v>
      </c>
      <c r="I760" s="14" t="s">
        <v>57</v>
      </c>
      <c r="J760" s="14" t="s">
        <v>2006</v>
      </c>
      <c r="K760" s="15">
        <v>335</v>
      </c>
      <c r="L760" s="15"/>
      <c r="M760" s="15">
        <v>136.48970157477717</v>
      </c>
      <c r="N760" s="15">
        <v>0.40743194499933483</v>
      </c>
      <c r="O760" s="16"/>
      <c r="P760" s="17"/>
      <c r="Q760" s="17" t="s">
        <v>873</v>
      </c>
      <c r="R760" s="18"/>
    </row>
    <row r="761" spans="1:18" ht="13" x14ac:dyDescent="0.3">
      <c r="A761" s="14" t="s">
        <v>459</v>
      </c>
      <c r="B761" s="14" t="s">
        <v>24</v>
      </c>
      <c r="C761" s="14"/>
      <c r="D761" s="14" t="s">
        <v>113</v>
      </c>
      <c r="E761" s="14" t="s">
        <v>17</v>
      </c>
      <c r="F761" s="14" t="s">
        <v>11</v>
      </c>
      <c r="G761" s="14" t="s">
        <v>460</v>
      </c>
      <c r="H761" s="14" t="s">
        <v>70</v>
      </c>
      <c r="I761" s="14" t="s">
        <v>61</v>
      </c>
      <c r="J761" s="14" t="s">
        <v>1988</v>
      </c>
      <c r="K761" s="15">
        <v>21.8</v>
      </c>
      <c r="L761" s="15">
        <v>7072.5333333333274</v>
      </c>
      <c r="M761" s="15">
        <v>3.4101974929751617</v>
      </c>
      <c r="N761" s="15">
        <v>0.15643107765941108</v>
      </c>
      <c r="O761" s="16">
        <v>37622</v>
      </c>
      <c r="P761" s="17"/>
      <c r="Q761" s="17" t="s">
        <v>449</v>
      </c>
      <c r="R761" s="18"/>
    </row>
    <row r="762" spans="1:18" ht="13" x14ac:dyDescent="0.3">
      <c r="A762" s="14" t="s">
        <v>459</v>
      </c>
      <c r="B762" s="14" t="s">
        <v>24</v>
      </c>
      <c r="C762" s="14"/>
      <c r="D762" s="14" t="s">
        <v>113</v>
      </c>
      <c r="E762" s="14" t="s">
        <v>17</v>
      </c>
      <c r="F762" s="14" t="s">
        <v>11</v>
      </c>
      <c r="G762" s="14" t="s">
        <v>460</v>
      </c>
      <c r="H762" s="14" t="s">
        <v>70</v>
      </c>
      <c r="I762" s="14" t="s">
        <v>61</v>
      </c>
      <c r="J762" s="14" t="s">
        <v>1988</v>
      </c>
      <c r="K762" s="15">
        <v>19.8</v>
      </c>
      <c r="L762" s="15">
        <v>6493.13</v>
      </c>
      <c r="M762" s="15">
        <v>1.7423298967563479</v>
      </c>
      <c r="N762" s="15">
        <v>8.7996459432138782E-2</v>
      </c>
      <c r="O762" s="16">
        <v>40909</v>
      </c>
      <c r="P762" s="17"/>
      <c r="Q762" s="17" t="s">
        <v>449</v>
      </c>
      <c r="R762" s="18"/>
    </row>
    <row r="763" spans="1:18" ht="13" x14ac:dyDescent="0.3">
      <c r="A763" s="14" t="s">
        <v>459</v>
      </c>
      <c r="B763" s="14" t="s">
        <v>24</v>
      </c>
      <c r="C763" s="14"/>
      <c r="D763" s="14" t="s">
        <v>113</v>
      </c>
      <c r="E763" s="14" t="s">
        <v>17</v>
      </c>
      <c r="F763" s="14" t="s">
        <v>11</v>
      </c>
      <c r="G763" s="14" t="s">
        <v>461</v>
      </c>
      <c r="H763" s="14" t="s">
        <v>70</v>
      </c>
      <c r="I763" s="14" t="s">
        <v>61</v>
      </c>
      <c r="J763" s="14" t="s">
        <v>1988</v>
      </c>
      <c r="K763" s="15">
        <v>10.8</v>
      </c>
      <c r="L763" s="15">
        <v>1549.5999999999988</v>
      </c>
      <c r="M763" s="15">
        <v>0.7471781023934343</v>
      </c>
      <c r="N763" s="15">
        <v>6.9183157629021691E-2</v>
      </c>
      <c r="O763" s="16">
        <v>37622</v>
      </c>
      <c r="P763" s="17"/>
      <c r="Q763" s="17" t="s">
        <v>449</v>
      </c>
      <c r="R763" s="18"/>
    </row>
    <row r="764" spans="1:18" ht="13" x14ac:dyDescent="0.3">
      <c r="A764" s="14" t="s">
        <v>459</v>
      </c>
      <c r="B764" s="14" t="s">
        <v>24</v>
      </c>
      <c r="C764" s="14"/>
      <c r="D764" s="14" t="s">
        <v>113</v>
      </c>
      <c r="E764" s="14" t="s">
        <v>17</v>
      </c>
      <c r="F764" s="14" t="s">
        <v>11</v>
      </c>
      <c r="G764" s="14" t="s">
        <v>461</v>
      </c>
      <c r="H764" s="14" t="s">
        <v>70</v>
      </c>
      <c r="I764" s="14" t="s">
        <v>61</v>
      </c>
      <c r="J764" s="14" t="s">
        <v>1988</v>
      </c>
      <c r="K764" s="15">
        <v>8</v>
      </c>
      <c r="L764" s="15">
        <v>1693.86</v>
      </c>
      <c r="M764" s="15">
        <v>0.45452084263209075</v>
      </c>
      <c r="N764" s="15">
        <v>5.6815105329011344E-2</v>
      </c>
      <c r="O764" s="16">
        <v>40909</v>
      </c>
      <c r="P764" s="17"/>
      <c r="Q764" s="17" t="s">
        <v>449</v>
      </c>
      <c r="R764" s="18"/>
    </row>
    <row r="765" spans="1:18" ht="13" x14ac:dyDescent="0.3">
      <c r="A765" s="14" t="s">
        <v>459</v>
      </c>
      <c r="B765" s="14" t="s">
        <v>24</v>
      </c>
      <c r="C765" s="14"/>
      <c r="D765" s="14" t="s">
        <v>113</v>
      </c>
      <c r="E765" s="14" t="s">
        <v>17</v>
      </c>
      <c r="F765" s="14" t="s">
        <v>11</v>
      </c>
      <c r="G765" s="14" t="s">
        <v>462</v>
      </c>
      <c r="H765" s="14" t="s">
        <v>70</v>
      </c>
      <c r="I765" s="14" t="s">
        <v>61</v>
      </c>
      <c r="J765" s="14" t="s">
        <v>1988</v>
      </c>
      <c r="K765" s="15">
        <v>11.8</v>
      </c>
      <c r="L765" s="15">
        <v>3655.4666666666635</v>
      </c>
      <c r="M765" s="15">
        <v>1.7625739851332296</v>
      </c>
      <c r="N765" s="15">
        <v>0.14937067670620588</v>
      </c>
      <c r="O765" s="16">
        <v>37622</v>
      </c>
      <c r="P765" s="17"/>
      <c r="Q765" s="17" t="s">
        <v>449</v>
      </c>
      <c r="R765" s="18"/>
    </row>
    <row r="766" spans="1:18" ht="13" x14ac:dyDescent="0.3">
      <c r="A766" s="14" t="s">
        <v>459</v>
      </c>
      <c r="B766" s="14" t="s">
        <v>24</v>
      </c>
      <c r="C766" s="14"/>
      <c r="D766" s="14" t="s">
        <v>113</v>
      </c>
      <c r="E766" s="14" t="s">
        <v>17</v>
      </c>
      <c r="F766" s="14" t="s">
        <v>11</v>
      </c>
      <c r="G766" s="14" t="s">
        <v>462</v>
      </c>
      <c r="H766" s="14" t="s">
        <v>70</v>
      </c>
      <c r="I766" s="14" t="s">
        <v>61</v>
      </c>
      <c r="J766" s="14" t="s">
        <v>1988</v>
      </c>
      <c r="K766" s="15">
        <v>12</v>
      </c>
      <c r="L766" s="15">
        <v>5202.57</v>
      </c>
      <c r="M766" s="15">
        <v>1.3960283023699931</v>
      </c>
      <c r="N766" s="15">
        <v>0.11633569186416609</v>
      </c>
      <c r="O766" s="16">
        <v>40909</v>
      </c>
      <c r="P766" s="17"/>
      <c r="Q766" s="17" t="s">
        <v>449</v>
      </c>
      <c r="R766" s="18"/>
    </row>
    <row r="767" spans="1:18" ht="13" x14ac:dyDescent="0.3">
      <c r="A767" s="14" t="s">
        <v>459</v>
      </c>
      <c r="B767" s="14" t="s">
        <v>24</v>
      </c>
      <c r="C767" s="14"/>
      <c r="D767" s="14" t="s">
        <v>113</v>
      </c>
      <c r="E767" s="14" t="s">
        <v>17</v>
      </c>
      <c r="F767" s="14" t="s">
        <v>11</v>
      </c>
      <c r="G767" s="14" t="s">
        <v>463</v>
      </c>
      <c r="H767" s="14" t="s">
        <v>70</v>
      </c>
      <c r="I767" s="14" t="s">
        <v>61</v>
      </c>
      <c r="J767" s="14" t="s">
        <v>1988</v>
      </c>
      <c r="K767" s="15">
        <v>8.9</v>
      </c>
      <c r="L767" s="15">
        <v>2344.2666666666646</v>
      </c>
      <c r="M767" s="15">
        <v>1.1303463600310928</v>
      </c>
      <c r="N767" s="15">
        <v>0.12700520899225762</v>
      </c>
      <c r="O767" s="16">
        <v>37622</v>
      </c>
      <c r="P767" s="17"/>
      <c r="Q767" s="17" t="s">
        <v>449</v>
      </c>
      <c r="R767" s="18"/>
    </row>
    <row r="768" spans="1:18" ht="13" x14ac:dyDescent="0.3">
      <c r="A768" s="14" t="s">
        <v>459</v>
      </c>
      <c r="B768" s="14" t="s">
        <v>24</v>
      </c>
      <c r="C768" s="14"/>
      <c r="D768" s="14" t="s">
        <v>113</v>
      </c>
      <c r="E768" s="14" t="s">
        <v>17</v>
      </c>
      <c r="F768" s="14" t="s">
        <v>11</v>
      </c>
      <c r="G768" s="14" t="s">
        <v>463</v>
      </c>
      <c r="H768" s="14" t="s">
        <v>70</v>
      </c>
      <c r="I768" s="14" t="s">
        <v>61</v>
      </c>
      <c r="J768" s="14" t="s">
        <v>1988</v>
      </c>
      <c r="K768" s="15">
        <v>13.5</v>
      </c>
      <c r="L768" s="15">
        <v>3831.35</v>
      </c>
      <c r="M768" s="15">
        <v>1.028082858334491</v>
      </c>
      <c r="N768" s="15">
        <v>7.6154285802554886E-2</v>
      </c>
      <c r="O768" s="16">
        <v>40909</v>
      </c>
      <c r="P768" s="17"/>
      <c r="Q768" s="17" t="s">
        <v>449</v>
      </c>
      <c r="R768" s="18"/>
    </row>
    <row r="769" spans="1:18" ht="13" x14ac:dyDescent="0.3">
      <c r="A769" s="14" t="s">
        <v>459</v>
      </c>
      <c r="B769" s="14" t="s">
        <v>24</v>
      </c>
      <c r="C769" s="14"/>
      <c r="D769" s="14" t="s">
        <v>113</v>
      </c>
      <c r="E769" s="14" t="s">
        <v>17</v>
      </c>
      <c r="F769" s="14" t="s">
        <v>11</v>
      </c>
      <c r="G769" s="14" t="s">
        <v>464</v>
      </c>
      <c r="H769" s="14" t="s">
        <v>70</v>
      </c>
      <c r="I769" s="14" t="s">
        <v>61</v>
      </c>
      <c r="J769" s="14" t="s">
        <v>1988</v>
      </c>
      <c r="K769" s="15">
        <v>18.2</v>
      </c>
      <c r="L769" s="15">
        <v>5165.3333333333294</v>
      </c>
      <c r="M769" s="15">
        <v>2.490593674644781</v>
      </c>
      <c r="N769" s="15">
        <v>0.13684580629916379</v>
      </c>
      <c r="O769" s="16">
        <v>37622</v>
      </c>
      <c r="P769" s="17"/>
      <c r="Q769" s="17" t="s">
        <v>449</v>
      </c>
      <c r="R769" s="18"/>
    </row>
    <row r="770" spans="1:18" ht="13" x14ac:dyDescent="0.3">
      <c r="A770" s="14" t="s">
        <v>459</v>
      </c>
      <c r="B770" s="14" t="s">
        <v>24</v>
      </c>
      <c r="C770" s="14"/>
      <c r="D770" s="14" t="s">
        <v>113</v>
      </c>
      <c r="E770" s="14" t="s">
        <v>17</v>
      </c>
      <c r="F770" s="14" t="s">
        <v>11</v>
      </c>
      <c r="G770" s="14" t="s">
        <v>464</v>
      </c>
      <c r="H770" s="14" t="s">
        <v>70</v>
      </c>
      <c r="I770" s="14" t="s">
        <v>61</v>
      </c>
      <c r="J770" s="14" t="s">
        <v>1988</v>
      </c>
      <c r="K770" s="15">
        <v>15.2</v>
      </c>
      <c r="L770" s="15">
        <v>4274.9800000000005</v>
      </c>
      <c r="M770" s="15">
        <v>1.1471240314048003</v>
      </c>
      <c r="N770" s="15">
        <v>7.54686862766316E-2</v>
      </c>
      <c r="O770" s="16">
        <v>40909</v>
      </c>
      <c r="P770" s="17"/>
      <c r="Q770" s="17" t="s">
        <v>449</v>
      </c>
      <c r="R770" s="18"/>
    </row>
    <row r="771" spans="1:18" ht="13" x14ac:dyDescent="0.3">
      <c r="A771" s="14" t="s">
        <v>459</v>
      </c>
      <c r="B771" s="14" t="s">
        <v>24</v>
      </c>
      <c r="C771" s="14"/>
      <c r="D771" s="14" t="s">
        <v>113</v>
      </c>
      <c r="E771" s="14" t="s">
        <v>17</v>
      </c>
      <c r="F771" s="14" t="s">
        <v>11</v>
      </c>
      <c r="G771" s="14" t="s">
        <v>465</v>
      </c>
      <c r="H771" s="14" t="s">
        <v>70</v>
      </c>
      <c r="I771" s="14" t="s">
        <v>61</v>
      </c>
      <c r="J771" s="14" t="s">
        <v>1988</v>
      </c>
      <c r="K771" s="15">
        <v>15.3</v>
      </c>
      <c r="L771" s="15">
        <v>4887.1999999999953</v>
      </c>
      <c r="M771" s="15">
        <v>2.3564847844716006</v>
      </c>
      <c r="N771" s="15">
        <v>0.1540186133641569</v>
      </c>
      <c r="O771" s="16">
        <v>37622</v>
      </c>
      <c r="P771" s="17"/>
      <c r="Q771" s="17" t="s">
        <v>449</v>
      </c>
      <c r="R771" s="18"/>
    </row>
    <row r="772" spans="1:18" ht="13" x14ac:dyDescent="0.3">
      <c r="A772" s="14" t="s">
        <v>459</v>
      </c>
      <c r="B772" s="14" t="s">
        <v>24</v>
      </c>
      <c r="C772" s="14"/>
      <c r="D772" s="14" t="s">
        <v>113</v>
      </c>
      <c r="E772" s="14" t="s">
        <v>17</v>
      </c>
      <c r="F772" s="14" t="s">
        <v>11</v>
      </c>
      <c r="G772" s="14" t="s">
        <v>465</v>
      </c>
      <c r="H772" s="14" t="s">
        <v>70</v>
      </c>
      <c r="I772" s="14" t="s">
        <v>61</v>
      </c>
      <c r="J772" s="14" t="s">
        <v>1988</v>
      </c>
      <c r="K772" s="15">
        <v>15.5</v>
      </c>
      <c r="L772" s="15">
        <v>5283.2300000000005</v>
      </c>
      <c r="M772" s="15">
        <v>1.4176721520191402</v>
      </c>
      <c r="N772" s="15">
        <v>9.1462719485105815E-2</v>
      </c>
      <c r="O772" s="16">
        <v>40909</v>
      </c>
      <c r="P772" s="17"/>
      <c r="Q772" s="17" t="s">
        <v>449</v>
      </c>
      <c r="R772" s="18"/>
    </row>
    <row r="773" spans="1:18" ht="13" x14ac:dyDescent="0.3">
      <c r="A773" s="14" t="s">
        <v>459</v>
      </c>
      <c r="B773" s="14" t="s">
        <v>24</v>
      </c>
      <c r="C773" s="14"/>
      <c r="D773" s="14" t="s">
        <v>113</v>
      </c>
      <c r="E773" s="14" t="s">
        <v>17</v>
      </c>
      <c r="F773" s="14" t="s">
        <v>11</v>
      </c>
      <c r="G773" s="14" t="s">
        <v>466</v>
      </c>
      <c r="H773" s="14" t="s">
        <v>70</v>
      </c>
      <c r="I773" s="14" t="s">
        <v>61</v>
      </c>
      <c r="J773" s="14" t="s">
        <v>1988</v>
      </c>
      <c r="K773" s="15">
        <v>18.399999999999999</v>
      </c>
      <c r="L773" s="15">
        <v>4330.9333333333298</v>
      </c>
      <c r="M773" s="15">
        <v>2.0882670041252398</v>
      </c>
      <c r="N773" s="15">
        <v>0.11349277196332826</v>
      </c>
      <c r="O773" s="16">
        <v>37622</v>
      </c>
      <c r="P773" s="17"/>
      <c r="Q773" s="17" t="s">
        <v>449</v>
      </c>
      <c r="R773" s="18"/>
    </row>
    <row r="774" spans="1:18" ht="13" x14ac:dyDescent="0.3">
      <c r="A774" s="14" t="s">
        <v>459</v>
      </c>
      <c r="B774" s="14" t="s">
        <v>24</v>
      </c>
      <c r="C774" s="14"/>
      <c r="D774" s="14" t="s">
        <v>113</v>
      </c>
      <c r="E774" s="14" t="s">
        <v>17</v>
      </c>
      <c r="F774" s="14" t="s">
        <v>11</v>
      </c>
      <c r="G774" s="14" t="s">
        <v>466</v>
      </c>
      <c r="H774" s="14" t="s">
        <v>70</v>
      </c>
      <c r="I774" s="14" t="s">
        <v>61</v>
      </c>
      <c r="J774" s="14" t="s">
        <v>1988</v>
      </c>
      <c r="K774" s="15">
        <v>18.5</v>
      </c>
      <c r="L774" s="15">
        <v>6009.17</v>
      </c>
      <c r="M774" s="15">
        <v>1.6124667988614647</v>
      </c>
      <c r="N774" s="15">
        <v>8.7160367506025113E-2</v>
      </c>
      <c r="O774" s="16">
        <v>40909</v>
      </c>
      <c r="P774" s="17"/>
      <c r="Q774" s="17" t="s">
        <v>449</v>
      </c>
      <c r="R774" s="18"/>
    </row>
    <row r="775" spans="1:18" ht="13" x14ac:dyDescent="0.3">
      <c r="A775" s="14" t="s">
        <v>459</v>
      </c>
      <c r="B775" s="14" t="s">
        <v>24</v>
      </c>
      <c r="C775" s="14"/>
      <c r="D775" s="14" t="s">
        <v>113</v>
      </c>
      <c r="E775" s="14" t="s">
        <v>17</v>
      </c>
      <c r="F775" s="14" t="s">
        <v>11</v>
      </c>
      <c r="G775" s="14" t="s">
        <v>467</v>
      </c>
      <c r="H775" s="14" t="s">
        <v>70</v>
      </c>
      <c r="I775" s="14" t="s">
        <v>61</v>
      </c>
      <c r="J775" s="14" t="s">
        <v>1988</v>
      </c>
      <c r="K775" s="15">
        <v>17.8</v>
      </c>
      <c r="L775" s="15">
        <v>2304.533333333331</v>
      </c>
      <c r="M775" s="15">
        <v>1.1111879471492099</v>
      </c>
      <c r="N775" s="15">
        <v>6.2426289165685947E-2</v>
      </c>
      <c r="O775" s="16">
        <v>37622</v>
      </c>
      <c r="P775" s="17"/>
      <c r="Q775" s="17" t="s">
        <v>449</v>
      </c>
      <c r="R775" s="18"/>
    </row>
    <row r="776" spans="1:18" ht="13" x14ac:dyDescent="0.3">
      <c r="A776" s="14" t="s">
        <v>459</v>
      </c>
      <c r="B776" s="14" t="s">
        <v>24</v>
      </c>
      <c r="C776" s="14"/>
      <c r="D776" s="14" t="s">
        <v>113</v>
      </c>
      <c r="E776" s="14" t="s">
        <v>17</v>
      </c>
      <c r="F776" s="14" t="s">
        <v>11</v>
      </c>
      <c r="G776" s="14" t="s">
        <v>467</v>
      </c>
      <c r="H776" s="14" t="s">
        <v>70</v>
      </c>
      <c r="I776" s="14" t="s">
        <v>61</v>
      </c>
      <c r="J776" s="14" t="s">
        <v>1988</v>
      </c>
      <c r="K776" s="15">
        <v>29</v>
      </c>
      <c r="L776" s="15">
        <v>4436.3</v>
      </c>
      <c r="M776" s="15">
        <v>1.190411730703095</v>
      </c>
      <c r="N776" s="15">
        <v>4.1048680369072242E-2</v>
      </c>
      <c r="O776" s="16">
        <v>40909</v>
      </c>
      <c r="P776" s="17"/>
      <c r="Q776" s="17" t="s">
        <v>449</v>
      </c>
      <c r="R776" s="18"/>
    </row>
    <row r="777" spans="1:18" ht="13" x14ac:dyDescent="0.3">
      <c r="A777" s="14" t="s">
        <v>459</v>
      </c>
      <c r="B777" s="14" t="s">
        <v>24</v>
      </c>
      <c r="C777" s="14"/>
      <c r="D777" s="14" t="s">
        <v>113</v>
      </c>
      <c r="E777" s="14" t="s">
        <v>17</v>
      </c>
      <c r="F777" s="14" t="s">
        <v>11</v>
      </c>
      <c r="G777" s="14" t="s">
        <v>468</v>
      </c>
      <c r="H777" s="14" t="s">
        <v>70</v>
      </c>
      <c r="I777" s="14" t="s">
        <v>61</v>
      </c>
      <c r="J777" s="14" t="s">
        <v>1988</v>
      </c>
      <c r="K777" s="15">
        <v>12.7</v>
      </c>
      <c r="L777" s="15">
        <v>1668.7999999999984</v>
      </c>
      <c r="M777" s="15">
        <v>0.80465334103908304</v>
      </c>
      <c r="N777" s="15">
        <v>6.3358530790478984E-2</v>
      </c>
      <c r="O777" s="16">
        <v>37622</v>
      </c>
      <c r="P777" s="17"/>
      <c r="Q777" s="17" t="s">
        <v>449</v>
      </c>
      <c r="R777" s="18"/>
    </row>
    <row r="778" spans="1:18" ht="13" x14ac:dyDescent="0.3">
      <c r="A778" s="14" t="s">
        <v>459</v>
      </c>
      <c r="B778" s="14" t="s">
        <v>24</v>
      </c>
      <c r="C778" s="14"/>
      <c r="D778" s="14" t="s">
        <v>113</v>
      </c>
      <c r="E778" s="14" t="s">
        <v>17</v>
      </c>
      <c r="F778" s="14" t="s">
        <v>11</v>
      </c>
      <c r="G778" s="14" t="s">
        <v>468</v>
      </c>
      <c r="H778" s="14" t="s">
        <v>70</v>
      </c>
      <c r="I778" s="14" t="s">
        <v>61</v>
      </c>
      <c r="J778" s="14" t="s">
        <v>1988</v>
      </c>
      <c r="K778" s="15">
        <v>12.6</v>
      </c>
      <c r="L778" s="15">
        <v>2863.43</v>
      </c>
      <c r="M778" s="15">
        <v>0.76835666254472479</v>
      </c>
      <c r="N778" s="15">
        <v>6.098068750354959E-2</v>
      </c>
      <c r="O778" s="16">
        <v>40909</v>
      </c>
      <c r="P778" s="17"/>
      <c r="Q778" s="17" t="s">
        <v>449</v>
      </c>
      <c r="R778" s="18"/>
    </row>
    <row r="779" spans="1:18" ht="13" x14ac:dyDescent="0.3">
      <c r="A779" s="14" t="s">
        <v>459</v>
      </c>
      <c r="B779" s="14" t="s">
        <v>24</v>
      </c>
      <c r="C779" s="14"/>
      <c r="D779" s="14" t="s">
        <v>113</v>
      </c>
      <c r="E779" s="14" t="s">
        <v>17</v>
      </c>
      <c r="F779" s="14" t="s">
        <v>11</v>
      </c>
      <c r="G779" s="14" t="s">
        <v>469</v>
      </c>
      <c r="H779" s="14" t="s">
        <v>66</v>
      </c>
      <c r="I779" s="14" t="s">
        <v>61</v>
      </c>
      <c r="J779" s="14" t="s">
        <v>1986</v>
      </c>
      <c r="K779" s="15">
        <v>16.7</v>
      </c>
      <c r="L779" s="15">
        <v>1430.3999999999987</v>
      </c>
      <c r="M779" s="15">
        <v>0.68970286374778544</v>
      </c>
      <c r="N779" s="15">
        <v>4.1299572679508109E-2</v>
      </c>
      <c r="O779" s="16">
        <v>37622</v>
      </c>
      <c r="P779" s="17"/>
      <c r="Q779" s="17" t="s">
        <v>449</v>
      </c>
      <c r="R779" s="18"/>
    </row>
    <row r="780" spans="1:18" ht="13" x14ac:dyDescent="0.3">
      <c r="A780" s="14" t="s">
        <v>459</v>
      </c>
      <c r="B780" s="14" t="s">
        <v>24</v>
      </c>
      <c r="C780" s="14"/>
      <c r="D780" s="14" t="s">
        <v>113</v>
      </c>
      <c r="E780" s="14" t="s">
        <v>17</v>
      </c>
      <c r="F780" s="14" t="s">
        <v>11</v>
      </c>
      <c r="G780" s="14" t="s">
        <v>469</v>
      </c>
      <c r="H780" s="14" t="s">
        <v>66</v>
      </c>
      <c r="I780" s="14" t="s">
        <v>61</v>
      </c>
      <c r="J780" s="14" t="s">
        <v>1986</v>
      </c>
      <c r="K780" s="15">
        <v>17</v>
      </c>
      <c r="L780" s="15">
        <v>2540.79</v>
      </c>
      <c r="M780" s="15">
        <v>0.6817812639481361</v>
      </c>
      <c r="N780" s="15">
        <v>4.0104780232243301E-2</v>
      </c>
      <c r="O780" s="16">
        <v>40909</v>
      </c>
      <c r="P780" s="17"/>
      <c r="Q780" s="17" t="s">
        <v>449</v>
      </c>
      <c r="R780" s="18"/>
    </row>
    <row r="781" spans="1:18" ht="13" x14ac:dyDescent="0.3">
      <c r="A781" s="14" t="s">
        <v>459</v>
      </c>
      <c r="B781" s="14" t="s">
        <v>24</v>
      </c>
      <c r="C781" s="14"/>
      <c r="D781" s="14" t="s">
        <v>113</v>
      </c>
      <c r="E781" s="14" t="s">
        <v>17</v>
      </c>
      <c r="F781" s="14" t="s">
        <v>11</v>
      </c>
      <c r="G781" s="14" t="s">
        <v>722</v>
      </c>
      <c r="H781" s="14" t="s">
        <v>58</v>
      </c>
      <c r="I781" s="14" t="s">
        <v>57</v>
      </c>
      <c r="J781" s="14" t="s">
        <v>2006</v>
      </c>
      <c r="K781" s="15">
        <v>257</v>
      </c>
      <c r="L781" s="15">
        <v>2779100.4935931913</v>
      </c>
      <c r="M781" s="15">
        <v>631.51987390403383</v>
      </c>
      <c r="N781" s="15">
        <v>2.457275773945657</v>
      </c>
      <c r="O781" s="16">
        <v>43101</v>
      </c>
      <c r="P781" s="17" t="s">
        <v>719</v>
      </c>
      <c r="Q781" s="17" t="s">
        <v>720</v>
      </c>
      <c r="R781" s="18"/>
    </row>
    <row r="782" spans="1:18" ht="13" x14ac:dyDescent="0.3">
      <c r="A782" s="14" t="s">
        <v>459</v>
      </c>
      <c r="B782" s="14" t="s">
        <v>24</v>
      </c>
      <c r="C782" s="14"/>
      <c r="D782" s="14" t="s">
        <v>876</v>
      </c>
      <c r="E782" s="14" t="s">
        <v>17</v>
      </c>
      <c r="F782" s="14" t="s">
        <v>11</v>
      </c>
      <c r="G782" s="14" t="s">
        <v>917</v>
      </c>
      <c r="H782" s="14" t="s">
        <v>79</v>
      </c>
      <c r="I782" s="14" t="s">
        <v>72</v>
      </c>
      <c r="J782" s="14" t="s">
        <v>1996</v>
      </c>
      <c r="K782" s="15">
        <v>347.4</v>
      </c>
      <c r="L782" s="15"/>
      <c r="M782" s="15">
        <v>43.929462197973656</v>
      </c>
      <c r="N782" s="15">
        <v>0.12645210765104681</v>
      </c>
      <c r="O782" s="16"/>
      <c r="P782" s="17"/>
      <c r="Q782" s="17" t="s">
        <v>873</v>
      </c>
      <c r="R782" s="18"/>
    </row>
    <row r="783" spans="1:18" ht="13" x14ac:dyDescent="0.3">
      <c r="A783" s="14" t="s">
        <v>459</v>
      </c>
      <c r="B783" s="14" t="s">
        <v>24</v>
      </c>
      <c r="C783" s="14"/>
      <c r="D783" s="14" t="s">
        <v>113</v>
      </c>
      <c r="E783" s="14" t="s">
        <v>17</v>
      </c>
      <c r="F783" s="14" t="s">
        <v>11</v>
      </c>
      <c r="G783" s="14" t="s">
        <v>648</v>
      </c>
      <c r="H783" s="14" t="s">
        <v>70</v>
      </c>
      <c r="I783" s="14" t="s">
        <v>61</v>
      </c>
      <c r="J783" s="14" t="s">
        <v>1988</v>
      </c>
      <c r="K783" s="15">
        <v>359.8</v>
      </c>
      <c r="L783" s="15">
        <v>183642.6</v>
      </c>
      <c r="M783" s="15">
        <v>41.978580539393498</v>
      </c>
      <c r="N783" s="15">
        <v>0.11667198593494579</v>
      </c>
      <c r="O783" s="16">
        <v>43101</v>
      </c>
      <c r="P783" s="17"/>
      <c r="Q783" s="17" t="s">
        <v>649</v>
      </c>
      <c r="R783" s="18"/>
    </row>
    <row r="784" spans="1:18" ht="13" x14ac:dyDescent="0.3">
      <c r="A784" s="14" t="s">
        <v>944</v>
      </c>
      <c r="B784" s="14" t="s">
        <v>55</v>
      </c>
      <c r="C784" s="14"/>
      <c r="D784" s="14" t="s">
        <v>945</v>
      </c>
      <c r="E784" s="14" t="s">
        <v>17</v>
      </c>
      <c r="F784" s="14" t="s">
        <v>9</v>
      </c>
      <c r="G784" s="14" t="s">
        <v>946</v>
      </c>
      <c r="H784" s="14" t="s">
        <v>79</v>
      </c>
      <c r="I784" s="14" t="s">
        <v>72</v>
      </c>
      <c r="J784" s="14" t="s">
        <v>1996</v>
      </c>
      <c r="K784" s="15">
        <v>47.599999999999994</v>
      </c>
      <c r="L784" s="15"/>
      <c r="M784" s="15">
        <v>74.756890265894398</v>
      </c>
      <c r="N784" s="15">
        <v>1.5705229047456808</v>
      </c>
      <c r="O784" s="16"/>
      <c r="P784" s="17"/>
      <c r="Q784" s="17" t="s">
        <v>873</v>
      </c>
      <c r="R784" s="18"/>
    </row>
    <row r="785" spans="1:18" ht="13" x14ac:dyDescent="0.3">
      <c r="A785" s="14" t="s">
        <v>114</v>
      </c>
      <c r="B785" s="14" t="s">
        <v>43</v>
      </c>
      <c r="C785" s="14"/>
      <c r="D785" s="14" t="s">
        <v>116</v>
      </c>
      <c r="E785" s="14" t="s">
        <v>15</v>
      </c>
      <c r="F785" s="14" t="s">
        <v>8</v>
      </c>
      <c r="G785" s="14" t="s">
        <v>1022</v>
      </c>
      <c r="H785" s="14" t="s">
        <v>83</v>
      </c>
      <c r="I785" s="14" t="s">
        <v>80</v>
      </c>
      <c r="J785" s="14" t="s">
        <v>1984</v>
      </c>
      <c r="K785" s="15">
        <v>6.1</v>
      </c>
      <c r="L785" s="15"/>
      <c r="M785" s="15">
        <v>335.34153413282684</v>
      </c>
      <c r="N785" s="15">
        <v>54.974021988988007</v>
      </c>
      <c r="O785" s="16"/>
      <c r="P785" s="17"/>
      <c r="Q785" s="17" t="s">
        <v>873</v>
      </c>
      <c r="R785" s="18"/>
    </row>
    <row r="786" spans="1:18" ht="13" x14ac:dyDescent="0.3">
      <c r="A786" s="14" t="s">
        <v>114</v>
      </c>
      <c r="B786" s="14" t="s">
        <v>43</v>
      </c>
      <c r="C786" s="14"/>
      <c r="D786" s="14" t="s">
        <v>116</v>
      </c>
      <c r="E786" s="14" t="s">
        <v>15</v>
      </c>
      <c r="F786" s="14" t="s">
        <v>8</v>
      </c>
      <c r="G786" s="14" t="s">
        <v>1030</v>
      </c>
      <c r="H786" s="14" t="s">
        <v>83</v>
      </c>
      <c r="I786" s="14" t="s">
        <v>80</v>
      </c>
      <c r="J786" s="14" t="s">
        <v>1984</v>
      </c>
      <c r="K786" s="15">
        <v>8</v>
      </c>
      <c r="L786" s="15"/>
      <c r="M786" s="15">
        <v>640.59899073173347</v>
      </c>
      <c r="N786" s="15">
        <v>80.074873841466683</v>
      </c>
      <c r="O786" s="16"/>
      <c r="P786" s="17"/>
      <c r="Q786" s="17" t="s">
        <v>873</v>
      </c>
      <c r="R786" s="18"/>
    </row>
    <row r="787" spans="1:18" ht="13" x14ac:dyDescent="0.3">
      <c r="A787" s="14" t="s">
        <v>114</v>
      </c>
      <c r="B787" s="14" t="s">
        <v>43</v>
      </c>
      <c r="C787" s="14" t="s">
        <v>137</v>
      </c>
      <c r="D787" s="14" t="s">
        <v>116</v>
      </c>
      <c r="E787" s="14" t="s">
        <v>15</v>
      </c>
      <c r="F787" s="14" t="s">
        <v>8</v>
      </c>
      <c r="G787" s="14" t="s">
        <v>138</v>
      </c>
      <c r="H787" s="14" t="s">
        <v>83</v>
      </c>
      <c r="I787" s="14" t="s">
        <v>80</v>
      </c>
      <c r="J787" s="14" t="s">
        <v>1984</v>
      </c>
      <c r="K787" s="15">
        <v>8</v>
      </c>
      <c r="L787" s="15">
        <v>959000</v>
      </c>
      <c r="M787" s="15">
        <v>893.24273080364833</v>
      </c>
      <c r="N787" s="15">
        <v>111.65534135045604</v>
      </c>
      <c r="O787" s="16">
        <v>41275</v>
      </c>
      <c r="P787" s="17" t="s">
        <v>105</v>
      </c>
      <c r="Q787" s="17" t="s">
        <v>139</v>
      </c>
      <c r="R787" s="18" t="s">
        <v>106</v>
      </c>
    </row>
    <row r="788" spans="1:18" ht="13" x14ac:dyDescent="0.3">
      <c r="A788" s="14" t="s">
        <v>114</v>
      </c>
      <c r="B788" s="14" t="s">
        <v>43</v>
      </c>
      <c r="C788" s="14"/>
      <c r="D788" s="14" t="s">
        <v>116</v>
      </c>
      <c r="E788" s="14" t="s">
        <v>15</v>
      </c>
      <c r="F788" s="14" t="s">
        <v>8</v>
      </c>
      <c r="G788" s="14" t="s">
        <v>862</v>
      </c>
      <c r="H788" s="14" t="s">
        <v>60</v>
      </c>
      <c r="I788" s="14" t="s">
        <v>57</v>
      </c>
      <c r="J788" s="14" t="s">
        <v>2005</v>
      </c>
      <c r="K788" s="15">
        <v>93.9</v>
      </c>
      <c r="L788" s="15">
        <v>2063000</v>
      </c>
      <c r="M788" s="15">
        <v>1611.8089839390416</v>
      </c>
      <c r="N788" s="15">
        <v>17.165164898179356</v>
      </c>
      <c r="O788" s="16">
        <v>43101</v>
      </c>
      <c r="P788" s="17" t="s">
        <v>719</v>
      </c>
      <c r="Q788" s="17" t="s">
        <v>720</v>
      </c>
      <c r="R788" s="18"/>
    </row>
    <row r="789" spans="1:18" ht="13" x14ac:dyDescent="0.3">
      <c r="A789" s="14" t="s">
        <v>114</v>
      </c>
      <c r="B789" s="14" t="s">
        <v>43</v>
      </c>
      <c r="C789" s="14"/>
      <c r="D789" s="14" t="s">
        <v>116</v>
      </c>
      <c r="E789" s="14" t="s">
        <v>15</v>
      </c>
      <c r="F789" s="14" t="s">
        <v>8</v>
      </c>
      <c r="G789" s="14" t="s">
        <v>1072</v>
      </c>
      <c r="H789" s="14" t="s">
        <v>83</v>
      </c>
      <c r="I789" s="14" t="s">
        <v>80</v>
      </c>
      <c r="J789" s="14" t="s">
        <v>1984</v>
      </c>
      <c r="K789" s="15">
        <v>2.6</v>
      </c>
      <c r="L789" s="15"/>
      <c r="M789" s="15">
        <v>191.5388443629318</v>
      </c>
      <c r="N789" s="15">
        <v>73.668786293435303</v>
      </c>
      <c r="O789" s="16"/>
      <c r="P789" s="17"/>
      <c r="Q789" s="17" t="s">
        <v>873</v>
      </c>
      <c r="R789" s="18"/>
    </row>
    <row r="790" spans="1:18" ht="13" x14ac:dyDescent="0.3">
      <c r="A790" s="14" t="s">
        <v>114</v>
      </c>
      <c r="B790" s="14" t="s">
        <v>43</v>
      </c>
      <c r="C790" s="14"/>
      <c r="D790" s="14" t="s">
        <v>116</v>
      </c>
      <c r="E790" s="14" t="s">
        <v>15</v>
      </c>
      <c r="F790" s="14" t="s">
        <v>8</v>
      </c>
      <c r="G790" s="14" t="s">
        <v>1027</v>
      </c>
      <c r="H790" s="14" t="s">
        <v>83</v>
      </c>
      <c r="I790" s="14" t="s">
        <v>80</v>
      </c>
      <c r="J790" s="14" t="s">
        <v>1984</v>
      </c>
      <c r="K790" s="15">
        <v>29.2</v>
      </c>
      <c r="L790" s="15"/>
      <c r="M790" s="15">
        <v>1826.6506956721378</v>
      </c>
      <c r="N790" s="15">
        <v>62.55653067370335</v>
      </c>
      <c r="O790" s="16"/>
      <c r="P790" s="17"/>
      <c r="Q790" s="17" t="s">
        <v>873</v>
      </c>
      <c r="R790" s="18"/>
    </row>
    <row r="791" spans="1:18" ht="13" x14ac:dyDescent="0.3">
      <c r="A791" s="14" t="s">
        <v>114</v>
      </c>
      <c r="B791" s="14" t="s">
        <v>43</v>
      </c>
      <c r="C791" s="14"/>
      <c r="D791" s="14" t="s">
        <v>116</v>
      </c>
      <c r="E791" s="14" t="s">
        <v>15</v>
      </c>
      <c r="F791" s="14" t="s">
        <v>8</v>
      </c>
      <c r="G791" s="14" t="s">
        <v>1074</v>
      </c>
      <c r="H791" s="14" t="s">
        <v>83</v>
      </c>
      <c r="I791" s="14" t="s">
        <v>80</v>
      </c>
      <c r="J791" s="14" t="s">
        <v>1984</v>
      </c>
      <c r="K791" s="15">
        <v>14.7</v>
      </c>
      <c r="L791" s="15"/>
      <c r="M791" s="15">
        <v>985.02469750421437</v>
      </c>
      <c r="N791" s="15">
        <v>67.008482823415946</v>
      </c>
      <c r="O791" s="16"/>
      <c r="P791" s="17"/>
      <c r="Q791" s="17" t="s">
        <v>873</v>
      </c>
      <c r="R791" s="18"/>
    </row>
    <row r="792" spans="1:18" ht="13" x14ac:dyDescent="0.3">
      <c r="A792" s="14" t="s">
        <v>114</v>
      </c>
      <c r="B792" s="14" t="s">
        <v>43</v>
      </c>
      <c r="C792" s="14"/>
      <c r="D792" s="14" t="s">
        <v>116</v>
      </c>
      <c r="E792" s="14" t="s">
        <v>15</v>
      </c>
      <c r="F792" s="14" t="s">
        <v>8</v>
      </c>
      <c r="G792" s="14" t="s">
        <v>1145</v>
      </c>
      <c r="H792" s="14" t="s">
        <v>60</v>
      </c>
      <c r="I792" s="14" t="s">
        <v>57</v>
      </c>
      <c r="J792" s="14" t="s">
        <v>2005</v>
      </c>
      <c r="K792" s="15">
        <v>61.1</v>
      </c>
      <c r="L792" s="15"/>
      <c r="M792" s="15">
        <v>2909.7266015423666</v>
      </c>
      <c r="N792" s="15">
        <v>47.62236663735461</v>
      </c>
      <c r="O792" s="16"/>
      <c r="P792" s="17"/>
      <c r="Q792" s="17" t="s">
        <v>873</v>
      </c>
      <c r="R792" s="18"/>
    </row>
    <row r="793" spans="1:18" ht="13" x14ac:dyDescent="0.3">
      <c r="A793" s="14" t="s">
        <v>114</v>
      </c>
      <c r="B793" s="14" t="s">
        <v>43</v>
      </c>
      <c r="C793" s="14"/>
      <c r="D793" s="14" t="s">
        <v>116</v>
      </c>
      <c r="E793" s="14" t="s">
        <v>15</v>
      </c>
      <c r="F793" s="14" t="s">
        <v>8</v>
      </c>
      <c r="G793" s="14" t="s">
        <v>1146</v>
      </c>
      <c r="H793" s="14" t="s">
        <v>60</v>
      </c>
      <c r="I793" s="14" t="s">
        <v>57</v>
      </c>
      <c r="J793" s="14" t="s">
        <v>2005</v>
      </c>
      <c r="K793" s="15">
        <v>122.2</v>
      </c>
      <c r="L793" s="15"/>
      <c r="M793" s="15">
        <v>3124.595896103237</v>
      </c>
      <c r="N793" s="15">
        <v>25.569524518029763</v>
      </c>
      <c r="O793" s="16"/>
      <c r="P793" s="17"/>
      <c r="Q793" s="17" t="s">
        <v>873</v>
      </c>
      <c r="R793" s="18"/>
    </row>
    <row r="794" spans="1:18" ht="13" x14ac:dyDescent="0.3">
      <c r="A794" s="14" t="s">
        <v>114</v>
      </c>
      <c r="B794" s="14" t="s">
        <v>43</v>
      </c>
      <c r="C794" s="14" t="s">
        <v>115</v>
      </c>
      <c r="D794" s="14" t="s">
        <v>116</v>
      </c>
      <c r="E794" s="14" t="s">
        <v>15</v>
      </c>
      <c r="F794" s="14" t="s">
        <v>8</v>
      </c>
      <c r="G794" s="14" t="s">
        <v>860</v>
      </c>
      <c r="H794" s="14" t="s">
        <v>83</v>
      </c>
      <c r="I794" s="14" t="s">
        <v>80</v>
      </c>
      <c r="J794" s="14" t="s">
        <v>1984</v>
      </c>
      <c r="K794" s="15">
        <v>7.7</v>
      </c>
      <c r="L794" s="15">
        <v>981000</v>
      </c>
      <c r="M794" s="15">
        <v>825</v>
      </c>
      <c r="N794" s="15">
        <v>107.14285714285714</v>
      </c>
      <c r="O794" s="16">
        <v>42005</v>
      </c>
      <c r="P794" s="17" t="s">
        <v>719</v>
      </c>
      <c r="Q794" s="17" t="s">
        <v>720</v>
      </c>
      <c r="R794" s="18"/>
    </row>
    <row r="795" spans="1:18" ht="13" x14ac:dyDescent="0.3">
      <c r="A795" s="14" t="s">
        <v>114</v>
      </c>
      <c r="B795" s="14" t="s">
        <v>43</v>
      </c>
      <c r="C795" s="14"/>
      <c r="D795" s="14" t="s">
        <v>116</v>
      </c>
      <c r="E795" s="14" t="s">
        <v>15</v>
      </c>
      <c r="F795" s="14" t="s">
        <v>8</v>
      </c>
      <c r="G795" s="14" t="s">
        <v>860</v>
      </c>
      <c r="H795" s="14" t="s">
        <v>83</v>
      </c>
      <c r="I795" s="14" t="s">
        <v>80</v>
      </c>
      <c r="J795" s="14" t="s">
        <v>1984</v>
      </c>
      <c r="K795" s="15">
        <v>7.7</v>
      </c>
      <c r="L795" s="15"/>
      <c r="M795" s="15">
        <v>763.52711019690992</v>
      </c>
      <c r="N795" s="15">
        <v>99.159364960637646</v>
      </c>
      <c r="O795" s="16"/>
      <c r="P795" s="17"/>
      <c r="Q795" s="17" t="s">
        <v>873</v>
      </c>
      <c r="R795" s="18"/>
    </row>
    <row r="796" spans="1:18" ht="13" x14ac:dyDescent="0.3">
      <c r="A796" s="14" t="s">
        <v>114</v>
      </c>
      <c r="B796" s="14" t="s">
        <v>43</v>
      </c>
      <c r="C796" s="14" t="s">
        <v>115</v>
      </c>
      <c r="D796" s="14" t="s">
        <v>116</v>
      </c>
      <c r="E796" s="14" t="s">
        <v>15</v>
      </c>
      <c r="F796" s="14" t="s">
        <v>8</v>
      </c>
      <c r="G796" s="14" t="s">
        <v>861</v>
      </c>
      <c r="H796" s="14" t="s">
        <v>83</v>
      </c>
      <c r="I796" s="14" t="s">
        <v>80</v>
      </c>
      <c r="J796" s="14" t="s">
        <v>1984</v>
      </c>
      <c r="K796" s="15">
        <v>9.1999999999999993</v>
      </c>
      <c r="L796" s="15">
        <v>1244929</v>
      </c>
      <c r="M796" s="15">
        <v>1148.6450638955876</v>
      </c>
      <c r="N796" s="15">
        <v>124.85272433647692</v>
      </c>
      <c r="O796" s="16">
        <v>39814</v>
      </c>
      <c r="P796" s="17" t="s">
        <v>719</v>
      </c>
      <c r="Q796" s="17" t="s">
        <v>720</v>
      </c>
      <c r="R796" s="18"/>
    </row>
    <row r="797" spans="1:18" ht="13" x14ac:dyDescent="0.3">
      <c r="A797" s="14" t="s">
        <v>114</v>
      </c>
      <c r="B797" s="14" t="s">
        <v>43</v>
      </c>
      <c r="C797" s="14"/>
      <c r="D797" s="14" t="s">
        <v>116</v>
      </c>
      <c r="E797" s="14" t="s">
        <v>15</v>
      </c>
      <c r="F797" s="14" t="s">
        <v>8</v>
      </c>
      <c r="G797" s="14" t="s">
        <v>861</v>
      </c>
      <c r="H797" s="14" t="s">
        <v>83</v>
      </c>
      <c r="I797" s="14" t="s">
        <v>80</v>
      </c>
      <c r="J797" s="14" t="s">
        <v>1984</v>
      </c>
      <c r="K797" s="15">
        <v>9.1999999999999993</v>
      </c>
      <c r="L797" s="15"/>
      <c r="M797" s="15">
        <v>972.67636474344636</v>
      </c>
      <c r="N797" s="15">
        <v>105.72569181993983</v>
      </c>
      <c r="O797" s="16"/>
      <c r="P797" s="17"/>
      <c r="Q797" s="17" t="s">
        <v>873</v>
      </c>
      <c r="R797" s="18"/>
    </row>
    <row r="798" spans="1:18" ht="13" x14ac:dyDescent="0.3">
      <c r="A798" s="14" t="s">
        <v>114</v>
      </c>
      <c r="B798" s="14" t="s">
        <v>43</v>
      </c>
      <c r="C798" s="14"/>
      <c r="D798" s="14" t="s">
        <v>116</v>
      </c>
      <c r="E798" s="14" t="s">
        <v>15</v>
      </c>
      <c r="F798" s="14" t="s">
        <v>8</v>
      </c>
      <c r="G798" s="14" t="s">
        <v>1031</v>
      </c>
      <c r="H798" s="14" t="s">
        <v>83</v>
      </c>
      <c r="I798" s="14" t="s">
        <v>80</v>
      </c>
      <c r="J798" s="14" t="s">
        <v>1984</v>
      </c>
      <c r="K798" s="15">
        <v>12.8</v>
      </c>
      <c r="L798" s="15"/>
      <c r="M798" s="15">
        <v>1240.1496427676484</v>
      </c>
      <c r="N798" s="15">
        <v>96.886690841222531</v>
      </c>
      <c r="O798" s="16"/>
      <c r="P798" s="17"/>
      <c r="Q798" s="17" t="s">
        <v>873</v>
      </c>
      <c r="R798" s="18"/>
    </row>
    <row r="799" spans="1:18" ht="13" x14ac:dyDescent="0.3">
      <c r="A799" s="14" t="s">
        <v>114</v>
      </c>
      <c r="B799" s="14" t="s">
        <v>43</v>
      </c>
      <c r="C799" s="14" t="s">
        <v>115</v>
      </c>
      <c r="D799" s="14" t="s">
        <v>116</v>
      </c>
      <c r="E799" s="14" t="s">
        <v>15</v>
      </c>
      <c r="F799" s="14" t="s">
        <v>8</v>
      </c>
      <c r="G799" s="14" t="s">
        <v>144</v>
      </c>
      <c r="H799" s="14" t="s">
        <v>83</v>
      </c>
      <c r="I799" s="14" t="s">
        <v>80</v>
      </c>
      <c r="J799" s="14" t="s">
        <v>1984</v>
      </c>
      <c r="K799" s="15">
        <v>71</v>
      </c>
      <c r="L799" s="15">
        <v>7230200</v>
      </c>
      <c r="M799" s="15">
        <v>5207.5388071110683</v>
      </c>
      <c r="N799" s="15">
        <v>73.345617001564349</v>
      </c>
      <c r="O799" s="16">
        <v>45292</v>
      </c>
      <c r="P799" s="17" t="s">
        <v>105</v>
      </c>
      <c r="Q799" s="17" t="s">
        <v>145</v>
      </c>
      <c r="R799" s="18" t="s">
        <v>106</v>
      </c>
    </row>
    <row r="800" spans="1:18" ht="13" x14ac:dyDescent="0.3">
      <c r="A800" s="14" t="s">
        <v>114</v>
      </c>
      <c r="B800" s="14" t="s">
        <v>43</v>
      </c>
      <c r="C800" s="14" t="s">
        <v>115</v>
      </c>
      <c r="D800" s="14" t="s">
        <v>116</v>
      </c>
      <c r="E800" s="14" t="s">
        <v>15</v>
      </c>
      <c r="F800" s="14" t="s">
        <v>8</v>
      </c>
      <c r="G800" s="14" t="s">
        <v>140</v>
      </c>
      <c r="H800" s="14" t="s">
        <v>82</v>
      </c>
      <c r="I800" s="14" t="s">
        <v>80</v>
      </c>
      <c r="J800" s="14" t="s">
        <v>1985</v>
      </c>
      <c r="K800" s="15">
        <v>23.7</v>
      </c>
      <c r="L800" s="15">
        <v>1655300</v>
      </c>
      <c r="M800" s="15">
        <v>1412.3159641442662</v>
      </c>
      <c r="N800" s="15">
        <v>59.591390892163133</v>
      </c>
      <c r="O800" s="16">
        <v>42370</v>
      </c>
      <c r="P800" s="17" t="s">
        <v>105</v>
      </c>
      <c r="Q800" s="17" t="s">
        <v>141</v>
      </c>
      <c r="R800" s="18" t="s">
        <v>106</v>
      </c>
    </row>
    <row r="801" spans="1:18" ht="13" x14ac:dyDescent="0.3">
      <c r="A801" s="14" t="s">
        <v>114</v>
      </c>
      <c r="B801" s="14" t="s">
        <v>43</v>
      </c>
      <c r="C801" s="14" t="s">
        <v>115</v>
      </c>
      <c r="D801" s="14" t="s">
        <v>116</v>
      </c>
      <c r="E801" s="14" t="s">
        <v>15</v>
      </c>
      <c r="F801" s="14" t="s">
        <v>8</v>
      </c>
      <c r="G801" s="14" t="s">
        <v>142</v>
      </c>
      <c r="H801" s="14" t="s">
        <v>83</v>
      </c>
      <c r="I801" s="14" t="s">
        <v>80</v>
      </c>
      <c r="J801" s="14" t="s">
        <v>1984</v>
      </c>
      <c r="K801" s="15">
        <v>3.9</v>
      </c>
      <c r="L801" s="15">
        <v>432100</v>
      </c>
      <c r="M801" s="15">
        <v>371.15784859202034</v>
      </c>
      <c r="N801" s="15">
        <v>95.168679126159063</v>
      </c>
      <c r="O801" s="16">
        <v>42736</v>
      </c>
      <c r="P801" s="17" t="s">
        <v>105</v>
      </c>
      <c r="Q801" s="17" t="s">
        <v>143</v>
      </c>
      <c r="R801" s="18" t="s">
        <v>106</v>
      </c>
    </row>
    <row r="802" spans="1:18" ht="13" x14ac:dyDescent="0.3">
      <c r="A802" s="14" t="s">
        <v>114</v>
      </c>
      <c r="B802" s="14" t="s">
        <v>43</v>
      </c>
      <c r="C802" s="14" t="s">
        <v>115</v>
      </c>
      <c r="D802" s="14" t="s">
        <v>116</v>
      </c>
      <c r="E802" s="14" t="s">
        <v>15</v>
      </c>
      <c r="F802" s="14" t="s">
        <v>8</v>
      </c>
      <c r="G802" s="14" t="s">
        <v>117</v>
      </c>
      <c r="H802" s="14" t="s">
        <v>83</v>
      </c>
      <c r="I802" s="14" t="s">
        <v>80</v>
      </c>
      <c r="J802" s="14" t="s">
        <v>1984</v>
      </c>
      <c r="K802" s="15">
        <v>17.3</v>
      </c>
      <c r="L802" s="15">
        <v>1169000</v>
      </c>
      <c r="M802" s="15">
        <v>1311.9287616482632</v>
      </c>
      <c r="N802" s="15">
        <v>75.834032465217518</v>
      </c>
      <c r="O802" s="16">
        <v>37257</v>
      </c>
      <c r="P802" s="17" t="s">
        <v>105</v>
      </c>
      <c r="Q802" s="17" t="s">
        <v>118</v>
      </c>
      <c r="R802" s="18" t="s">
        <v>106</v>
      </c>
    </row>
    <row r="803" spans="1:18" ht="13" x14ac:dyDescent="0.3">
      <c r="A803" s="14" t="s">
        <v>114</v>
      </c>
      <c r="B803" s="14" t="s">
        <v>43</v>
      </c>
      <c r="C803" s="14" t="s">
        <v>115</v>
      </c>
      <c r="D803" s="14" t="s">
        <v>116</v>
      </c>
      <c r="E803" s="14" t="s">
        <v>15</v>
      </c>
      <c r="F803" s="14" t="s">
        <v>8</v>
      </c>
      <c r="G803" s="14" t="s">
        <v>119</v>
      </c>
      <c r="H803" s="14" t="s">
        <v>83</v>
      </c>
      <c r="I803" s="14" t="s">
        <v>80</v>
      </c>
      <c r="J803" s="14" t="s">
        <v>1984</v>
      </c>
      <c r="K803" s="15">
        <v>12.8</v>
      </c>
      <c r="L803" s="15">
        <v>1025500</v>
      </c>
      <c r="M803" s="15">
        <v>1338.4047745915075</v>
      </c>
      <c r="N803" s="15">
        <v>104.56287301496151</v>
      </c>
      <c r="O803" s="16">
        <v>38718</v>
      </c>
      <c r="P803" s="17" t="s">
        <v>105</v>
      </c>
      <c r="Q803" s="17" t="s">
        <v>120</v>
      </c>
      <c r="R803" s="18" t="s">
        <v>106</v>
      </c>
    </row>
    <row r="804" spans="1:18" ht="13" x14ac:dyDescent="0.3">
      <c r="A804" s="14" t="s">
        <v>114</v>
      </c>
      <c r="B804" s="14" t="s">
        <v>43</v>
      </c>
      <c r="C804" s="14"/>
      <c r="D804" s="14" t="s">
        <v>116</v>
      </c>
      <c r="E804" s="14" t="s">
        <v>15</v>
      </c>
      <c r="F804" s="14" t="s">
        <v>8</v>
      </c>
      <c r="G804" s="14" t="s">
        <v>1016</v>
      </c>
      <c r="H804" s="14" t="s">
        <v>83</v>
      </c>
      <c r="I804" s="14" t="s">
        <v>80</v>
      </c>
      <c r="J804" s="14" t="s">
        <v>1984</v>
      </c>
      <c r="K804" s="15">
        <v>2.5</v>
      </c>
      <c r="L804" s="15"/>
      <c r="M804" s="15">
        <v>301.09963708242367</v>
      </c>
      <c r="N804" s="15">
        <v>120.43985483296947</v>
      </c>
      <c r="O804" s="16"/>
      <c r="P804" s="17"/>
      <c r="Q804" s="17" t="s">
        <v>873</v>
      </c>
      <c r="R804" s="18"/>
    </row>
    <row r="805" spans="1:18" ht="13" x14ac:dyDescent="0.3">
      <c r="A805" s="14" t="s">
        <v>567</v>
      </c>
      <c r="B805" s="14" t="s">
        <v>33</v>
      </c>
      <c r="C805" s="14"/>
      <c r="D805" s="14" t="s">
        <v>876</v>
      </c>
      <c r="E805" s="14" t="s">
        <v>17</v>
      </c>
      <c r="F805" s="14" t="s">
        <v>11</v>
      </c>
      <c r="G805" s="14" t="s">
        <v>937</v>
      </c>
      <c r="H805" s="14" t="s">
        <v>79</v>
      </c>
      <c r="I805" s="14" t="s">
        <v>72</v>
      </c>
      <c r="J805" s="14" t="s">
        <v>1996</v>
      </c>
      <c r="K805" s="15">
        <v>78</v>
      </c>
      <c r="L805" s="15"/>
      <c r="M805" s="15">
        <v>35.238902262234753</v>
      </c>
      <c r="N805" s="15">
        <v>0.45178079823377887</v>
      </c>
      <c r="O805" s="16"/>
      <c r="P805" s="17"/>
      <c r="Q805" s="17" t="s">
        <v>873</v>
      </c>
      <c r="R805" s="18"/>
    </row>
    <row r="806" spans="1:18" ht="13" x14ac:dyDescent="0.3">
      <c r="A806" s="14" t="s">
        <v>567</v>
      </c>
      <c r="B806" s="14" t="s">
        <v>33</v>
      </c>
      <c r="C806" s="14"/>
      <c r="D806" s="14" t="s">
        <v>876</v>
      </c>
      <c r="E806" s="14" t="s">
        <v>17</v>
      </c>
      <c r="F806" s="14" t="s">
        <v>11</v>
      </c>
      <c r="G806" s="14" t="s">
        <v>1189</v>
      </c>
      <c r="H806" s="14" t="s">
        <v>81</v>
      </c>
      <c r="I806" s="14" t="s">
        <v>80</v>
      </c>
      <c r="J806" s="14" t="s">
        <v>2004</v>
      </c>
      <c r="K806" s="15">
        <v>11.5</v>
      </c>
      <c r="L806" s="15"/>
      <c r="M806" s="15">
        <v>72.241136801525585</v>
      </c>
      <c r="N806" s="15">
        <v>6.2818379827413553</v>
      </c>
      <c r="O806" s="16"/>
      <c r="P806" s="17"/>
      <c r="Q806" s="17" t="s">
        <v>873</v>
      </c>
      <c r="R806" s="18"/>
    </row>
    <row r="807" spans="1:18" ht="13" x14ac:dyDescent="0.3">
      <c r="A807" s="14" t="s">
        <v>567</v>
      </c>
      <c r="B807" s="14" t="s">
        <v>33</v>
      </c>
      <c r="C807" s="14"/>
      <c r="D807" s="14" t="s">
        <v>113</v>
      </c>
      <c r="E807" s="14" t="s">
        <v>17</v>
      </c>
      <c r="F807" s="14" t="s">
        <v>11</v>
      </c>
      <c r="G807" s="14" t="s">
        <v>853</v>
      </c>
      <c r="H807" s="14" t="s">
        <v>58</v>
      </c>
      <c r="I807" s="14" t="s">
        <v>57</v>
      </c>
      <c r="J807" s="14" t="s">
        <v>2006</v>
      </c>
      <c r="K807" s="15">
        <v>554.70000000000005</v>
      </c>
      <c r="L807" s="15">
        <v>39300687.5</v>
      </c>
      <c r="M807" s="15">
        <v>4245.4208911441356</v>
      </c>
      <c r="N807" s="15">
        <v>7.6535440619147925</v>
      </c>
      <c r="O807" s="16">
        <v>44197</v>
      </c>
      <c r="P807" s="17" t="s">
        <v>719</v>
      </c>
      <c r="Q807" s="17" t="s">
        <v>720</v>
      </c>
      <c r="R807" s="18"/>
    </row>
    <row r="808" spans="1:18" ht="13" x14ac:dyDescent="0.3">
      <c r="A808" s="14" t="s">
        <v>567</v>
      </c>
      <c r="B808" s="14" t="s">
        <v>33</v>
      </c>
      <c r="C808" s="14"/>
      <c r="D808" s="14" t="s">
        <v>876</v>
      </c>
      <c r="E808" s="14" t="s">
        <v>17</v>
      </c>
      <c r="F808" s="14" t="s">
        <v>11</v>
      </c>
      <c r="G808" s="14" t="s">
        <v>929</v>
      </c>
      <c r="H808" s="14" t="s">
        <v>79</v>
      </c>
      <c r="I808" s="14" t="s">
        <v>72</v>
      </c>
      <c r="J808" s="14" t="s">
        <v>1996</v>
      </c>
      <c r="K808" s="15">
        <v>3004</v>
      </c>
      <c r="L808" s="15"/>
      <c r="M808" s="15">
        <v>139.428605632358</v>
      </c>
      <c r="N808" s="15">
        <v>4.6414316122622506E-2</v>
      </c>
      <c r="O808" s="16"/>
      <c r="P808" s="17"/>
      <c r="Q808" s="17" t="s">
        <v>873</v>
      </c>
      <c r="R808" s="18"/>
    </row>
    <row r="809" spans="1:18" ht="13" x14ac:dyDescent="0.3">
      <c r="A809" s="14" t="s">
        <v>567</v>
      </c>
      <c r="B809" s="14" t="s">
        <v>33</v>
      </c>
      <c r="C809" s="14"/>
      <c r="D809" s="14" t="s">
        <v>876</v>
      </c>
      <c r="E809" s="14" t="s">
        <v>17</v>
      </c>
      <c r="F809" s="14" t="s">
        <v>11</v>
      </c>
      <c r="G809" s="14" t="s">
        <v>949</v>
      </c>
      <c r="H809" s="14" t="s">
        <v>79</v>
      </c>
      <c r="I809" s="14" t="s">
        <v>72</v>
      </c>
      <c r="J809" s="14" t="s">
        <v>1996</v>
      </c>
      <c r="K809" s="15">
        <v>7200</v>
      </c>
      <c r="L809" s="15"/>
      <c r="M809" s="15">
        <v>72.728169323717182</v>
      </c>
      <c r="N809" s="15">
        <v>1.0101134628294053E-2</v>
      </c>
      <c r="O809" s="16"/>
      <c r="P809" s="17"/>
      <c r="Q809" s="17" t="s">
        <v>873</v>
      </c>
      <c r="R809" s="18"/>
    </row>
    <row r="810" spans="1:18" ht="13" x14ac:dyDescent="0.3">
      <c r="A810" s="14" t="s">
        <v>567</v>
      </c>
      <c r="B810" s="14" t="s">
        <v>33</v>
      </c>
      <c r="C810" s="14"/>
      <c r="D810" s="14" t="s">
        <v>113</v>
      </c>
      <c r="E810" s="14" t="s">
        <v>17</v>
      </c>
      <c r="F810" s="14" t="s">
        <v>11</v>
      </c>
      <c r="G810" s="14" t="s">
        <v>568</v>
      </c>
      <c r="H810" s="14" t="s">
        <v>63</v>
      </c>
      <c r="I810" s="14" t="s">
        <v>61</v>
      </c>
      <c r="J810" s="14" t="s">
        <v>1999</v>
      </c>
      <c r="K810" s="15">
        <v>2762</v>
      </c>
      <c r="L810" s="15">
        <v>341817.74666666775</v>
      </c>
      <c r="M810" s="15">
        <v>51.407790715287625</v>
      </c>
      <c r="N810" s="15">
        <v>1.8612523792645774E-2</v>
      </c>
      <c r="O810" s="16">
        <v>38353</v>
      </c>
      <c r="P810" s="17"/>
      <c r="Q810" s="17" t="s">
        <v>449</v>
      </c>
      <c r="R810" s="18"/>
    </row>
    <row r="811" spans="1:18" ht="13" x14ac:dyDescent="0.3">
      <c r="A811" s="14" t="s">
        <v>567</v>
      </c>
      <c r="B811" s="14" t="s">
        <v>33</v>
      </c>
      <c r="C811" s="14"/>
      <c r="D811" s="14" t="s">
        <v>113</v>
      </c>
      <c r="E811" s="14" t="s">
        <v>17</v>
      </c>
      <c r="F811" s="14" t="s">
        <v>11</v>
      </c>
      <c r="G811" s="14" t="s">
        <v>569</v>
      </c>
      <c r="H811" s="14" t="s">
        <v>67</v>
      </c>
      <c r="I811" s="14" t="s">
        <v>61</v>
      </c>
      <c r="J811" s="14" t="s">
        <v>2001</v>
      </c>
      <c r="K811" s="15">
        <v>15250</v>
      </c>
      <c r="L811" s="15">
        <v>120080.96249999997</v>
      </c>
      <c r="M811" s="15">
        <v>32.502151392803768</v>
      </c>
      <c r="N811" s="15">
        <v>2.1312886159215584E-3</v>
      </c>
      <c r="O811" s="16">
        <v>36892</v>
      </c>
      <c r="P811" s="17"/>
      <c r="Q811" s="17" t="s">
        <v>449</v>
      </c>
      <c r="R811" s="18"/>
    </row>
    <row r="812" spans="1:18" ht="13" x14ac:dyDescent="0.3">
      <c r="A812" s="14" t="s">
        <v>567</v>
      </c>
      <c r="B812" s="14" t="s">
        <v>33</v>
      </c>
      <c r="C812" s="14"/>
      <c r="D812" s="14" t="s">
        <v>113</v>
      </c>
      <c r="E812" s="14" t="s">
        <v>17</v>
      </c>
      <c r="F812" s="14" t="s">
        <v>11</v>
      </c>
      <c r="G812" s="14" t="s">
        <v>569</v>
      </c>
      <c r="H812" s="14" t="s">
        <v>67</v>
      </c>
      <c r="I812" s="14" t="s">
        <v>61</v>
      </c>
      <c r="J812" s="14" t="s">
        <v>2001</v>
      </c>
      <c r="K812" s="15">
        <v>25028</v>
      </c>
      <c r="L812" s="15">
        <v>60947.553333333526</v>
      </c>
      <c r="M812" s="15">
        <v>9.1662270228006602</v>
      </c>
      <c r="N812" s="15">
        <v>3.6623889335147278E-4</v>
      </c>
      <c r="O812" s="16">
        <v>38353</v>
      </c>
      <c r="P812" s="17"/>
      <c r="Q812" s="17" t="s">
        <v>449</v>
      </c>
      <c r="R812" s="18"/>
    </row>
    <row r="813" spans="1:18" ht="13" x14ac:dyDescent="0.3">
      <c r="A813" s="14" t="s">
        <v>567</v>
      </c>
      <c r="B813" s="14" t="s">
        <v>33</v>
      </c>
      <c r="C813" s="14"/>
      <c r="D813" s="14" t="s">
        <v>113</v>
      </c>
      <c r="E813" s="14" t="s">
        <v>17</v>
      </c>
      <c r="F813" s="14" t="s">
        <v>11</v>
      </c>
      <c r="G813" s="14" t="s">
        <v>570</v>
      </c>
      <c r="H813" s="14" t="s">
        <v>63</v>
      </c>
      <c r="I813" s="14" t="s">
        <v>61</v>
      </c>
      <c r="J813" s="14" t="s">
        <v>1999</v>
      </c>
      <c r="K813" s="15">
        <v>50</v>
      </c>
      <c r="L813" s="15">
        <v>7565.1683333333567</v>
      </c>
      <c r="M813" s="15">
        <v>1.1377659416413408</v>
      </c>
      <c r="N813" s="15">
        <v>2.2755318832826818E-2</v>
      </c>
      <c r="O813" s="16">
        <v>38353</v>
      </c>
      <c r="P813" s="17"/>
      <c r="Q813" s="17" t="s">
        <v>449</v>
      </c>
      <c r="R813" s="18"/>
    </row>
    <row r="814" spans="1:18" ht="13" x14ac:dyDescent="0.3">
      <c r="A814" s="14" t="s">
        <v>567</v>
      </c>
      <c r="B814" s="14" t="s">
        <v>33</v>
      </c>
      <c r="C814" s="14"/>
      <c r="D814" s="14" t="s">
        <v>113</v>
      </c>
      <c r="E814" s="14" t="s">
        <v>17</v>
      </c>
      <c r="F814" s="14" t="s">
        <v>11</v>
      </c>
      <c r="G814" s="14" t="s">
        <v>571</v>
      </c>
      <c r="H814" s="14" t="s">
        <v>63</v>
      </c>
      <c r="I814" s="14" t="s">
        <v>61</v>
      </c>
      <c r="J814" s="14" t="s">
        <v>1999</v>
      </c>
      <c r="K814" s="15">
        <v>20</v>
      </c>
      <c r="L814" s="15">
        <v>3303.1016666666774</v>
      </c>
      <c r="M814" s="15">
        <v>0.49677104494199387</v>
      </c>
      <c r="N814" s="15">
        <v>2.4838552247099695E-2</v>
      </c>
      <c r="O814" s="16">
        <v>38353</v>
      </c>
      <c r="P814" s="17"/>
      <c r="Q814" s="17" t="s">
        <v>449</v>
      </c>
      <c r="R814" s="18"/>
    </row>
    <row r="815" spans="1:18" ht="13" x14ac:dyDescent="0.3">
      <c r="A815" s="14" t="s">
        <v>567</v>
      </c>
      <c r="B815" s="14" t="s">
        <v>33</v>
      </c>
      <c r="C815" s="14"/>
      <c r="D815" s="14" t="s">
        <v>113</v>
      </c>
      <c r="E815" s="14" t="s">
        <v>17</v>
      </c>
      <c r="F815" s="14" t="s">
        <v>11</v>
      </c>
      <c r="G815" s="14" t="s">
        <v>572</v>
      </c>
      <c r="H815" s="14" t="s">
        <v>69</v>
      </c>
      <c r="I815" s="14" t="s">
        <v>61</v>
      </c>
      <c r="J815" s="14" t="s">
        <v>1990</v>
      </c>
      <c r="K815" s="15">
        <v>12</v>
      </c>
      <c r="L815" s="15">
        <v>970.93804021500011</v>
      </c>
      <c r="M815" s="15">
        <v>0.14141011079281524</v>
      </c>
      <c r="N815" s="15">
        <v>1.178417589940127E-2</v>
      </c>
      <c r="O815" s="16">
        <v>40544</v>
      </c>
      <c r="P815" s="17"/>
      <c r="Q815" s="17" t="s">
        <v>449</v>
      </c>
      <c r="R815" s="18"/>
    </row>
    <row r="816" spans="1:18" ht="13" x14ac:dyDescent="0.3">
      <c r="A816" s="14" t="s">
        <v>567</v>
      </c>
      <c r="B816" s="14" t="s">
        <v>33</v>
      </c>
      <c r="C816" s="14"/>
      <c r="D816" s="14" t="s">
        <v>113</v>
      </c>
      <c r="E816" s="14" t="s">
        <v>17</v>
      </c>
      <c r="F816" s="14" t="s">
        <v>11</v>
      </c>
      <c r="G816" s="14" t="s">
        <v>573</v>
      </c>
      <c r="H816" s="14" t="s">
        <v>62</v>
      </c>
      <c r="I816" s="14" t="s">
        <v>61</v>
      </c>
      <c r="J816" s="14" t="s">
        <v>1989</v>
      </c>
      <c r="K816" s="15">
        <v>7</v>
      </c>
      <c r="L816" s="15">
        <v>1545.4647499999999</v>
      </c>
      <c r="M816" s="15">
        <v>0.25072757311128002</v>
      </c>
      <c r="N816" s="15">
        <v>3.5818224730182861E-2</v>
      </c>
      <c r="O816" s="16">
        <v>37987</v>
      </c>
      <c r="P816" s="17"/>
      <c r="Q816" s="17" t="s">
        <v>449</v>
      </c>
      <c r="R816" s="18"/>
    </row>
    <row r="817" spans="1:18" ht="13" x14ac:dyDescent="0.3">
      <c r="A817" s="14" t="s">
        <v>567</v>
      </c>
      <c r="B817" s="14" t="s">
        <v>33</v>
      </c>
      <c r="C817" s="14"/>
      <c r="D817" s="14" t="s">
        <v>113</v>
      </c>
      <c r="E817" s="14" t="s">
        <v>17</v>
      </c>
      <c r="F817" s="14" t="s">
        <v>11</v>
      </c>
      <c r="G817" s="14" t="s">
        <v>573</v>
      </c>
      <c r="H817" s="14" t="s">
        <v>62</v>
      </c>
      <c r="I817" s="14" t="s">
        <v>61</v>
      </c>
      <c r="J817" s="14" t="s">
        <v>1989</v>
      </c>
      <c r="K817" s="15">
        <v>7</v>
      </c>
      <c r="L817" s="15">
        <v>1364.9487489000001</v>
      </c>
      <c r="M817" s="15">
        <v>0.19879492389207717</v>
      </c>
      <c r="N817" s="15">
        <v>2.839927484172531E-2</v>
      </c>
      <c r="O817" s="16">
        <v>40544</v>
      </c>
      <c r="P817" s="17"/>
      <c r="Q817" s="17" t="s">
        <v>449</v>
      </c>
      <c r="R817" s="18"/>
    </row>
    <row r="818" spans="1:18" ht="13" x14ac:dyDescent="0.3">
      <c r="A818" s="14" t="s">
        <v>567</v>
      </c>
      <c r="B818" s="14" t="s">
        <v>33</v>
      </c>
      <c r="C818" s="14"/>
      <c r="D818" s="14" t="s">
        <v>113</v>
      </c>
      <c r="E818" s="14" t="s">
        <v>17</v>
      </c>
      <c r="F818" s="14" t="s">
        <v>11</v>
      </c>
      <c r="G818" s="14" t="s">
        <v>574</v>
      </c>
      <c r="H818" s="14" t="s">
        <v>69</v>
      </c>
      <c r="I818" s="14" t="s">
        <v>61</v>
      </c>
      <c r="J818" s="14" t="s">
        <v>1990</v>
      </c>
      <c r="K818" s="15">
        <v>24</v>
      </c>
      <c r="L818" s="15">
        <v>1786.647087225</v>
      </c>
      <c r="M818" s="15">
        <v>0.26021224021277634</v>
      </c>
      <c r="N818" s="15">
        <v>1.0842176675532347E-2</v>
      </c>
      <c r="O818" s="16">
        <v>40544</v>
      </c>
      <c r="P818" s="17"/>
      <c r="Q818" s="17" t="s">
        <v>449</v>
      </c>
      <c r="R818" s="18"/>
    </row>
    <row r="819" spans="1:18" ht="13" x14ac:dyDescent="0.3">
      <c r="A819" s="14" t="s">
        <v>567</v>
      </c>
      <c r="B819" s="14" t="s">
        <v>33</v>
      </c>
      <c r="C819" s="14"/>
      <c r="D819" s="14" t="s">
        <v>113</v>
      </c>
      <c r="E819" s="14" t="s">
        <v>17</v>
      </c>
      <c r="F819" s="14" t="s">
        <v>11</v>
      </c>
      <c r="G819" s="14" t="s">
        <v>575</v>
      </c>
      <c r="H819" s="14" t="s">
        <v>69</v>
      </c>
      <c r="I819" s="14" t="s">
        <v>61</v>
      </c>
      <c r="J819" s="14" t="s">
        <v>1990</v>
      </c>
      <c r="K819" s="15">
        <v>24</v>
      </c>
      <c r="L819" s="15">
        <v>2117.0750000000003</v>
      </c>
      <c r="M819" s="15">
        <v>0.34346242891956164</v>
      </c>
      <c r="N819" s="15">
        <v>1.4310934538315069E-2</v>
      </c>
      <c r="O819" s="16">
        <v>37987</v>
      </c>
      <c r="P819" s="17"/>
      <c r="Q819" s="17" t="s">
        <v>449</v>
      </c>
      <c r="R819" s="18"/>
    </row>
    <row r="820" spans="1:18" ht="13" x14ac:dyDescent="0.3">
      <c r="A820" s="14" t="s">
        <v>567</v>
      </c>
      <c r="B820" s="14" t="s">
        <v>33</v>
      </c>
      <c r="C820" s="14"/>
      <c r="D820" s="14" t="s">
        <v>113</v>
      </c>
      <c r="E820" s="14" t="s">
        <v>17</v>
      </c>
      <c r="F820" s="14" t="s">
        <v>11</v>
      </c>
      <c r="G820" s="14" t="s">
        <v>575</v>
      </c>
      <c r="H820" s="14" t="s">
        <v>69</v>
      </c>
      <c r="I820" s="14" t="s">
        <v>61</v>
      </c>
      <c r="J820" s="14" t="s">
        <v>1990</v>
      </c>
      <c r="K820" s="15">
        <v>24</v>
      </c>
      <c r="L820" s="15">
        <v>1107.6336664800001</v>
      </c>
      <c r="M820" s="15">
        <v>0.16131884116941736</v>
      </c>
      <c r="N820" s="15">
        <v>6.7216183820590567E-3</v>
      </c>
      <c r="O820" s="16">
        <v>40544</v>
      </c>
      <c r="P820" s="17"/>
      <c r="Q820" s="17" t="s">
        <v>449</v>
      </c>
      <c r="R820" s="18"/>
    </row>
    <row r="821" spans="1:18" ht="13" x14ac:dyDescent="0.3">
      <c r="A821" s="14" t="s">
        <v>567</v>
      </c>
      <c r="B821" s="14" t="s">
        <v>33</v>
      </c>
      <c r="C821" s="14"/>
      <c r="D821" s="14" t="s">
        <v>113</v>
      </c>
      <c r="E821" s="14" t="s">
        <v>17</v>
      </c>
      <c r="F821" s="14" t="s">
        <v>11</v>
      </c>
      <c r="G821" s="14" t="s">
        <v>576</v>
      </c>
      <c r="H821" s="14" t="s">
        <v>62</v>
      </c>
      <c r="I821" s="14" t="s">
        <v>61</v>
      </c>
      <c r="J821" s="14" t="s">
        <v>1989</v>
      </c>
      <c r="K821" s="15">
        <v>20</v>
      </c>
      <c r="L821" s="15">
        <v>4234.1500000000005</v>
      </c>
      <c r="M821" s="15">
        <v>0.68692485783912327</v>
      </c>
      <c r="N821" s="15">
        <v>3.4346242891956161E-2</v>
      </c>
      <c r="O821" s="16">
        <v>37987</v>
      </c>
      <c r="P821" s="17"/>
      <c r="Q821" s="17" t="s">
        <v>449</v>
      </c>
      <c r="R821" s="18"/>
    </row>
    <row r="822" spans="1:18" ht="13" x14ac:dyDescent="0.3">
      <c r="A822" s="14" t="s">
        <v>567</v>
      </c>
      <c r="B822" s="14" t="s">
        <v>33</v>
      </c>
      <c r="C822" s="14"/>
      <c r="D822" s="14" t="s">
        <v>113</v>
      </c>
      <c r="E822" s="14" t="s">
        <v>17</v>
      </c>
      <c r="F822" s="14" t="s">
        <v>11</v>
      </c>
      <c r="G822" s="14" t="s">
        <v>576</v>
      </c>
      <c r="H822" s="14" t="s">
        <v>62</v>
      </c>
      <c r="I822" s="14" t="s">
        <v>61</v>
      </c>
      <c r="J822" s="14" t="s">
        <v>1989</v>
      </c>
      <c r="K822" s="15">
        <v>20</v>
      </c>
      <c r="L822" s="15">
        <v>2469.6755354699999</v>
      </c>
      <c r="M822" s="15">
        <v>0.35969039900402344</v>
      </c>
      <c r="N822" s="15">
        <v>1.7984519950201172E-2</v>
      </c>
      <c r="O822" s="16">
        <v>40544</v>
      </c>
      <c r="P822" s="17"/>
      <c r="Q822" s="17" t="s">
        <v>449</v>
      </c>
      <c r="R822" s="18"/>
    </row>
    <row r="823" spans="1:18" ht="13" x14ac:dyDescent="0.3">
      <c r="A823" s="14" t="s">
        <v>567</v>
      </c>
      <c r="B823" s="14" t="s">
        <v>33</v>
      </c>
      <c r="C823" s="14"/>
      <c r="D823" s="14" t="s">
        <v>113</v>
      </c>
      <c r="E823" s="14" t="s">
        <v>17</v>
      </c>
      <c r="F823" s="14" t="s">
        <v>11</v>
      </c>
      <c r="G823" s="14" t="s">
        <v>577</v>
      </c>
      <c r="H823" s="14" t="s">
        <v>64</v>
      </c>
      <c r="I823" s="14" t="s">
        <v>61</v>
      </c>
      <c r="J823" s="14" t="s">
        <v>2000</v>
      </c>
      <c r="K823" s="15">
        <v>24</v>
      </c>
      <c r="L823" s="15">
        <v>994.80336367500001</v>
      </c>
      <c r="M823" s="15">
        <v>0.14488592273426276</v>
      </c>
      <c r="N823" s="15">
        <v>6.0369134472609484E-3</v>
      </c>
      <c r="O823" s="16">
        <v>40544</v>
      </c>
      <c r="P823" s="17"/>
      <c r="Q823" s="17" t="s">
        <v>449</v>
      </c>
      <c r="R823" s="18"/>
    </row>
    <row r="824" spans="1:18" ht="13" x14ac:dyDescent="0.3">
      <c r="A824" s="14" t="s">
        <v>567</v>
      </c>
      <c r="B824" s="14" t="s">
        <v>33</v>
      </c>
      <c r="C824" s="14"/>
      <c r="D824" s="14" t="s">
        <v>113</v>
      </c>
      <c r="E824" s="14" t="s">
        <v>17</v>
      </c>
      <c r="F824" s="14" t="s">
        <v>11</v>
      </c>
      <c r="G824" s="14" t="s">
        <v>578</v>
      </c>
      <c r="H824" s="14" t="s">
        <v>64</v>
      </c>
      <c r="I824" s="14" t="s">
        <v>61</v>
      </c>
      <c r="J824" s="14" t="s">
        <v>2000</v>
      </c>
      <c r="K824" s="15">
        <v>57</v>
      </c>
      <c r="L824" s="15">
        <v>2863.0438397550001</v>
      </c>
      <c r="M824" s="15">
        <v>0.41698165054362335</v>
      </c>
      <c r="N824" s="15">
        <v>7.3154675533969012E-3</v>
      </c>
      <c r="O824" s="16">
        <v>40544</v>
      </c>
      <c r="P824" s="17"/>
      <c r="Q824" s="17" t="s">
        <v>449</v>
      </c>
      <c r="R824" s="18"/>
    </row>
    <row r="825" spans="1:18" ht="13" x14ac:dyDescent="0.3">
      <c r="A825" s="14" t="s">
        <v>567</v>
      </c>
      <c r="B825" s="14" t="s">
        <v>33</v>
      </c>
      <c r="C825" s="14"/>
      <c r="D825" s="14" t="s">
        <v>113</v>
      </c>
      <c r="E825" s="14" t="s">
        <v>17</v>
      </c>
      <c r="F825" s="14" t="s">
        <v>11</v>
      </c>
      <c r="G825" s="14" t="s">
        <v>579</v>
      </c>
      <c r="H825" s="14" t="s">
        <v>62</v>
      </c>
      <c r="I825" s="14" t="s">
        <v>61</v>
      </c>
      <c r="J825" s="14" t="s">
        <v>1989</v>
      </c>
      <c r="K825" s="15">
        <v>12</v>
      </c>
      <c r="L825" s="15">
        <v>2540.4899999999998</v>
      </c>
      <c r="M825" s="15">
        <v>0.41215491470347398</v>
      </c>
      <c r="N825" s="15">
        <v>3.4346242891956168E-2</v>
      </c>
      <c r="O825" s="16">
        <v>37987</v>
      </c>
      <c r="P825" s="17"/>
      <c r="Q825" s="17" t="s">
        <v>449</v>
      </c>
      <c r="R825" s="18"/>
    </row>
    <row r="826" spans="1:18" ht="13" x14ac:dyDescent="0.3">
      <c r="A826" s="14" t="s">
        <v>567</v>
      </c>
      <c r="B826" s="14" t="s">
        <v>33</v>
      </c>
      <c r="C826" s="14"/>
      <c r="D826" s="14" t="s">
        <v>113</v>
      </c>
      <c r="E826" s="14" t="s">
        <v>17</v>
      </c>
      <c r="F826" s="14" t="s">
        <v>11</v>
      </c>
      <c r="G826" s="14" t="s">
        <v>579</v>
      </c>
      <c r="H826" s="14" t="s">
        <v>62</v>
      </c>
      <c r="I826" s="14" t="s">
        <v>61</v>
      </c>
      <c r="J826" s="14" t="s">
        <v>1989</v>
      </c>
      <c r="K826" s="15">
        <v>12</v>
      </c>
      <c r="L826" s="15">
        <v>1606.565073795</v>
      </c>
      <c r="M826" s="15">
        <v>0.23398459600049412</v>
      </c>
      <c r="N826" s="15">
        <v>1.9498716333374511E-2</v>
      </c>
      <c r="O826" s="16">
        <v>40544</v>
      </c>
      <c r="P826" s="17"/>
      <c r="Q826" s="17" t="s">
        <v>449</v>
      </c>
      <c r="R826" s="18"/>
    </row>
    <row r="827" spans="1:18" ht="13" x14ac:dyDescent="0.3">
      <c r="A827" s="14" t="s">
        <v>567</v>
      </c>
      <c r="B827" s="14" t="s">
        <v>33</v>
      </c>
      <c r="C827" s="14"/>
      <c r="D827" s="14" t="s">
        <v>113</v>
      </c>
      <c r="E827" s="14" t="s">
        <v>17</v>
      </c>
      <c r="F827" s="14" t="s">
        <v>11</v>
      </c>
      <c r="G827" s="14" t="s">
        <v>580</v>
      </c>
      <c r="H827" s="14" t="s">
        <v>69</v>
      </c>
      <c r="I827" s="14" t="s">
        <v>61</v>
      </c>
      <c r="J827" s="14" t="s">
        <v>1990</v>
      </c>
      <c r="K827" s="15">
        <v>14</v>
      </c>
      <c r="L827" s="15">
        <v>1067.3308204350001</v>
      </c>
      <c r="M827" s="15">
        <v>0.15544902282011547</v>
      </c>
      <c r="N827" s="15">
        <v>1.1103501630008247E-2</v>
      </c>
      <c r="O827" s="16">
        <v>40544</v>
      </c>
      <c r="P827" s="17"/>
      <c r="Q827" s="17" t="s">
        <v>449</v>
      </c>
      <c r="R827" s="18"/>
    </row>
    <row r="828" spans="1:18" ht="13" x14ac:dyDescent="0.3">
      <c r="A828" s="14" t="s">
        <v>567</v>
      </c>
      <c r="B828" s="14" t="s">
        <v>33</v>
      </c>
      <c r="C828" s="14"/>
      <c r="D828" s="14" t="s">
        <v>113</v>
      </c>
      <c r="E828" s="14" t="s">
        <v>17</v>
      </c>
      <c r="F828" s="14" t="s">
        <v>11</v>
      </c>
      <c r="G828" s="14" t="s">
        <v>581</v>
      </c>
      <c r="H828" s="14" t="s">
        <v>62</v>
      </c>
      <c r="I828" s="14" t="s">
        <v>61</v>
      </c>
      <c r="J828" s="14" t="s">
        <v>1989</v>
      </c>
      <c r="K828" s="15">
        <v>16</v>
      </c>
      <c r="L828" s="15">
        <v>3599.0275000000001</v>
      </c>
      <c r="M828" s="15">
        <v>0.58388612916325477</v>
      </c>
      <c r="N828" s="15">
        <v>3.6492883072703423E-2</v>
      </c>
      <c r="O828" s="16">
        <v>37987</v>
      </c>
      <c r="P828" s="17"/>
      <c r="Q828" s="17" t="s">
        <v>449</v>
      </c>
      <c r="R828" s="18"/>
    </row>
    <row r="829" spans="1:18" ht="13" x14ac:dyDescent="0.3">
      <c r="A829" s="14" t="s">
        <v>567</v>
      </c>
      <c r="B829" s="14" t="s">
        <v>33</v>
      </c>
      <c r="C829" s="14"/>
      <c r="D829" s="14" t="s">
        <v>113</v>
      </c>
      <c r="E829" s="14" t="s">
        <v>17</v>
      </c>
      <c r="F829" s="14" t="s">
        <v>11</v>
      </c>
      <c r="G829" s="14" t="s">
        <v>581</v>
      </c>
      <c r="H829" s="14" t="s">
        <v>62</v>
      </c>
      <c r="I829" s="14" t="s">
        <v>61</v>
      </c>
      <c r="J829" s="14" t="s">
        <v>1989</v>
      </c>
      <c r="K829" s="15">
        <v>16</v>
      </c>
      <c r="L829" s="15">
        <v>2987.0439490650001</v>
      </c>
      <c r="M829" s="15">
        <v>0.435041370597403</v>
      </c>
      <c r="N829" s="15">
        <v>2.7190085662337687E-2</v>
      </c>
      <c r="O829" s="16">
        <v>40544</v>
      </c>
      <c r="P829" s="17"/>
      <c r="Q829" s="17" t="s">
        <v>449</v>
      </c>
      <c r="R829" s="18"/>
    </row>
    <row r="830" spans="1:18" ht="13" x14ac:dyDescent="0.3">
      <c r="A830" s="14" t="s">
        <v>567</v>
      </c>
      <c r="B830" s="14" t="s">
        <v>33</v>
      </c>
      <c r="C830" s="14"/>
      <c r="D830" s="14" t="s">
        <v>113</v>
      </c>
      <c r="E830" s="14" t="s">
        <v>17</v>
      </c>
      <c r="F830" s="14" t="s">
        <v>11</v>
      </c>
      <c r="G830" s="14" t="s">
        <v>582</v>
      </c>
      <c r="H830" s="14" t="s">
        <v>69</v>
      </c>
      <c r="I830" s="14" t="s">
        <v>61</v>
      </c>
      <c r="J830" s="14" t="s">
        <v>1990</v>
      </c>
      <c r="K830" s="15">
        <v>31</v>
      </c>
      <c r="L830" s="15">
        <v>2858.05125</v>
      </c>
      <c r="M830" s="15">
        <v>0.46367427904140823</v>
      </c>
      <c r="N830" s="15">
        <v>1.4957234807787363E-2</v>
      </c>
      <c r="O830" s="16">
        <v>37987</v>
      </c>
      <c r="P830" s="17"/>
      <c r="Q830" s="17" t="s">
        <v>449</v>
      </c>
      <c r="R830" s="18"/>
    </row>
    <row r="831" spans="1:18" ht="13" x14ac:dyDescent="0.3">
      <c r="A831" s="14" t="s">
        <v>567</v>
      </c>
      <c r="B831" s="14" t="s">
        <v>33</v>
      </c>
      <c r="C831" s="14"/>
      <c r="D831" s="14" t="s">
        <v>113</v>
      </c>
      <c r="E831" s="14" t="s">
        <v>17</v>
      </c>
      <c r="F831" s="14" t="s">
        <v>11</v>
      </c>
      <c r="G831" s="14" t="s">
        <v>582</v>
      </c>
      <c r="H831" s="14" t="s">
        <v>69</v>
      </c>
      <c r="I831" s="14" t="s">
        <v>61</v>
      </c>
      <c r="J831" s="14" t="s">
        <v>1990</v>
      </c>
      <c r="K831" s="15">
        <v>31</v>
      </c>
      <c r="L831" s="15">
        <v>1361.343254205</v>
      </c>
      <c r="M831" s="15">
        <v>0.19826980963847357</v>
      </c>
      <c r="N831" s="15">
        <v>6.395800310918502E-3</v>
      </c>
      <c r="O831" s="16">
        <v>40544</v>
      </c>
      <c r="P831" s="17"/>
      <c r="Q831" s="17" t="s">
        <v>449</v>
      </c>
      <c r="R831" s="18"/>
    </row>
    <row r="832" spans="1:18" ht="13" x14ac:dyDescent="0.3">
      <c r="A832" s="14" t="s">
        <v>567</v>
      </c>
      <c r="B832" s="14" t="s">
        <v>33</v>
      </c>
      <c r="C832" s="14"/>
      <c r="D832" s="14" t="s">
        <v>113</v>
      </c>
      <c r="E832" s="14" t="s">
        <v>17</v>
      </c>
      <c r="F832" s="14" t="s">
        <v>11</v>
      </c>
      <c r="G832" s="14" t="s">
        <v>583</v>
      </c>
      <c r="H832" s="14" t="s">
        <v>64</v>
      </c>
      <c r="I832" s="14" t="s">
        <v>61</v>
      </c>
      <c r="J832" s="14" t="s">
        <v>2000</v>
      </c>
      <c r="K832" s="15">
        <v>53</v>
      </c>
      <c r="L832" s="15">
        <v>1043.8027592849999</v>
      </c>
      <c r="M832" s="15">
        <v>0.15202233069749052</v>
      </c>
      <c r="N832" s="15">
        <v>2.8683458622168023E-3</v>
      </c>
      <c r="O832" s="16">
        <v>40544</v>
      </c>
      <c r="P832" s="17"/>
      <c r="Q832" s="17" t="s">
        <v>449</v>
      </c>
      <c r="R832" s="18"/>
    </row>
    <row r="833" spans="1:18" ht="13" x14ac:dyDescent="0.3">
      <c r="A833" s="14" t="s">
        <v>567</v>
      </c>
      <c r="B833" s="14" t="s">
        <v>33</v>
      </c>
      <c r="C833" s="14"/>
      <c r="D833" s="14" t="s">
        <v>113</v>
      </c>
      <c r="E833" s="14" t="s">
        <v>17</v>
      </c>
      <c r="F833" s="14" t="s">
        <v>11</v>
      </c>
      <c r="G833" s="14" t="s">
        <v>584</v>
      </c>
      <c r="H833" s="14" t="s">
        <v>62</v>
      </c>
      <c r="I833" s="14" t="s">
        <v>61</v>
      </c>
      <c r="J833" s="14" t="s">
        <v>1989</v>
      </c>
      <c r="K833" s="15">
        <v>8</v>
      </c>
      <c r="L833" s="15">
        <v>1746.5868750000002</v>
      </c>
      <c r="M833" s="15">
        <v>0.28335650385863836</v>
      </c>
      <c r="N833" s="15">
        <v>3.5419562982329796E-2</v>
      </c>
      <c r="O833" s="16">
        <v>37987</v>
      </c>
      <c r="P833" s="17"/>
      <c r="Q833" s="17" t="s">
        <v>449</v>
      </c>
      <c r="R833" s="18"/>
    </row>
    <row r="834" spans="1:18" ht="13" x14ac:dyDescent="0.3">
      <c r="A834" s="14" t="s">
        <v>567</v>
      </c>
      <c r="B834" s="14" t="s">
        <v>33</v>
      </c>
      <c r="C834" s="14"/>
      <c r="D834" s="14" t="s">
        <v>113</v>
      </c>
      <c r="E834" s="14" t="s">
        <v>17</v>
      </c>
      <c r="F834" s="14" t="s">
        <v>11</v>
      </c>
      <c r="G834" s="14" t="s">
        <v>584</v>
      </c>
      <c r="H834" s="14" t="s">
        <v>62</v>
      </c>
      <c r="I834" s="14" t="s">
        <v>61</v>
      </c>
      <c r="J834" s="14" t="s">
        <v>1989</v>
      </c>
      <c r="K834" s="15">
        <v>8</v>
      </c>
      <c r="L834" s="15">
        <v>1010.3575802099999</v>
      </c>
      <c r="M834" s="15">
        <v>0.14715128199758168</v>
      </c>
      <c r="N834" s="15">
        <v>1.839391024969771E-2</v>
      </c>
      <c r="O834" s="16">
        <v>40544</v>
      </c>
      <c r="P834" s="17"/>
      <c r="Q834" s="17" t="s">
        <v>449</v>
      </c>
      <c r="R834" s="18"/>
    </row>
    <row r="835" spans="1:18" ht="13" x14ac:dyDescent="0.3">
      <c r="A835" s="14" t="s">
        <v>567</v>
      </c>
      <c r="B835" s="14" t="s">
        <v>33</v>
      </c>
      <c r="C835" s="14"/>
      <c r="D835" s="14" t="s">
        <v>113</v>
      </c>
      <c r="E835" s="14" t="s">
        <v>17</v>
      </c>
      <c r="F835" s="14" t="s">
        <v>11</v>
      </c>
      <c r="G835" s="14" t="s">
        <v>585</v>
      </c>
      <c r="H835" s="14" t="s">
        <v>69</v>
      </c>
      <c r="I835" s="14" t="s">
        <v>61</v>
      </c>
      <c r="J835" s="14" t="s">
        <v>1990</v>
      </c>
      <c r="K835" s="15">
        <v>20</v>
      </c>
      <c r="L835" s="15">
        <v>1320.43012398</v>
      </c>
      <c r="M835" s="15">
        <v>0.19231110780749269</v>
      </c>
      <c r="N835" s="15">
        <v>9.615555390374635E-3</v>
      </c>
      <c r="O835" s="16">
        <v>40544</v>
      </c>
      <c r="P835" s="17"/>
      <c r="Q835" s="17" t="s">
        <v>449</v>
      </c>
      <c r="R835" s="18"/>
    </row>
    <row r="836" spans="1:18" ht="13" x14ac:dyDescent="0.3">
      <c r="A836" s="14" t="s">
        <v>567</v>
      </c>
      <c r="B836" s="14" t="s">
        <v>33</v>
      </c>
      <c r="C836" s="14"/>
      <c r="D836" s="14" t="s">
        <v>113</v>
      </c>
      <c r="E836" s="14" t="s">
        <v>17</v>
      </c>
      <c r="F836" s="14" t="s">
        <v>11</v>
      </c>
      <c r="G836" s="14" t="s">
        <v>586</v>
      </c>
      <c r="H836" s="14" t="s">
        <v>64</v>
      </c>
      <c r="I836" s="14" t="s">
        <v>61</v>
      </c>
      <c r="J836" s="14" t="s">
        <v>2000</v>
      </c>
      <c r="K836" s="15">
        <v>26</v>
      </c>
      <c r="L836" s="15">
        <v>1311.1152601800002</v>
      </c>
      <c r="M836" s="15">
        <v>0.19095446519239204</v>
      </c>
      <c r="N836" s="15">
        <v>7.3444025073996933E-3</v>
      </c>
      <c r="O836" s="16">
        <v>40544</v>
      </c>
      <c r="P836" s="17"/>
      <c r="Q836" s="17" t="s">
        <v>449</v>
      </c>
      <c r="R836" s="18"/>
    </row>
    <row r="837" spans="1:18" ht="13" x14ac:dyDescent="0.3">
      <c r="A837" s="14" t="s">
        <v>567</v>
      </c>
      <c r="B837" s="14" t="s">
        <v>33</v>
      </c>
      <c r="C837" s="14"/>
      <c r="D837" s="14" t="s">
        <v>113</v>
      </c>
      <c r="E837" s="14" t="s">
        <v>17</v>
      </c>
      <c r="F837" s="14" t="s">
        <v>11</v>
      </c>
      <c r="G837" s="14" t="s">
        <v>587</v>
      </c>
      <c r="H837" s="14" t="s">
        <v>64</v>
      </c>
      <c r="I837" s="14" t="s">
        <v>61</v>
      </c>
      <c r="J837" s="14" t="s">
        <v>2000</v>
      </c>
      <c r="K837" s="15">
        <v>30</v>
      </c>
      <c r="L837" s="15">
        <v>861.151128255</v>
      </c>
      <c r="M837" s="15">
        <v>0.12542044024655991</v>
      </c>
      <c r="N837" s="15">
        <v>4.1806813415519971E-3</v>
      </c>
      <c r="O837" s="16">
        <v>40544</v>
      </c>
      <c r="P837" s="17"/>
      <c r="Q837" s="17" t="s">
        <v>449</v>
      </c>
      <c r="R837" s="18"/>
    </row>
    <row r="838" spans="1:18" ht="13" x14ac:dyDescent="0.3">
      <c r="A838" s="14" t="s">
        <v>567</v>
      </c>
      <c r="B838" s="14" t="s">
        <v>33</v>
      </c>
      <c r="C838" s="14"/>
      <c r="D838" s="14" t="s">
        <v>113</v>
      </c>
      <c r="E838" s="14" t="s">
        <v>17</v>
      </c>
      <c r="F838" s="14" t="s">
        <v>11</v>
      </c>
      <c r="G838" s="14" t="s">
        <v>588</v>
      </c>
      <c r="H838" s="14" t="s">
        <v>69</v>
      </c>
      <c r="I838" s="14" t="s">
        <v>61</v>
      </c>
      <c r="J838" s="14" t="s">
        <v>1990</v>
      </c>
      <c r="K838" s="15">
        <v>39</v>
      </c>
      <c r="L838" s="15">
        <v>3704.8812499999999</v>
      </c>
      <c r="M838" s="15">
        <v>0.60105925060923293</v>
      </c>
      <c r="N838" s="15">
        <v>1.5411775656646998E-2</v>
      </c>
      <c r="O838" s="16">
        <v>37987</v>
      </c>
      <c r="P838" s="17"/>
      <c r="Q838" s="17" t="s">
        <v>449</v>
      </c>
      <c r="R838" s="18"/>
    </row>
    <row r="839" spans="1:18" ht="13" x14ac:dyDescent="0.3">
      <c r="A839" s="14" t="s">
        <v>567</v>
      </c>
      <c r="B839" s="14" t="s">
        <v>33</v>
      </c>
      <c r="C839" s="14"/>
      <c r="D839" s="14" t="s">
        <v>113</v>
      </c>
      <c r="E839" s="14" t="s">
        <v>17</v>
      </c>
      <c r="F839" s="14" t="s">
        <v>11</v>
      </c>
      <c r="G839" s="14" t="s">
        <v>588</v>
      </c>
      <c r="H839" s="14" t="s">
        <v>69</v>
      </c>
      <c r="I839" s="14" t="s">
        <v>61</v>
      </c>
      <c r="J839" s="14" t="s">
        <v>1990</v>
      </c>
      <c r="K839" s="15">
        <v>39</v>
      </c>
      <c r="L839" s="15">
        <v>2844.8477351250003</v>
      </c>
      <c r="M839" s="15">
        <v>0.414331519366194</v>
      </c>
      <c r="N839" s="15">
        <v>1.0623885111953692E-2</v>
      </c>
      <c r="O839" s="16">
        <v>40544</v>
      </c>
      <c r="P839" s="17"/>
      <c r="Q839" s="17" t="s">
        <v>449</v>
      </c>
      <c r="R839" s="18"/>
    </row>
    <row r="840" spans="1:18" ht="13" x14ac:dyDescent="0.3">
      <c r="A840" s="14" t="s">
        <v>567</v>
      </c>
      <c r="B840" s="14" t="s">
        <v>33</v>
      </c>
      <c r="C840" s="14"/>
      <c r="D840" s="14" t="s">
        <v>113</v>
      </c>
      <c r="E840" s="14" t="s">
        <v>17</v>
      </c>
      <c r="F840" s="14" t="s">
        <v>11</v>
      </c>
      <c r="G840" s="14" t="s">
        <v>589</v>
      </c>
      <c r="H840" s="14" t="s">
        <v>64</v>
      </c>
      <c r="I840" s="14" t="s">
        <v>61</v>
      </c>
      <c r="J840" s="14" t="s">
        <v>2000</v>
      </c>
      <c r="K840" s="15">
        <v>19</v>
      </c>
      <c r="L840" s="15">
        <v>663.29057305499998</v>
      </c>
      <c r="M840" s="15">
        <v>9.6603479870628714E-2</v>
      </c>
      <c r="N840" s="15">
        <v>5.0843936774015112E-3</v>
      </c>
      <c r="O840" s="16">
        <v>40544</v>
      </c>
      <c r="P840" s="17"/>
      <c r="Q840" s="17" t="s">
        <v>449</v>
      </c>
      <c r="R840" s="18"/>
    </row>
    <row r="841" spans="1:18" ht="13" x14ac:dyDescent="0.3">
      <c r="A841" s="14" t="s">
        <v>567</v>
      </c>
      <c r="B841" s="14" t="s">
        <v>33</v>
      </c>
      <c r="C841" s="14"/>
      <c r="D841" s="14" t="s">
        <v>113</v>
      </c>
      <c r="E841" s="14" t="s">
        <v>17</v>
      </c>
      <c r="F841" s="14" t="s">
        <v>11</v>
      </c>
      <c r="G841" s="14" t="s">
        <v>590</v>
      </c>
      <c r="H841" s="14" t="s">
        <v>64</v>
      </c>
      <c r="I841" s="14" t="s">
        <v>61</v>
      </c>
      <c r="J841" s="14" t="s">
        <v>2000</v>
      </c>
      <c r="K841" s="15">
        <v>24.2</v>
      </c>
      <c r="L841" s="15">
        <v>685.00384177500007</v>
      </c>
      <c r="M841" s="15">
        <v>9.9765860587208183E-2</v>
      </c>
      <c r="N841" s="15">
        <v>4.1225562226119084E-3</v>
      </c>
      <c r="O841" s="16">
        <v>40544</v>
      </c>
      <c r="P841" s="17"/>
      <c r="Q841" s="17" t="s">
        <v>449</v>
      </c>
      <c r="R841" s="18"/>
    </row>
    <row r="842" spans="1:18" ht="13" x14ac:dyDescent="0.3">
      <c r="A842" s="14" t="s">
        <v>567</v>
      </c>
      <c r="B842" s="14" t="s">
        <v>33</v>
      </c>
      <c r="C842" s="14"/>
      <c r="D842" s="14" t="s">
        <v>113</v>
      </c>
      <c r="E842" s="14" t="s">
        <v>17</v>
      </c>
      <c r="F842" s="14" t="s">
        <v>11</v>
      </c>
      <c r="G842" s="14" t="s">
        <v>591</v>
      </c>
      <c r="H842" s="14" t="s">
        <v>64</v>
      </c>
      <c r="I842" s="14" t="s">
        <v>61</v>
      </c>
      <c r="J842" s="14" t="s">
        <v>2000</v>
      </c>
      <c r="K842" s="15">
        <v>17</v>
      </c>
      <c r="L842" s="15">
        <v>493.07749722</v>
      </c>
      <c r="M842" s="15">
        <v>7.1813175118655773E-2</v>
      </c>
      <c r="N842" s="15">
        <v>4.2243044187444574E-3</v>
      </c>
      <c r="O842" s="16">
        <v>40544</v>
      </c>
      <c r="P842" s="17"/>
      <c r="Q842" s="17" t="s">
        <v>449</v>
      </c>
      <c r="R842" s="18"/>
    </row>
    <row r="843" spans="1:18" ht="13" x14ac:dyDescent="0.3">
      <c r="A843" s="14" t="s">
        <v>567</v>
      </c>
      <c r="B843" s="14" t="s">
        <v>33</v>
      </c>
      <c r="C843" s="14"/>
      <c r="D843" s="14" t="s">
        <v>113</v>
      </c>
      <c r="E843" s="14" t="s">
        <v>17</v>
      </c>
      <c r="F843" s="14" t="s">
        <v>11</v>
      </c>
      <c r="G843" s="14" t="s">
        <v>592</v>
      </c>
      <c r="H843" s="14" t="s">
        <v>64</v>
      </c>
      <c r="I843" s="14" t="s">
        <v>61</v>
      </c>
      <c r="J843" s="14" t="s">
        <v>2000</v>
      </c>
      <c r="K843" s="15">
        <v>44.3</v>
      </c>
      <c r="L843" s="15">
        <v>1816.7204462054999</v>
      </c>
      <c r="M843" s="15">
        <v>0.26459220767640862</v>
      </c>
      <c r="N843" s="15">
        <v>5.9727360649302176E-3</v>
      </c>
      <c r="O843" s="16">
        <v>40544</v>
      </c>
      <c r="P843" s="17"/>
      <c r="Q843" s="17" t="s">
        <v>449</v>
      </c>
      <c r="R843" s="18"/>
    </row>
    <row r="844" spans="1:18" ht="13" x14ac:dyDescent="0.3">
      <c r="A844" s="14" t="s">
        <v>567</v>
      </c>
      <c r="B844" s="14" t="s">
        <v>33</v>
      </c>
      <c r="C844" s="14"/>
      <c r="D844" s="14" t="s">
        <v>113</v>
      </c>
      <c r="E844" s="14" t="s">
        <v>17</v>
      </c>
      <c r="F844" s="14" t="s">
        <v>11</v>
      </c>
      <c r="G844" s="14" t="s">
        <v>593</v>
      </c>
      <c r="H844" s="14" t="s">
        <v>64</v>
      </c>
      <c r="I844" s="14" t="s">
        <v>61</v>
      </c>
      <c r="J844" s="14" t="s">
        <v>2000</v>
      </c>
      <c r="K844" s="15">
        <v>43</v>
      </c>
      <c r="L844" s="15">
        <v>1641.8651955750001</v>
      </c>
      <c r="M844" s="15">
        <v>0.23912580370392733</v>
      </c>
      <c r="N844" s="15">
        <v>5.5610652024169144E-3</v>
      </c>
      <c r="O844" s="16">
        <v>40544</v>
      </c>
      <c r="P844" s="17"/>
      <c r="Q844" s="17" t="s">
        <v>449</v>
      </c>
      <c r="R844" s="18"/>
    </row>
    <row r="845" spans="1:18" ht="13" x14ac:dyDescent="0.3">
      <c r="A845" s="14" t="s">
        <v>567</v>
      </c>
      <c r="B845" s="14" t="s">
        <v>33</v>
      </c>
      <c r="C845" s="14"/>
      <c r="D845" s="14" t="s">
        <v>113</v>
      </c>
      <c r="E845" s="14" t="s">
        <v>17</v>
      </c>
      <c r="F845" s="14" t="s">
        <v>11</v>
      </c>
      <c r="G845" s="14" t="s">
        <v>594</v>
      </c>
      <c r="H845" s="14" t="s">
        <v>64</v>
      </c>
      <c r="I845" s="14" t="s">
        <v>61</v>
      </c>
      <c r="J845" s="14" t="s">
        <v>2000</v>
      </c>
      <c r="K845" s="15">
        <v>11</v>
      </c>
      <c r="L845" s="15">
        <v>609.48117449999995</v>
      </c>
      <c r="M845" s="15">
        <v>8.8766529729430874E-2</v>
      </c>
      <c r="N845" s="15">
        <v>8.0696845208573526E-3</v>
      </c>
      <c r="O845" s="16">
        <v>40544</v>
      </c>
      <c r="P845" s="17"/>
      <c r="Q845" s="17" t="s">
        <v>449</v>
      </c>
      <c r="R845" s="18"/>
    </row>
    <row r="846" spans="1:18" ht="13" x14ac:dyDescent="0.3">
      <c r="A846" s="14" t="s">
        <v>567</v>
      </c>
      <c r="B846" s="14" t="s">
        <v>33</v>
      </c>
      <c r="C846" s="14"/>
      <c r="D846" s="14" t="s">
        <v>113</v>
      </c>
      <c r="E846" s="14" t="s">
        <v>17</v>
      </c>
      <c r="F846" s="14" t="s">
        <v>11</v>
      </c>
      <c r="G846" s="14" t="s">
        <v>595</v>
      </c>
      <c r="H846" s="14" t="s">
        <v>64</v>
      </c>
      <c r="I846" s="14" t="s">
        <v>61</v>
      </c>
      <c r="J846" s="14" t="s">
        <v>2000</v>
      </c>
      <c r="K846" s="15">
        <v>16.5</v>
      </c>
      <c r="L846" s="15">
        <v>659.29963571999997</v>
      </c>
      <c r="M846" s="15">
        <v>9.6022228681227825E-2</v>
      </c>
      <c r="N846" s="15">
        <v>5.8195290109835044E-3</v>
      </c>
      <c r="O846" s="16">
        <v>40544</v>
      </c>
      <c r="P846" s="17"/>
      <c r="Q846" s="17" t="s">
        <v>449</v>
      </c>
      <c r="R846" s="18"/>
    </row>
    <row r="847" spans="1:18" ht="13" x14ac:dyDescent="0.3">
      <c r="A847" s="14" t="s">
        <v>567</v>
      </c>
      <c r="B847" s="14" t="s">
        <v>33</v>
      </c>
      <c r="C847" s="14"/>
      <c r="D847" s="14" t="s">
        <v>113</v>
      </c>
      <c r="E847" s="14" t="s">
        <v>17</v>
      </c>
      <c r="F847" s="14" t="s">
        <v>11</v>
      </c>
      <c r="G847" s="14" t="s">
        <v>596</v>
      </c>
      <c r="H847" s="14" t="s">
        <v>64</v>
      </c>
      <c r="I847" s="14" t="s">
        <v>61</v>
      </c>
      <c r="J847" s="14" t="s">
        <v>2000</v>
      </c>
      <c r="K847" s="15">
        <v>30.6</v>
      </c>
      <c r="L847" s="15">
        <v>1056.348917217</v>
      </c>
      <c r="M847" s="15">
        <v>0.1538495879576916</v>
      </c>
      <c r="N847" s="15">
        <v>5.0277643123428622E-3</v>
      </c>
      <c r="O847" s="16">
        <v>40544</v>
      </c>
      <c r="P847" s="17"/>
      <c r="Q847" s="17" t="s">
        <v>449</v>
      </c>
      <c r="R847" s="18"/>
    </row>
    <row r="848" spans="1:18" ht="13" x14ac:dyDescent="0.3">
      <c r="A848" s="14" t="s">
        <v>567</v>
      </c>
      <c r="B848" s="14" t="s">
        <v>33</v>
      </c>
      <c r="C848" s="14"/>
      <c r="D848" s="14" t="s">
        <v>113</v>
      </c>
      <c r="E848" s="14" t="s">
        <v>17</v>
      </c>
      <c r="F848" s="14" t="s">
        <v>11</v>
      </c>
      <c r="G848" s="14" t="s">
        <v>597</v>
      </c>
      <c r="H848" s="14" t="s">
        <v>62</v>
      </c>
      <c r="I848" s="14" t="s">
        <v>61</v>
      </c>
      <c r="J848" s="14" t="s">
        <v>1989</v>
      </c>
      <c r="K848" s="15">
        <v>17.8</v>
      </c>
      <c r="L848" s="15">
        <v>6054.3009970999992</v>
      </c>
      <c r="M848" s="15">
        <v>0.98221599417785854</v>
      </c>
      <c r="N848" s="15">
        <v>5.518067383021677E-2</v>
      </c>
      <c r="O848" s="16">
        <v>37987</v>
      </c>
      <c r="P848" s="17"/>
      <c r="Q848" s="17" t="s">
        <v>449</v>
      </c>
      <c r="R848" s="18"/>
    </row>
    <row r="849" spans="1:18" ht="13" x14ac:dyDescent="0.3">
      <c r="A849" s="14" t="s">
        <v>567</v>
      </c>
      <c r="B849" s="14" t="s">
        <v>33</v>
      </c>
      <c r="C849" s="14"/>
      <c r="D849" s="14" t="s">
        <v>113</v>
      </c>
      <c r="E849" s="14" t="s">
        <v>17</v>
      </c>
      <c r="F849" s="14" t="s">
        <v>11</v>
      </c>
      <c r="G849" s="14" t="s">
        <v>597</v>
      </c>
      <c r="H849" s="14" t="s">
        <v>62</v>
      </c>
      <c r="I849" s="14" t="s">
        <v>61</v>
      </c>
      <c r="J849" s="14" t="s">
        <v>1989</v>
      </c>
      <c r="K849" s="15">
        <v>17.8</v>
      </c>
      <c r="L849" s="15">
        <v>4631.3791895579998</v>
      </c>
      <c r="M849" s="15">
        <v>0.67452691849823099</v>
      </c>
      <c r="N849" s="15">
        <v>3.7894770702147806E-2</v>
      </c>
      <c r="O849" s="16">
        <v>40544</v>
      </c>
      <c r="P849" s="17"/>
      <c r="Q849" s="17" t="s">
        <v>449</v>
      </c>
      <c r="R849" s="18"/>
    </row>
    <row r="850" spans="1:18" ht="13" x14ac:dyDescent="0.3">
      <c r="A850" s="14" t="s">
        <v>567</v>
      </c>
      <c r="B850" s="14" t="s">
        <v>33</v>
      </c>
      <c r="C850" s="14"/>
      <c r="D850" s="14" t="s">
        <v>113</v>
      </c>
      <c r="E850" s="14" t="s">
        <v>17</v>
      </c>
      <c r="F850" s="14" t="s">
        <v>11</v>
      </c>
      <c r="G850" s="14" t="s">
        <v>598</v>
      </c>
      <c r="H850" s="14" t="s">
        <v>64</v>
      </c>
      <c r="I850" s="14" t="s">
        <v>61</v>
      </c>
      <c r="J850" s="14" t="s">
        <v>2000</v>
      </c>
      <c r="K850" s="15">
        <v>4.3</v>
      </c>
      <c r="L850" s="15">
        <v>210.97363501500001</v>
      </c>
      <c r="M850" s="15">
        <v>3.0726785712534087E-2</v>
      </c>
      <c r="N850" s="15">
        <v>7.1457641191939739E-3</v>
      </c>
      <c r="O850" s="16">
        <v>40544</v>
      </c>
      <c r="P850" s="17"/>
      <c r="Q850" s="17" t="s">
        <v>449</v>
      </c>
      <c r="R850" s="18"/>
    </row>
    <row r="851" spans="1:18" ht="13" x14ac:dyDescent="0.3">
      <c r="A851" s="14" t="s">
        <v>567</v>
      </c>
      <c r="B851" s="14" t="s">
        <v>33</v>
      </c>
      <c r="C851" s="14"/>
      <c r="D851" s="14" t="s">
        <v>113</v>
      </c>
      <c r="E851" s="14" t="s">
        <v>17</v>
      </c>
      <c r="F851" s="14" t="s">
        <v>11</v>
      </c>
      <c r="G851" s="14" t="s">
        <v>599</v>
      </c>
      <c r="H851" s="14" t="s">
        <v>64</v>
      </c>
      <c r="I851" s="14" t="s">
        <v>61</v>
      </c>
      <c r="J851" s="14" t="s">
        <v>2000</v>
      </c>
      <c r="K851" s="15">
        <v>90.5</v>
      </c>
      <c r="L851" s="15">
        <v>4011.4942758000002</v>
      </c>
      <c r="M851" s="15">
        <v>0.58424515931007237</v>
      </c>
      <c r="N851" s="15">
        <v>6.4557476166858824E-3</v>
      </c>
      <c r="O851" s="16">
        <v>40544</v>
      </c>
      <c r="P851" s="17"/>
      <c r="Q851" s="17" t="s">
        <v>449</v>
      </c>
      <c r="R851" s="18"/>
    </row>
    <row r="852" spans="1:18" ht="13" x14ac:dyDescent="0.3">
      <c r="A852" s="14" t="s">
        <v>567</v>
      </c>
      <c r="B852" s="14" t="s">
        <v>33</v>
      </c>
      <c r="C852" s="14"/>
      <c r="D852" s="14" t="s">
        <v>113</v>
      </c>
      <c r="E852" s="14" t="s">
        <v>17</v>
      </c>
      <c r="F852" s="14" t="s">
        <v>11</v>
      </c>
      <c r="G852" s="14" t="s">
        <v>600</v>
      </c>
      <c r="H852" s="14" t="s">
        <v>69</v>
      </c>
      <c r="I852" s="14" t="s">
        <v>61</v>
      </c>
      <c r="J852" s="14" t="s">
        <v>1990</v>
      </c>
      <c r="K852" s="15">
        <v>24</v>
      </c>
      <c r="L852" s="15">
        <v>2676.3370309500001</v>
      </c>
      <c r="M852" s="15">
        <v>0.38978915274732562</v>
      </c>
      <c r="N852" s="15">
        <v>1.6241214697805234E-2</v>
      </c>
      <c r="O852" s="16">
        <v>40544</v>
      </c>
      <c r="P852" s="17"/>
      <c r="Q852" s="17" t="s">
        <v>449</v>
      </c>
      <c r="R852" s="18"/>
    </row>
    <row r="853" spans="1:18" ht="13" x14ac:dyDescent="0.3">
      <c r="A853" s="14" t="s">
        <v>567</v>
      </c>
      <c r="B853" s="14" t="s">
        <v>33</v>
      </c>
      <c r="C853" s="14"/>
      <c r="D853" s="14" t="s">
        <v>113</v>
      </c>
      <c r="E853" s="14" t="s">
        <v>17</v>
      </c>
      <c r="F853" s="14" t="s">
        <v>11</v>
      </c>
      <c r="G853" s="14" t="s">
        <v>601</v>
      </c>
      <c r="H853" s="14" t="s">
        <v>64</v>
      </c>
      <c r="I853" s="14" t="s">
        <v>61</v>
      </c>
      <c r="J853" s="14" t="s">
        <v>2000</v>
      </c>
      <c r="K853" s="15">
        <v>33.4</v>
      </c>
      <c r="L853" s="15">
        <v>1519.9111442789999</v>
      </c>
      <c r="M853" s="15">
        <v>0.22136407721767154</v>
      </c>
      <c r="N853" s="15">
        <v>6.6276669825650163E-3</v>
      </c>
      <c r="O853" s="16">
        <v>40544</v>
      </c>
      <c r="P853" s="17"/>
      <c r="Q853" s="17" t="s">
        <v>449</v>
      </c>
      <c r="R853" s="18"/>
    </row>
    <row r="854" spans="1:18" ht="13" x14ac:dyDescent="0.3">
      <c r="A854" s="14" t="s">
        <v>567</v>
      </c>
      <c r="B854" s="14" t="s">
        <v>33</v>
      </c>
      <c r="C854" s="14"/>
      <c r="D854" s="14" t="s">
        <v>113</v>
      </c>
      <c r="E854" s="14" t="s">
        <v>17</v>
      </c>
      <c r="F854" s="14" t="s">
        <v>11</v>
      </c>
      <c r="G854" s="14" t="s">
        <v>602</v>
      </c>
      <c r="H854" s="14" t="s">
        <v>69</v>
      </c>
      <c r="I854" s="14" t="s">
        <v>61</v>
      </c>
      <c r="J854" s="14" t="s">
        <v>1990</v>
      </c>
      <c r="K854" s="15">
        <v>17</v>
      </c>
      <c r="L854" s="15">
        <v>1423.0622569350001</v>
      </c>
      <c r="M854" s="15">
        <v>0.20725873648301124</v>
      </c>
      <c r="N854" s="15">
        <v>1.2191690381353603E-2</v>
      </c>
      <c r="O854" s="16">
        <v>40544</v>
      </c>
      <c r="P854" s="17"/>
      <c r="Q854" s="17" t="s">
        <v>449</v>
      </c>
      <c r="R854" s="18"/>
    </row>
    <row r="855" spans="1:18" ht="13" x14ac:dyDescent="0.3">
      <c r="A855" s="14" t="s">
        <v>567</v>
      </c>
      <c r="B855" s="14" t="s">
        <v>33</v>
      </c>
      <c r="C855" s="14"/>
      <c r="D855" s="14" t="s">
        <v>113</v>
      </c>
      <c r="E855" s="14" t="s">
        <v>17</v>
      </c>
      <c r="F855" s="14" t="s">
        <v>11</v>
      </c>
      <c r="G855" s="14" t="s">
        <v>603</v>
      </c>
      <c r="H855" s="14" t="s">
        <v>62</v>
      </c>
      <c r="I855" s="14" t="s">
        <v>61</v>
      </c>
      <c r="J855" s="14" t="s">
        <v>1989</v>
      </c>
      <c r="K855" s="15">
        <v>8</v>
      </c>
      <c r="L855" s="15">
        <v>1471.483488585</v>
      </c>
      <c r="M855" s="15">
        <v>0.21431093904254309</v>
      </c>
      <c r="N855" s="15">
        <v>2.6788867380317886E-2</v>
      </c>
      <c r="O855" s="16">
        <v>40544</v>
      </c>
      <c r="P855" s="17"/>
      <c r="Q855" s="17" t="s">
        <v>449</v>
      </c>
      <c r="R855" s="18"/>
    </row>
    <row r="856" spans="1:18" ht="13" x14ac:dyDescent="0.3">
      <c r="A856" s="14" t="s">
        <v>567</v>
      </c>
      <c r="B856" s="14" t="s">
        <v>33</v>
      </c>
      <c r="C856" s="14"/>
      <c r="D856" s="14" t="s">
        <v>113</v>
      </c>
      <c r="E856" s="14" t="s">
        <v>17</v>
      </c>
      <c r="F856" s="14" t="s">
        <v>11</v>
      </c>
      <c r="G856" s="14" t="s">
        <v>604</v>
      </c>
      <c r="H856" s="14" t="s">
        <v>64</v>
      </c>
      <c r="I856" s="14" t="s">
        <v>61</v>
      </c>
      <c r="J856" s="14" t="s">
        <v>2000</v>
      </c>
      <c r="K856" s="15">
        <v>19</v>
      </c>
      <c r="L856" s="15">
        <v>908.60875330500005</v>
      </c>
      <c r="M856" s="15">
        <v>0.13233230046659861</v>
      </c>
      <c r="N856" s="15">
        <v>6.9648579192946635E-3</v>
      </c>
      <c r="O856" s="16">
        <v>40544</v>
      </c>
      <c r="P856" s="17"/>
      <c r="Q856" s="17" t="s">
        <v>449</v>
      </c>
      <c r="R856" s="18"/>
    </row>
    <row r="857" spans="1:18" ht="13" x14ac:dyDescent="0.3">
      <c r="A857" s="14" t="s">
        <v>567</v>
      </c>
      <c r="B857" s="14" t="s">
        <v>33</v>
      </c>
      <c r="C857" s="14"/>
      <c r="D857" s="14" t="s">
        <v>113</v>
      </c>
      <c r="E857" s="14" t="s">
        <v>17</v>
      </c>
      <c r="F857" s="14" t="s">
        <v>11</v>
      </c>
      <c r="G857" s="14" t="s">
        <v>605</v>
      </c>
      <c r="H857" s="14" t="s">
        <v>64</v>
      </c>
      <c r="I857" s="14" t="s">
        <v>61</v>
      </c>
      <c r="J857" s="14" t="s">
        <v>2000</v>
      </c>
      <c r="K857" s="15">
        <v>32</v>
      </c>
      <c r="L857" s="15">
        <v>1750.32714846</v>
      </c>
      <c r="M857" s="15">
        <v>0.25492250353337953</v>
      </c>
      <c r="N857" s="15">
        <v>7.9663282354181103E-3</v>
      </c>
      <c r="O857" s="16">
        <v>40544</v>
      </c>
      <c r="P857" s="17"/>
      <c r="Q857" s="17" t="s">
        <v>449</v>
      </c>
      <c r="R857" s="18"/>
    </row>
    <row r="858" spans="1:18" ht="13" x14ac:dyDescent="0.3">
      <c r="A858" s="14" t="s">
        <v>634</v>
      </c>
      <c r="B858" s="14" t="s">
        <v>48</v>
      </c>
      <c r="C858" s="14"/>
      <c r="D858" s="14" t="s">
        <v>128</v>
      </c>
      <c r="E858" s="14" t="s">
        <v>16</v>
      </c>
      <c r="F858" s="14" t="s">
        <v>10</v>
      </c>
      <c r="G858" s="14" t="s">
        <v>1134</v>
      </c>
      <c r="H858" s="14" t="s">
        <v>58</v>
      </c>
      <c r="I858" s="14" t="s">
        <v>57</v>
      </c>
      <c r="J858" s="14" t="s">
        <v>2006</v>
      </c>
      <c r="K858" s="15">
        <v>2.1</v>
      </c>
      <c r="L858" s="15"/>
      <c r="M858" s="15">
        <v>6.2517848643503529</v>
      </c>
      <c r="N858" s="15">
        <v>2.9770404115954059</v>
      </c>
      <c r="O858" s="16"/>
      <c r="P858" s="17"/>
      <c r="Q858" s="17" t="s">
        <v>873</v>
      </c>
      <c r="R858" s="18"/>
    </row>
    <row r="859" spans="1:18" ht="13" x14ac:dyDescent="0.3">
      <c r="A859" s="14" t="s">
        <v>634</v>
      </c>
      <c r="B859" s="14" t="s">
        <v>48</v>
      </c>
      <c r="C859" s="14"/>
      <c r="D859" s="14" t="s">
        <v>128</v>
      </c>
      <c r="E859" s="14" t="s">
        <v>16</v>
      </c>
      <c r="F859" s="14" t="s">
        <v>10</v>
      </c>
      <c r="G859" s="14" t="s">
        <v>1161</v>
      </c>
      <c r="H859" s="14" t="s">
        <v>58</v>
      </c>
      <c r="I859" s="14" t="s">
        <v>57</v>
      </c>
      <c r="J859" s="14" t="s">
        <v>2006</v>
      </c>
      <c r="K859" s="15">
        <v>26.7</v>
      </c>
      <c r="L859" s="15"/>
      <c r="M859" s="15">
        <v>46.870115172092717</v>
      </c>
      <c r="N859" s="15">
        <v>1.7554350251720119</v>
      </c>
      <c r="O859" s="16"/>
      <c r="P859" s="17"/>
      <c r="Q859" s="17" t="s">
        <v>873</v>
      </c>
      <c r="R859" s="18"/>
    </row>
    <row r="860" spans="1:18" ht="13" x14ac:dyDescent="0.3">
      <c r="A860" s="14" t="s">
        <v>634</v>
      </c>
      <c r="B860" s="14" t="s">
        <v>48</v>
      </c>
      <c r="C860" s="14" t="s">
        <v>863</v>
      </c>
      <c r="D860" s="14" t="s">
        <v>128</v>
      </c>
      <c r="E860" s="14" t="s">
        <v>16</v>
      </c>
      <c r="F860" s="14" t="s">
        <v>10</v>
      </c>
      <c r="G860" s="14" t="s">
        <v>864</v>
      </c>
      <c r="H860" s="14" t="s">
        <v>58</v>
      </c>
      <c r="I860" s="14" t="s">
        <v>57</v>
      </c>
      <c r="J860" s="14" t="s">
        <v>2006</v>
      </c>
      <c r="K860" s="15">
        <v>100</v>
      </c>
      <c r="L860" s="15">
        <v>129971.8869894224</v>
      </c>
      <c r="M860" s="15">
        <v>699.5539577924286</v>
      </c>
      <c r="N860" s="15">
        <v>6.9955395779242862</v>
      </c>
      <c r="O860" s="16">
        <v>43101</v>
      </c>
      <c r="P860" s="17" t="s">
        <v>719</v>
      </c>
      <c r="Q860" s="17" t="s">
        <v>720</v>
      </c>
      <c r="R860" s="18"/>
    </row>
    <row r="861" spans="1:18" ht="13" x14ac:dyDescent="0.3">
      <c r="A861" s="14" t="s">
        <v>634</v>
      </c>
      <c r="B861" s="14" t="s">
        <v>48</v>
      </c>
      <c r="C861" s="14"/>
      <c r="D861" s="14" t="s">
        <v>128</v>
      </c>
      <c r="E861" s="14" t="s">
        <v>16</v>
      </c>
      <c r="F861" s="14" t="s">
        <v>10</v>
      </c>
      <c r="G861" s="14" t="s">
        <v>635</v>
      </c>
      <c r="H861" s="14" t="s">
        <v>70</v>
      </c>
      <c r="I861" s="14" t="s">
        <v>61</v>
      </c>
      <c r="J861" s="14" t="s">
        <v>1988</v>
      </c>
      <c r="K861" s="15">
        <v>635</v>
      </c>
      <c r="L861" s="15">
        <v>1009.0004387333365</v>
      </c>
      <c r="M861" s="15">
        <v>22.641751825782396</v>
      </c>
      <c r="N861" s="15">
        <v>3.5656302087846294E-2</v>
      </c>
      <c r="O861" s="16">
        <v>38353</v>
      </c>
      <c r="P861" s="17"/>
      <c r="Q861" s="17" t="s">
        <v>449</v>
      </c>
      <c r="R861" s="18"/>
    </row>
    <row r="862" spans="1:18" ht="13" x14ac:dyDescent="0.3">
      <c r="A862" s="14" t="s">
        <v>634</v>
      </c>
      <c r="B862" s="14" t="s">
        <v>48</v>
      </c>
      <c r="C862" s="14"/>
      <c r="D862" s="14" t="s">
        <v>128</v>
      </c>
      <c r="E862" s="14" t="s">
        <v>16</v>
      </c>
      <c r="F862" s="14" t="s">
        <v>10</v>
      </c>
      <c r="G862" s="14" t="s">
        <v>635</v>
      </c>
      <c r="H862" s="14" t="s">
        <v>70</v>
      </c>
      <c r="I862" s="14" t="s">
        <v>61</v>
      </c>
      <c r="J862" s="14" t="s">
        <v>1988</v>
      </c>
      <c r="K862" s="15">
        <v>157</v>
      </c>
      <c r="L862" s="15">
        <v>1686.9322342928463</v>
      </c>
      <c r="M862" s="15">
        <v>12.572277554009524</v>
      </c>
      <c r="N862" s="15">
        <v>8.0078200980952377E-2</v>
      </c>
      <c r="O862" s="16">
        <v>42370</v>
      </c>
      <c r="P862" s="17"/>
      <c r="Q862" s="17" t="s">
        <v>449</v>
      </c>
      <c r="R862" s="18"/>
    </row>
    <row r="863" spans="1:18" ht="13" x14ac:dyDescent="0.3">
      <c r="A863" s="14" t="s">
        <v>634</v>
      </c>
      <c r="B863" s="14" t="s">
        <v>48</v>
      </c>
      <c r="C863" s="14"/>
      <c r="D863" s="14" t="s">
        <v>128</v>
      </c>
      <c r="E863" s="14" t="s">
        <v>16</v>
      </c>
      <c r="F863" s="14" t="s">
        <v>10</v>
      </c>
      <c r="G863" s="14" t="s">
        <v>636</v>
      </c>
      <c r="H863" s="14" t="s">
        <v>78</v>
      </c>
      <c r="I863" s="14" t="s">
        <v>72</v>
      </c>
      <c r="J863" s="14" t="s">
        <v>1991</v>
      </c>
      <c r="K863" s="15">
        <v>620</v>
      </c>
      <c r="L863" s="15">
        <v>11307.035793016705</v>
      </c>
      <c r="M863" s="15">
        <v>253.72744003175077</v>
      </c>
      <c r="N863" s="15">
        <v>0.40923780650282382</v>
      </c>
      <c r="O863" s="16">
        <v>38353</v>
      </c>
      <c r="P863" s="17"/>
      <c r="Q863" s="17" t="s">
        <v>449</v>
      </c>
      <c r="R863" s="18"/>
    </row>
    <row r="864" spans="1:18" ht="13" x14ac:dyDescent="0.3">
      <c r="A864" s="14" t="s">
        <v>634</v>
      </c>
      <c r="B864" s="14" t="s">
        <v>48</v>
      </c>
      <c r="C864" s="14"/>
      <c r="D864" s="14" t="s">
        <v>128</v>
      </c>
      <c r="E864" s="14" t="s">
        <v>16</v>
      </c>
      <c r="F864" s="14" t="s">
        <v>10</v>
      </c>
      <c r="G864" s="14" t="s">
        <v>636</v>
      </c>
      <c r="H864" s="14" t="s">
        <v>78</v>
      </c>
      <c r="I864" s="14" t="s">
        <v>72</v>
      </c>
      <c r="J864" s="14" t="s">
        <v>1991</v>
      </c>
      <c r="K864" s="15">
        <v>617</v>
      </c>
      <c r="L864" s="15">
        <v>30847.498392960235</v>
      </c>
      <c r="M864" s="15">
        <v>229.89857195166613</v>
      </c>
      <c r="N864" s="15">
        <v>0.37260708582117685</v>
      </c>
      <c r="O864" s="16">
        <v>42370</v>
      </c>
      <c r="P864" s="17"/>
      <c r="Q864" s="17" t="s">
        <v>449</v>
      </c>
      <c r="R864" s="18"/>
    </row>
    <row r="865" spans="1:18" ht="13" x14ac:dyDescent="0.3">
      <c r="A865" s="14" t="s">
        <v>634</v>
      </c>
      <c r="B865" s="14" t="s">
        <v>48</v>
      </c>
      <c r="C865" s="14"/>
      <c r="D865" s="14" t="s">
        <v>128</v>
      </c>
      <c r="E865" s="14" t="s">
        <v>16</v>
      </c>
      <c r="F865" s="14" t="s">
        <v>10</v>
      </c>
      <c r="G865" s="14" t="s">
        <v>1147</v>
      </c>
      <c r="H865" s="14" t="s">
        <v>58</v>
      </c>
      <c r="I865" s="14" t="s">
        <v>57</v>
      </c>
      <c r="J865" s="14" t="s">
        <v>2006</v>
      </c>
      <c r="K865" s="15">
        <v>56</v>
      </c>
      <c r="L865" s="15"/>
      <c r="M865" s="15">
        <v>125.2484199715596</v>
      </c>
      <c r="N865" s="15">
        <v>2.2365789280635644</v>
      </c>
      <c r="O865" s="16"/>
      <c r="P865" s="17"/>
      <c r="Q865" s="17" t="s">
        <v>873</v>
      </c>
      <c r="R865" s="18"/>
    </row>
    <row r="866" spans="1:18" ht="13" x14ac:dyDescent="0.3">
      <c r="A866" s="14" t="s">
        <v>634</v>
      </c>
      <c r="B866" s="14" t="s">
        <v>48</v>
      </c>
      <c r="C866" s="14"/>
      <c r="D866" s="14" t="s">
        <v>128</v>
      </c>
      <c r="E866" s="14" t="s">
        <v>16</v>
      </c>
      <c r="F866" s="14" t="s">
        <v>10</v>
      </c>
      <c r="G866" s="14" t="s">
        <v>901</v>
      </c>
      <c r="H866" s="14" t="s">
        <v>78</v>
      </c>
      <c r="I866" s="14" t="s">
        <v>72</v>
      </c>
      <c r="J866" s="14" t="s">
        <v>1991</v>
      </c>
      <c r="K866" s="15">
        <v>617</v>
      </c>
      <c r="L866" s="15"/>
      <c r="M866" s="15">
        <v>346.50496265463062</v>
      </c>
      <c r="N866" s="15">
        <v>0.56159637383246452</v>
      </c>
      <c r="O866" s="16"/>
      <c r="P866" s="17"/>
      <c r="Q866" s="17" t="s">
        <v>873</v>
      </c>
      <c r="R866" s="18"/>
    </row>
    <row r="867" spans="1:18" ht="13" x14ac:dyDescent="0.3">
      <c r="A867" s="14" t="s">
        <v>634</v>
      </c>
      <c r="B867" s="14" t="s">
        <v>48</v>
      </c>
      <c r="C867" s="14"/>
      <c r="D867" s="14" t="s">
        <v>128</v>
      </c>
      <c r="E867" s="14" t="s">
        <v>16</v>
      </c>
      <c r="F867" s="14" t="s">
        <v>10</v>
      </c>
      <c r="G867" s="14" t="s">
        <v>915</v>
      </c>
      <c r="H867" s="14" t="s">
        <v>79</v>
      </c>
      <c r="I867" s="14" t="s">
        <v>72</v>
      </c>
      <c r="J867" s="14" t="s">
        <v>1996</v>
      </c>
      <c r="K867" s="15">
        <v>232.16</v>
      </c>
      <c r="L867" s="15"/>
      <c r="M867" s="15">
        <v>146.51051401212177</v>
      </c>
      <c r="N867" s="15">
        <v>0.63107561169935289</v>
      </c>
      <c r="O867" s="16"/>
      <c r="P867" s="17"/>
      <c r="Q867" s="17" t="s">
        <v>873</v>
      </c>
      <c r="R867" s="18"/>
    </row>
    <row r="868" spans="1:18" ht="13" x14ac:dyDescent="0.3">
      <c r="A868" s="14" t="s">
        <v>650</v>
      </c>
      <c r="B868" s="14" t="s">
        <v>36</v>
      </c>
      <c r="C868" s="14"/>
      <c r="D868" s="14" t="s">
        <v>113</v>
      </c>
      <c r="E868" s="14" t="s">
        <v>17</v>
      </c>
      <c r="F868" s="14" t="s">
        <v>11</v>
      </c>
      <c r="G868" s="14" t="s">
        <v>651</v>
      </c>
      <c r="H868" s="14" t="s">
        <v>79</v>
      </c>
      <c r="I868" s="14" t="s">
        <v>72</v>
      </c>
      <c r="J868" s="14" t="s">
        <v>1996</v>
      </c>
      <c r="K868" s="15">
        <v>99</v>
      </c>
      <c r="L868" s="15">
        <v>94383.972905266724</v>
      </c>
      <c r="M868" s="15">
        <v>84.600600368617208</v>
      </c>
      <c r="N868" s="15">
        <v>0.85455151887492131</v>
      </c>
      <c r="O868" s="16">
        <v>43101</v>
      </c>
      <c r="P868" s="17"/>
      <c r="Q868" s="17" t="s">
        <v>652</v>
      </c>
      <c r="R868" s="18"/>
    </row>
    <row r="869" spans="1:18" ht="13" x14ac:dyDescent="0.3">
      <c r="A869" s="14" t="s">
        <v>650</v>
      </c>
      <c r="B869" s="14" t="s">
        <v>36</v>
      </c>
      <c r="C869" s="14"/>
      <c r="D869" s="14" t="s">
        <v>113</v>
      </c>
      <c r="E869" s="14" t="s">
        <v>17</v>
      </c>
      <c r="F869" s="14" t="s">
        <v>11</v>
      </c>
      <c r="G869" s="14" t="s">
        <v>659</v>
      </c>
      <c r="H869" s="14" t="s">
        <v>70</v>
      </c>
      <c r="I869" s="14" t="s">
        <v>61</v>
      </c>
      <c r="J869" s="14" t="s">
        <v>1988</v>
      </c>
      <c r="K869" s="15">
        <v>152</v>
      </c>
      <c r="L869" s="15">
        <v>37809.603389350174</v>
      </c>
      <c r="M869" s="15">
        <v>31.14213403501369</v>
      </c>
      <c r="N869" s="15">
        <v>0.20488246075666902</v>
      </c>
      <c r="O869" s="16">
        <v>43466</v>
      </c>
      <c r="P869" s="17"/>
      <c r="Q869" s="17" t="s">
        <v>660</v>
      </c>
      <c r="R869" s="18"/>
    </row>
    <row r="870" spans="1:18" ht="13" x14ac:dyDescent="0.3">
      <c r="A870" s="14" t="s">
        <v>606</v>
      </c>
      <c r="B870" s="14" t="s">
        <v>35</v>
      </c>
      <c r="C870" s="14"/>
      <c r="D870" s="14" t="s">
        <v>116</v>
      </c>
      <c r="E870" s="14" t="s">
        <v>17</v>
      </c>
      <c r="F870" s="14" t="s">
        <v>8</v>
      </c>
      <c r="G870" s="14" t="s">
        <v>855</v>
      </c>
      <c r="H870" s="14" t="s">
        <v>58</v>
      </c>
      <c r="I870" s="14" t="s">
        <v>57</v>
      </c>
      <c r="J870" s="14" t="s">
        <v>2006</v>
      </c>
      <c r="K870" s="15">
        <v>549</v>
      </c>
      <c r="L870" s="15">
        <v>3704075.19890382</v>
      </c>
      <c r="M870" s="15">
        <v>968.75071534260144</v>
      </c>
      <c r="N870" s="15">
        <v>1.7645732519901665</v>
      </c>
      <c r="O870" s="16">
        <v>44197</v>
      </c>
      <c r="P870" s="17" t="s">
        <v>719</v>
      </c>
      <c r="Q870" s="17" t="s">
        <v>720</v>
      </c>
      <c r="R870" s="18"/>
    </row>
    <row r="871" spans="1:18" ht="13" x14ac:dyDescent="0.3">
      <c r="A871" s="14" t="s">
        <v>606</v>
      </c>
      <c r="B871" s="14" t="s">
        <v>35</v>
      </c>
      <c r="C871" s="14"/>
      <c r="D871" s="14" t="s">
        <v>116</v>
      </c>
      <c r="E871" s="14" t="s">
        <v>17</v>
      </c>
      <c r="F871" s="14" t="s">
        <v>8</v>
      </c>
      <c r="G871" s="14" t="s">
        <v>1184</v>
      </c>
      <c r="H871" s="14" t="s">
        <v>81</v>
      </c>
      <c r="I871" s="14" t="s">
        <v>80</v>
      </c>
      <c r="J871" s="14" t="s">
        <v>2004</v>
      </c>
      <c r="K871" s="15">
        <v>14</v>
      </c>
      <c r="L871" s="15"/>
      <c r="M871" s="15">
        <v>47.43913962053589</v>
      </c>
      <c r="N871" s="15">
        <v>3.3885099728954207</v>
      </c>
      <c r="O871" s="16"/>
      <c r="P871" s="17"/>
      <c r="Q871" s="17" t="s">
        <v>873</v>
      </c>
      <c r="R871" s="18"/>
    </row>
    <row r="872" spans="1:18" ht="13" x14ac:dyDescent="0.3">
      <c r="A872" s="14" t="s">
        <v>606</v>
      </c>
      <c r="B872" s="14" t="s">
        <v>35</v>
      </c>
      <c r="C872" s="14"/>
      <c r="D872" s="14" t="s">
        <v>116</v>
      </c>
      <c r="E872" s="14" t="s">
        <v>17</v>
      </c>
      <c r="F872" s="14" t="s">
        <v>8</v>
      </c>
      <c r="G872" s="14" t="s">
        <v>892</v>
      </c>
      <c r="H872" s="14" t="s">
        <v>79</v>
      </c>
      <c r="I872" s="14" t="s">
        <v>72</v>
      </c>
      <c r="J872" s="14" t="s">
        <v>1996</v>
      </c>
      <c r="K872" s="15">
        <v>431.2</v>
      </c>
      <c r="L872" s="15"/>
      <c r="M872" s="15">
        <v>45.204431604814388</v>
      </c>
      <c r="N872" s="15">
        <v>0.10483402505754728</v>
      </c>
      <c r="O872" s="16"/>
      <c r="P872" s="17"/>
      <c r="Q872" s="17" t="s">
        <v>873</v>
      </c>
      <c r="R872" s="18"/>
    </row>
    <row r="873" spans="1:18" ht="13" x14ac:dyDescent="0.3">
      <c r="A873" s="14" t="s">
        <v>606</v>
      </c>
      <c r="B873" s="14" t="s">
        <v>35</v>
      </c>
      <c r="C873" s="14"/>
      <c r="D873" s="14" t="s">
        <v>116</v>
      </c>
      <c r="E873" s="14" t="s">
        <v>17</v>
      </c>
      <c r="F873" s="14" t="s">
        <v>8</v>
      </c>
      <c r="G873" s="14" t="s">
        <v>607</v>
      </c>
      <c r="H873" s="14" t="s">
        <v>70</v>
      </c>
      <c r="I873" s="14" t="s">
        <v>61</v>
      </c>
      <c r="J873" s="14" t="s">
        <v>1988</v>
      </c>
      <c r="K873" s="15">
        <v>433</v>
      </c>
      <c r="L873" s="15">
        <v>47599.784125000137</v>
      </c>
      <c r="M873" s="15">
        <v>78.601352261790296</v>
      </c>
      <c r="N873" s="15">
        <v>0.18152737242907691</v>
      </c>
      <c r="O873" s="16">
        <v>39448</v>
      </c>
      <c r="P873" s="17"/>
      <c r="Q873" s="17" t="s">
        <v>449</v>
      </c>
      <c r="R873" s="18"/>
    </row>
    <row r="874" spans="1:18" ht="13" x14ac:dyDescent="0.3">
      <c r="A874" s="14" t="s">
        <v>606</v>
      </c>
      <c r="B874" s="14" t="s">
        <v>35</v>
      </c>
      <c r="C874" s="14"/>
      <c r="D874" s="14" t="s">
        <v>116</v>
      </c>
      <c r="E874" s="14" t="s">
        <v>17</v>
      </c>
      <c r="F874" s="14" t="s">
        <v>8</v>
      </c>
      <c r="G874" s="14" t="s">
        <v>655</v>
      </c>
      <c r="H874" s="14" t="s">
        <v>78</v>
      </c>
      <c r="I874" s="14" t="s">
        <v>72</v>
      </c>
      <c r="J874" s="14" t="s">
        <v>1991</v>
      </c>
      <c r="K874" s="15">
        <v>311</v>
      </c>
      <c r="L874" s="15">
        <v>77872.695250000004</v>
      </c>
      <c r="M874" s="15">
        <v>42.431051708413207</v>
      </c>
      <c r="N874" s="15">
        <v>0.13643424986628042</v>
      </c>
      <c r="O874" s="16">
        <v>43466</v>
      </c>
      <c r="P874" s="17"/>
      <c r="Q874" s="17" t="s">
        <v>656</v>
      </c>
      <c r="R874" s="18"/>
    </row>
    <row r="875" spans="1:18" ht="13" x14ac:dyDescent="0.3">
      <c r="A875" s="14" t="s">
        <v>218</v>
      </c>
      <c r="B875" s="14" t="s">
        <v>34</v>
      </c>
      <c r="C875" s="14"/>
      <c r="D875" s="14" t="s">
        <v>113</v>
      </c>
      <c r="E875" s="14" t="s">
        <v>16</v>
      </c>
      <c r="F875" s="14" t="s">
        <v>11</v>
      </c>
      <c r="G875" s="14" t="s">
        <v>854</v>
      </c>
      <c r="H875" s="14" t="s">
        <v>58</v>
      </c>
      <c r="I875" s="14" t="s">
        <v>57</v>
      </c>
      <c r="J875" s="14" t="s">
        <v>2006</v>
      </c>
      <c r="K875" s="15">
        <v>197</v>
      </c>
      <c r="L875" s="15">
        <v>9430</v>
      </c>
      <c r="M875" s="15">
        <v>2149.4497652257896</v>
      </c>
      <c r="N875" s="15">
        <v>10.910912513836495</v>
      </c>
      <c r="O875" s="16">
        <v>43101</v>
      </c>
      <c r="P875" s="17" t="s">
        <v>719</v>
      </c>
      <c r="Q875" s="17" t="s">
        <v>720</v>
      </c>
      <c r="R875" s="18"/>
    </row>
    <row r="876" spans="1:18" ht="13" x14ac:dyDescent="0.3">
      <c r="A876" s="14" t="s">
        <v>218</v>
      </c>
      <c r="B876" s="14" t="s">
        <v>34</v>
      </c>
      <c r="C876" s="14"/>
      <c r="D876" s="14" t="s">
        <v>876</v>
      </c>
      <c r="E876" s="14" t="s">
        <v>16</v>
      </c>
      <c r="F876" s="14" t="s">
        <v>11</v>
      </c>
      <c r="G876" s="14" t="s">
        <v>1029</v>
      </c>
      <c r="H876" s="14" t="s">
        <v>83</v>
      </c>
      <c r="I876" s="14" t="s">
        <v>80</v>
      </c>
      <c r="J876" s="14" t="s">
        <v>1984</v>
      </c>
      <c r="K876" s="15">
        <v>6.5</v>
      </c>
      <c r="L876" s="15"/>
      <c r="M876" s="15">
        <v>151.43416787264849</v>
      </c>
      <c r="N876" s="15">
        <v>23.297564288099768</v>
      </c>
      <c r="O876" s="16"/>
      <c r="P876" s="17"/>
      <c r="Q876" s="17" t="s">
        <v>873</v>
      </c>
      <c r="R876" s="18"/>
    </row>
    <row r="877" spans="1:18" ht="13" x14ac:dyDescent="0.3">
      <c r="A877" s="14" t="s">
        <v>608</v>
      </c>
      <c r="B877" s="14" t="s">
        <v>37</v>
      </c>
      <c r="C877" s="14"/>
      <c r="D877" s="14" t="s">
        <v>128</v>
      </c>
      <c r="E877" s="14" t="s">
        <v>17</v>
      </c>
      <c r="F877" s="14" t="s">
        <v>10</v>
      </c>
      <c r="G877" s="14" t="s">
        <v>856</v>
      </c>
      <c r="H877" s="14" t="s">
        <v>58</v>
      </c>
      <c r="I877" s="14" t="s">
        <v>57</v>
      </c>
      <c r="J877" s="14" t="s">
        <v>2006</v>
      </c>
      <c r="K877" s="15">
        <v>18.100000000000001</v>
      </c>
      <c r="L877" s="15">
        <v>2800</v>
      </c>
      <c r="M877" s="15">
        <v>79.945475544759375</v>
      </c>
      <c r="N877" s="15">
        <v>4.4168771019204067</v>
      </c>
      <c r="O877" s="16">
        <v>39083</v>
      </c>
      <c r="P877" s="17" t="s">
        <v>719</v>
      </c>
      <c r="Q877" s="17" t="s">
        <v>720</v>
      </c>
      <c r="R877" s="18"/>
    </row>
    <row r="878" spans="1:18" ht="13" x14ac:dyDescent="0.3">
      <c r="A878" s="14" t="s">
        <v>608</v>
      </c>
      <c r="B878" s="14" t="s">
        <v>37</v>
      </c>
      <c r="C878" s="14"/>
      <c r="D878" s="14" t="s">
        <v>128</v>
      </c>
      <c r="E878" s="14" t="s">
        <v>17</v>
      </c>
      <c r="F878" s="14" t="s">
        <v>10</v>
      </c>
      <c r="G878" s="14" t="s">
        <v>930</v>
      </c>
      <c r="H878" s="14" t="s">
        <v>79</v>
      </c>
      <c r="I878" s="14" t="s">
        <v>72</v>
      </c>
      <c r="J878" s="14" t="s">
        <v>1996</v>
      </c>
      <c r="K878" s="15">
        <v>495</v>
      </c>
      <c r="L878" s="15"/>
      <c r="M878" s="15">
        <v>38.345348957219201</v>
      </c>
      <c r="N878" s="15">
        <v>7.7465351428725654E-2</v>
      </c>
      <c r="O878" s="16"/>
      <c r="P878" s="17"/>
      <c r="Q878" s="17" t="s">
        <v>873</v>
      </c>
      <c r="R878" s="18"/>
    </row>
    <row r="879" spans="1:18" ht="13" x14ac:dyDescent="0.3">
      <c r="A879" s="14" t="s">
        <v>608</v>
      </c>
      <c r="B879" s="14" t="s">
        <v>37</v>
      </c>
      <c r="C879" s="14"/>
      <c r="D879" s="14" t="s">
        <v>128</v>
      </c>
      <c r="E879" s="14" t="s">
        <v>17</v>
      </c>
      <c r="F879" s="14" t="s">
        <v>10</v>
      </c>
      <c r="G879" s="14" t="s">
        <v>930</v>
      </c>
      <c r="H879" s="14" t="s">
        <v>79</v>
      </c>
      <c r="I879" s="14" t="s">
        <v>72</v>
      </c>
      <c r="J879" s="14" t="s">
        <v>1996</v>
      </c>
      <c r="K879" s="15">
        <v>662</v>
      </c>
      <c r="L879" s="15"/>
      <c r="M879" s="15">
        <v>30.472855563880294</v>
      </c>
      <c r="N879" s="15">
        <v>4.6031503872930958E-2</v>
      </c>
      <c r="O879" s="16"/>
      <c r="P879" s="17"/>
      <c r="Q879" s="17" t="s">
        <v>873</v>
      </c>
      <c r="R879" s="18"/>
    </row>
    <row r="880" spans="1:18" ht="13" x14ac:dyDescent="0.3">
      <c r="A880" s="14" t="s">
        <v>608</v>
      </c>
      <c r="B880" s="14" t="s">
        <v>37</v>
      </c>
      <c r="C880" s="14"/>
      <c r="D880" s="14" t="s">
        <v>128</v>
      </c>
      <c r="E880" s="14" t="s">
        <v>17</v>
      </c>
      <c r="F880" s="14" t="s">
        <v>10</v>
      </c>
      <c r="G880" s="14" t="s">
        <v>952</v>
      </c>
      <c r="H880" s="14" t="s">
        <v>75</v>
      </c>
      <c r="I880" s="14" t="s">
        <v>72</v>
      </c>
      <c r="J880" s="14" t="s">
        <v>1995</v>
      </c>
      <c r="K880" s="15">
        <v>87</v>
      </c>
      <c r="L880" s="15"/>
      <c r="M880" s="15">
        <v>187.17180487337032</v>
      </c>
      <c r="N880" s="15">
        <v>2.1514000560157509</v>
      </c>
      <c r="O880" s="16"/>
      <c r="P880" s="17"/>
      <c r="Q880" s="17" t="s">
        <v>873</v>
      </c>
      <c r="R880" s="18"/>
    </row>
    <row r="881" spans="1:18" ht="13" x14ac:dyDescent="0.3">
      <c r="A881" s="14" t="s">
        <v>608</v>
      </c>
      <c r="B881" s="14" t="s">
        <v>37</v>
      </c>
      <c r="C881" s="14"/>
      <c r="D881" s="14" t="s">
        <v>128</v>
      </c>
      <c r="E881" s="14" t="s">
        <v>17</v>
      </c>
      <c r="F881" s="14" t="s">
        <v>10</v>
      </c>
      <c r="G881" s="14" t="s">
        <v>609</v>
      </c>
      <c r="H881" s="14" t="s">
        <v>70</v>
      </c>
      <c r="I881" s="14" t="s">
        <v>61</v>
      </c>
      <c r="J881" s="14" t="s">
        <v>1988</v>
      </c>
      <c r="K881" s="15">
        <v>800</v>
      </c>
      <c r="L881" s="15">
        <v>1198.9740000000002</v>
      </c>
      <c r="M881" s="15">
        <v>37.369378587186084</v>
      </c>
      <c r="N881" s="15">
        <v>4.6711723233982608E-2</v>
      </c>
      <c r="O881" s="16">
        <v>38353</v>
      </c>
      <c r="P881" s="17"/>
      <c r="Q881" s="17" t="s">
        <v>449</v>
      </c>
      <c r="R881" s="18"/>
    </row>
    <row r="882" spans="1:18" ht="13" x14ac:dyDescent="0.3">
      <c r="A882" s="14" t="s">
        <v>608</v>
      </c>
      <c r="B882" s="14" t="s">
        <v>37</v>
      </c>
      <c r="C882" s="14"/>
      <c r="D882" s="14" t="s">
        <v>128</v>
      </c>
      <c r="E882" s="14" t="s">
        <v>17</v>
      </c>
      <c r="F882" s="14" t="s">
        <v>10</v>
      </c>
      <c r="G882" s="14" t="s">
        <v>609</v>
      </c>
      <c r="H882" s="14" t="s">
        <v>70</v>
      </c>
      <c r="I882" s="14" t="s">
        <v>61</v>
      </c>
      <c r="J882" s="14" t="s">
        <v>1988</v>
      </c>
      <c r="K882" s="15">
        <v>1741</v>
      </c>
      <c r="L882" s="15">
        <v>4269.2034241947686</v>
      </c>
      <c r="M882" s="15">
        <v>49.209796265685725</v>
      </c>
      <c r="N882" s="15">
        <v>2.8265247711479452E-2</v>
      </c>
      <c r="O882" s="16">
        <v>41640</v>
      </c>
      <c r="P882" s="17"/>
      <c r="Q882" s="17" t="s">
        <v>449</v>
      </c>
      <c r="R882" s="18"/>
    </row>
    <row r="883" spans="1:18" ht="13" x14ac:dyDescent="0.3">
      <c r="A883" s="14" t="s">
        <v>608</v>
      </c>
      <c r="B883" s="14" t="s">
        <v>37</v>
      </c>
      <c r="C883" s="14"/>
      <c r="D883" s="14" t="s">
        <v>128</v>
      </c>
      <c r="E883" s="14" t="s">
        <v>17</v>
      </c>
      <c r="F883" s="14" t="s">
        <v>10</v>
      </c>
      <c r="G883" s="14" t="s">
        <v>610</v>
      </c>
      <c r="H883" s="14" t="s">
        <v>70</v>
      </c>
      <c r="I883" s="14" t="s">
        <v>61</v>
      </c>
      <c r="J883" s="14" t="s">
        <v>1988</v>
      </c>
      <c r="K883" s="15">
        <v>200</v>
      </c>
      <c r="L883" s="15">
        <v>499.57250000000005</v>
      </c>
      <c r="M883" s="15">
        <v>15.570574411327534</v>
      </c>
      <c r="N883" s="15">
        <v>7.785287205663767E-2</v>
      </c>
      <c r="O883" s="16">
        <v>38353</v>
      </c>
      <c r="P883" s="17"/>
      <c r="Q883" s="17" t="s">
        <v>449</v>
      </c>
      <c r="R883" s="18"/>
    </row>
    <row r="884" spans="1:18" ht="13" x14ac:dyDescent="0.3">
      <c r="A884" s="14" t="s">
        <v>608</v>
      </c>
      <c r="B884" s="14" t="s">
        <v>37</v>
      </c>
      <c r="C884" s="14"/>
      <c r="D884" s="14" t="s">
        <v>128</v>
      </c>
      <c r="E884" s="14" t="s">
        <v>17</v>
      </c>
      <c r="F884" s="14" t="s">
        <v>10</v>
      </c>
      <c r="G884" s="14" t="s">
        <v>610</v>
      </c>
      <c r="H884" s="14" t="s">
        <v>70</v>
      </c>
      <c r="I884" s="14" t="s">
        <v>61</v>
      </c>
      <c r="J884" s="14" t="s">
        <v>1988</v>
      </c>
      <c r="K884" s="15">
        <v>140</v>
      </c>
      <c r="L884" s="15">
        <v>497.85537520202047</v>
      </c>
      <c r="M884" s="15">
        <v>5.7386259564543636</v>
      </c>
      <c r="N884" s="15">
        <v>4.0990185403245456E-2</v>
      </c>
      <c r="O884" s="16">
        <v>41640</v>
      </c>
      <c r="P884" s="17"/>
      <c r="Q884" s="17" t="s">
        <v>449</v>
      </c>
      <c r="R884" s="18"/>
    </row>
    <row r="885" spans="1:18" ht="13" x14ac:dyDescent="0.3">
      <c r="A885" s="14" t="s">
        <v>608</v>
      </c>
      <c r="B885" s="14" t="s">
        <v>37</v>
      </c>
      <c r="C885" s="14"/>
      <c r="D885" s="14" t="s">
        <v>128</v>
      </c>
      <c r="E885" s="14" t="s">
        <v>17</v>
      </c>
      <c r="F885" s="14" t="s">
        <v>10</v>
      </c>
      <c r="G885" s="14" t="s">
        <v>611</v>
      </c>
      <c r="H885" s="14" t="s">
        <v>67</v>
      </c>
      <c r="I885" s="14" t="s">
        <v>61</v>
      </c>
      <c r="J885" s="14" t="s">
        <v>2001</v>
      </c>
      <c r="K885" s="15">
        <v>3500</v>
      </c>
      <c r="L885" s="15">
        <v>187.69652500000001</v>
      </c>
      <c r="M885" s="15">
        <v>5.8500872431130597</v>
      </c>
      <c r="N885" s="15">
        <v>1.6714534980323027E-3</v>
      </c>
      <c r="O885" s="16">
        <v>38353</v>
      </c>
      <c r="P885" s="17"/>
      <c r="Q885" s="17" t="s">
        <v>449</v>
      </c>
      <c r="R885" s="18"/>
    </row>
    <row r="886" spans="1:18" ht="13" x14ac:dyDescent="0.3">
      <c r="A886" s="14" t="s">
        <v>608</v>
      </c>
      <c r="B886" s="14" t="s">
        <v>37</v>
      </c>
      <c r="C886" s="14"/>
      <c r="D886" s="14" t="s">
        <v>128</v>
      </c>
      <c r="E886" s="14" t="s">
        <v>17</v>
      </c>
      <c r="F886" s="14" t="s">
        <v>10</v>
      </c>
      <c r="G886" s="14" t="s">
        <v>611</v>
      </c>
      <c r="H886" s="14" t="s">
        <v>67</v>
      </c>
      <c r="I886" s="14" t="s">
        <v>61</v>
      </c>
      <c r="J886" s="14" t="s">
        <v>2001</v>
      </c>
      <c r="K886" s="15">
        <v>4600</v>
      </c>
      <c r="L886" s="15">
        <v>495.98373845314063</v>
      </c>
      <c r="M886" s="15">
        <v>5.7170521746631815</v>
      </c>
      <c r="N886" s="15">
        <v>1.2428374292746047E-3</v>
      </c>
      <c r="O886" s="16">
        <v>41640</v>
      </c>
      <c r="P886" s="17"/>
      <c r="Q886" s="17" t="s">
        <v>449</v>
      </c>
      <c r="R886" s="18"/>
    </row>
    <row r="887" spans="1:18" ht="13" x14ac:dyDescent="0.3">
      <c r="A887" s="14" t="s">
        <v>608</v>
      </c>
      <c r="B887" s="14" t="s">
        <v>37</v>
      </c>
      <c r="C887" s="14"/>
      <c r="D887" s="14" t="s">
        <v>128</v>
      </c>
      <c r="E887" s="14" t="s">
        <v>17</v>
      </c>
      <c r="F887" s="14" t="s">
        <v>10</v>
      </c>
      <c r="G887" s="14" t="s">
        <v>931</v>
      </c>
      <c r="H887" s="14" t="s">
        <v>79</v>
      </c>
      <c r="I887" s="14" t="s">
        <v>72</v>
      </c>
      <c r="J887" s="14" t="s">
        <v>1996</v>
      </c>
      <c r="K887" s="15">
        <v>1881</v>
      </c>
      <c r="L887" s="15"/>
      <c r="M887" s="15">
        <v>134.75219969117458</v>
      </c>
      <c r="N887" s="15">
        <v>7.1638596327046555E-2</v>
      </c>
      <c r="O887" s="16"/>
      <c r="P887" s="17"/>
      <c r="Q887" s="17" t="s">
        <v>873</v>
      </c>
      <c r="R887" s="18"/>
    </row>
    <row r="888" spans="1:18" ht="13" x14ac:dyDescent="0.3">
      <c r="A888" s="14" t="s">
        <v>158</v>
      </c>
      <c r="B888" s="14" t="s">
        <v>38</v>
      </c>
      <c r="C888" s="14" t="s">
        <v>159</v>
      </c>
      <c r="D888" s="14" t="s">
        <v>160</v>
      </c>
      <c r="E888" s="14" t="s">
        <v>15</v>
      </c>
      <c r="F888" s="14" t="s">
        <v>9</v>
      </c>
      <c r="G888" s="14" t="s">
        <v>708</v>
      </c>
      <c r="H888" s="14" t="s">
        <v>81</v>
      </c>
      <c r="I888" s="14" t="s">
        <v>80</v>
      </c>
      <c r="J888" s="14" t="s">
        <v>2004</v>
      </c>
      <c r="K888" s="15">
        <v>6.2</v>
      </c>
      <c r="L888" s="15">
        <v>320.72815012517799</v>
      </c>
      <c r="M888" s="15">
        <v>254.20715308269308</v>
      </c>
      <c r="N888" s="15">
        <v>41.001153723015015</v>
      </c>
      <c r="O888" s="16">
        <v>39448</v>
      </c>
      <c r="P888" s="17" t="s">
        <v>697</v>
      </c>
      <c r="Q888" s="17" t="s">
        <v>698</v>
      </c>
      <c r="R888" s="18"/>
    </row>
    <row r="889" spans="1:18" ht="13" x14ac:dyDescent="0.3">
      <c r="A889" s="14" t="s">
        <v>158</v>
      </c>
      <c r="B889" s="14" t="s">
        <v>38</v>
      </c>
      <c r="C889" s="14" t="s">
        <v>159</v>
      </c>
      <c r="D889" s="14" t="s">
        <v>160</v>
      </c>
      <c r="E889" s="14" t="s">
        <v>15</v>
      </c>
      <c r="F889" s="14" t="s">
        <v>9</v>
      </c>
      <c r="G889" s="14" t="s">
        <v>161</v>
      </c>
      <c r="H889" s="14" t="s">
        <v>83</v>
      </c>
      <c r="I889" s="14" t="s">
        <v>80</v>
      </c>
      <c r="J889" s="14" t="s">
        <v>1984</v>
      </c>
      <c r="K889" s="15">
        <v>3.5</v>
      </c>
      <c r="L889" s="15">
        <v>4419</v>
      </c>
      <c r="M889" s="15">
        <v>2935.8248536330266</v>
      </c>
      <c r="N889" s="15">
        <v>838.80710103800754</v>
      </c>
      <c r="O889" s="16">
        <v>43101</v>
      </c>
      <c r="P889" s="17" t="s">
        <v>105</v>
      </c>
      <c r="Q889" s="17" t="s">
        <v>162</v>
      </c>
      <c r="R889" s="18" t="s">
        <v>106</v>
      </c>
    </row>
    <row r="890" spans="1:18" ht="13" x14ac:dyDescent="0.3">
      <c r="A890" s="14" t="s">
        <v>612</v>
      </c>
      <c r="B890" s="14" t="s">
        <v>39</v>
      </c>
      <c r="C890" s="14"/>
      <c r="D890" s="14" t="s">
        <v>128</v>
      </c>
      <c r="E890" s="14" t="s">
        <v>17</v>
      </c>
      <c r="F890" s="14" t="s">
        <v>7</v>
      </c>
      <c r="G890" s="14" t="s">
        <v>676</v>
      </c>
      <c r="H890" s="14" t="s">
        <v>79</v>
      </c>
      <c r="I890" s="14" t="s">
        <v>72</v>
      </c>
      <c r="J890" s="14" t="s">
        <v>1996</v>
      </c>
      <c r="K890" s="15">
        <v>222</v>
      </c>
      <c r="L890" s="15">
        <v>27524.154772055499</v>
      </c>
      <c r="M890" s="15">
        <v>179.60129773173</v>
      </c>
      <c r="N890" s="15">
        <v>0.80901485464743239</v>
      </c>
      <c r="O890" s="16">
        <v>44197</v>
      </c>
      <c r="P890" s="17"/>
      <c r="Q890" s="17" t="s">
        <v>677</v>
      </c>
      <c r="R890" s="18"/>
    </row>
    <row r="891" spans="1:18" ht="13" x14ac:dyDescent="0.3">
      <c r="A891" s="14" t="s">
        <v>612</v>
      </c>
      <c r="B891" s="14" t="s">
        <v>39</v>
      </c>
      <c r="C891" s="14"/>
      <c r="D891" s="14" t="s">
        <v>128</v>
      </c>
      <c r="E891" s="14" t="s">
        <v>17</v>
      </c>
      <c r="F891" s="14" t="s">
        <v>7</v>
      </c>
      <c r="G891" s="14" t="s">
        <v>686</v>
      </c>
      <c r="H891" s="14" t="s">
        <v>79</v>
      </c>
      <c r="I891" s="14" t="s">
        <v>72</v>
      </c>
      <c r="J891" s="14" t="s">
        <v>1996</v>
      </c>
      <c r="K891" s="15">
        <v>214</v>
      </c>
      <c r="L891" s="15">
        <v>21613.824509811067</v>
      </c>
      <c r="M891" s="15">
        <v>196.91250839920033</v>
      </c>
      <c r="N891" s="15">
        <v>0.92015190840747818</v>
      </c>
      <c r="O891" s="16">
        <v>42736</v>
      </c>
      <c r="P891" s="17"/>
      <c r="Q891" s="17" t="s">
        <v>687</v>
      </c>
      <c r="R891" s="18"/>
    </row>
    <row r="892" spans="1:18" ht="13" x14ac:dyDescent="0.3">
      <c r="A892" s="14" t="s">
        <v>612</v>
      </c>
      <c r="B892" s="14" t="s">
        <v>39</v>
      </c>
      <c r="C892" s="14"/>
      <c r="D892" s="14" t="s">
        <v>128</v>
      </c>
      <c r="E892" s="14" t="s">
        <v>17</v>
      </c>
      <c r="F892" s="14" t="s">
        <v>7</v>
      </c>
      <c r="G892" s="14" t="s">
        <v>613</v>
      </c>
      <c r="H892" s="14" t="s">
        <v>66</v>
      </c>
      <c r="I892" s="14" t="s">
        <v>61</v>
      </c>
      <c r="J892" s="14" t="s">
        <v>1986</v>
      </c>
      <c r="K892" s="15">
        <v>68</v>
      </c>
      <c r="L892" s="15">
        <v>1532</v>
      </c>
      <c r="M892" s="15">
        <v>16.566906860153377</v>
      </c>
      <c r="N892" s="15">
        <v>0.24363098323754967</v>
      </c>
      <c r="O892" s="16">
        <v>41275</v>
      </c>
      <c r="P892" s="17"/>
      <c r="Q892" s="17" t="s">
        <v>449</v>
      </c>
      <c r="R892" s="18"/>
    </row>
    <row r="893" spans="1:18" ht="13" x14ac:dyDescent="0.3">
      <c r="A893" s="14" t="s">
        <v>612</v>
      </c>
      <c r="B893" s="14" t="s">
        <v>39</v>
      </c>
      <c r="C893" s="14"/>
      <c r="D893" s="14" t="s">
        <v>128</v>
      </c>
      <c r="E893" s="14" t="s">
        <v>17</v>
      </c>
      <c r="F893" s="14" t="s">
        <v>7</v>
      </c>
      <c r="G893" s="14" t="s">
        <v>614</v>
      </c>
      <c r="H893" s="14" t="s">
        <v>66</v>
      </c>
      <c r="I893" s="14" t="s">
        <v>61</v>
      </c>
      <c r="J893" s="14" t="s">
        <v>1986</v>
      </c>
      <c r="K893" s="15">
        <v>86</v>
      </c>
      <c r="L893" s="15">
        <v>1757</v>
      </c>
      <c r="M893" s="15">
        <v>19.000036131390004</v>
      </c>
      <c r="N893" s="15">
        <v>0.22093065269058146</v>
      </c>
      <c r="O893" s="16">
        <v>41275</v>
      </c>
      <c r="P893" s="17"/>
      <c r="Q893" s="17" t="s">
        <v>449</v>
      </c>
      <c r="R893" s="18"/>
    </row>
    <row r="894" spans="1:18" ht="13" x14ac:dyDescent="0.3">
      <c r="A894" s="14" t="s">
        <v>612</v>
      </c>
      <c r="B894" s="14" t="s">
        <v>39</v>
      </c>
      <c r="C894" s="14"/>
      <c r="D894" s="14" t="s">
        <v>128</v>
      </c>
      <c r="E894" s="14" t="s">
        <v>17</v>
      </c>
      <c r="F894" s="14" t="s">
        <v>7</v>
      </c>
      <c r="G894" s="14" t="s">
        <v>615</v>
      </c>
      <c r="H894" s="14" t="s">
        <v>66</v>
      </c>
      <c r="I894" s="14" t="s">
        <v>61</v>
      </c>
      <c r="J894" s="14" t="s">
        <v>1986</v>
      </c>
      <c r="K894" s="15">
        <v>50</v>
      </c>
      <c r="L894" s="15">
        <v>1557</v>
      </c>
      <c r="M894" s="15">
        <v>16.837254556957447</v>
      </c>
      <c r="N894" s="15">
        <v>0.33674509113914897</v>
      </c>
      <c r="O894" s="16">
        <v>41275</v>
      </c>
      <c r="P894" s="17"/>
      <c r="Q894" s="17" t="s">
        <v>449</v>
      </c>
      <c r="R894" s="18"/>
    </row>
    <row r="895" spans="1:18" ht="13" x14ac:dyDescent="0.3">
      <c r="A895" s="14" t="s">
        <v>612</v>
      </c>
      <c r="B895" s="14" t="s">
        <v>39</v>
      </c>
      <c r="C895" s="14"/>
      <c r="D895" s="14" t="s">
        <v>128</v>
      </c>
      <c r="E895" s="14" t="s">
        <v>17</v>
      </c>
      <c r="F895" s="14" t="s">
        <v>7</v>
      </c>
      <c r="G895" s="14" t="s">
        <v>616</v>
      </c>
      <c r="H895" s="14" t="s">
        <v>66</v>
      </c>
      <c r="I895" s="14" t="s">
        <v>61</v>
      </c>
      <c r="J895" s="14" t="s">
        <v>1986</v>
      </c>
      <c r="K895" s="15">
        <v>47</v>
      </c>
      <c r="L895" s="15">
        <v>1195</v>
      </c>
      <c r="M895" s="15">
        <v>12.92261990723452</v>
      </c>
      <c r="N895" s="15">
        <v>0.27494935972839402</v>
      </c>
      <c r="O895" s="16">
        <v>41275</v>
      </c>
      <c r="P895" s="17"/>
      <c r="Q895" s="17" t="s">
        <v>449</v>
      </c>
      <c r="R895" s="18"/>
    </row>
    <row r="896" spans="1:18" ht="13" x14ac:dyDescent="0.3">
      <c r="A896" s="14" t="s">
        <v>612</v>
      </c>
      <c r="B896" s="14" t="s">
        <v>39</v>
      </c>
      <c r="C896" s="14"/>
      <c r="D896" s="14" t="s">
        <v>128</v>
      </c>
      <c r="E896" s="14" t="s">
        <v>17</v>
      </c>
      <c r="F896" s="14" t="s">
        <v>7</v>
      </c>
      <c r="G896" s="14" t="s">
        <v>617</v>
      </c>
      <c r="H896" s="14" t="s">
        <v>79</v>
      </c>
      <c r="I896" s="14" t="s">
        <v>72</v>
      </c>
      <c r="J896" s="14" t="s">
        <v>1996</v>
      </c>
      <c r="K896" s="15">
        <v>100</v>
      </c>
      <c r="L896" s="15">
        <v>7657</v>
      </c>
      <c r="M896" s="15">
        <v>82.802092577150418</v>
      </c>
      <c r="N896" s="15">
        <v>0.82802092577150421</v>
      </c>
      <c r="O896" s="16">
        <v>41275</v>
      </c>
      <c r="P896" s="17"/>
      <c r="Q896" s="17" t="s">
        <v>449</v>
      </c>
      <c r="R896" s="18"/>
    </row>
    <row r="897" spans="1:18" ht="13" x14ac:dyDescent="0.3">
      <c r="A897" s="14" t="s">
        <v>612</v>
      </c>
      <c r="B897" s="14" t="s">
        <v>39</v>
      </c>
      <c r="C897" s="14"/>
      <c r="D897" s="14" t="s">
        <v>128</v>
      </c>
      <c r="E897" s="14" t="s">
        <v>17</v>
      </c>
      <c r="F897" s="14" t="s">
        <v>7</v>
      </c>
      <c r="G897" s="14" t="s">
        <v>618</v>
      </c>
      <c r="H897" s="14" t="s">
        <v>70</v>
      </c>
      <c r="I897" s="14" t="s">
        <v>61</v>
      </c>
      <c r="J897" s="14" t="s">
        <v>1988</v>
      </c>
      <c r="K897" s="15">
        <v>50</v>
      </c>
      <c r="L897" s="15">
        <v>1365.8924053333305</v>
      </c>
      <c r="M897" s="15">
        <v>12.952329364952108</v>
      </c>
      <c r="N897" s="15">
        <v>0.25904658729904217</v>
      </c>
      <c r="O897" s="16">
        <v>42370</v>
      </c>
      <c r="P897" s="17"/>
      <c r="Q897" s="17" t="s">
        <v>449</v>
      </c>
      <c r="R897" s="18"/>
    </row>
    <row r="898" spans="1:18" ht="13" x14ac:dyDescent="0.3">
      <c r="A898" s="14" t="s">
        <v>146</v>
      </c>
      <c r="B898" s="14" t="s">
        <v>42</v>
      </c>
      <c r="C898" s="14"/>
      <c r="D898" s="14" t="s">
        <v>876</v>
      </c>
      <c r="E898" s="14" t="s">
        <v>17</v>
      </c>
      <c r="F898" s="14" t="s">
        <v>11</v>
      </c>
      <c r="G898" s="14" t="s">
        <v>1181</v>
      </c>
      <c r="H898" s="14" t="s">
        <v>81</v>
      </c>
      <c r="I898" s="14" t="s">
        <v>80</v>
      </c>
      <c r="J898" s="14" t="s">
        <v>2004</v>
      </c>
      <c r="K898" s="15">
        <v>23</v>
      </c>
      <c r="L898" s="15"/>
      <c r="M898" s="15">
        <v>200.03962057071251</v>
      </c>
      <c r="N898" s="15">
        <v>8.6973748074222836</v>
      </c>
      <c r="O898" s="16"/>
      <c r="P898" s="17"/>
      <c r="Q898" s="17" t="s">
        <v>873</v>
      </c>
      <c r="R898" s="18"/>
    </row>
    <row r="899" spans="1:18" ht="13" x14ac:dyDescent="0.3">
      <c r="A899" s="14" t="s">
        <v>146</v>
      </c>
      <c r="B899" s="14" t="s">
        <v>42</v>
      </c>
      <c r="C899" s="14"/>
      <c r="D899" s="14" t="s">
        <v>113</v>
      </c>
      <c r="E899" s="14" t="s">
        <v>17</v>
      </c>
      <c r="F899" s="14" t="s">
        <v>11</v>
      </c>
      <c r="G899" s="14" t="s">
        <v>657</v>
      </c>
      <c r="H899" s="14" t="s">
        <v>83</v>
      </c>
      <c r="I899" s="14" t="s">
        <v>80</v>
      </c>
      <c r="J899" s="14" t="s">
        <v>1984</v>
      </c>
      <c r="K899" s="15">
        <v>53.1</v>
      </c>
      <c r="L899" s="15">
        <v>175812.09756865172</v>
      </c>
      <c r="M899" s="15">
        <v>3688.4866831678328</v>
      </c>
      <c r="N899" s="15">
        <v>69.463026048358429</v>
      </c>
      <c r="O899" s="16">
        <v>43466</v>
      </c>
      <c r="P899" s="17"/>
      <c r="Q899" s="17" t="s">
        <v>658</v>
      </c>
      <c r="R899" s="18"/>
    </row>
    <row r="900" spans="1:18" ht="13" x14ac:dyDescent="0.3">
      <c r="A900" s="14" t="s">
        <v>146</v>
      </c>
      <c r="B900" s="14" t="s">
        <v>42</v>
      </c>
      <c r="C900" s="14" t="s">
        <v>147</v>
      </c>
      <c r="D900" s="14" t="s">
        <v>113</v>
      </c>
      <c r="E900" s="14" t="s">
        <v>17</v>
      </c>
      <c r="F900" s="14" t="s">
        <v>11</v>
      </c>
      <c r="G900" s="14" t="s">
        <v>857</v>
      </c>
      <c r="H900" s="14" t="s">
        <v>82</v>
      </c>
      <c r="I900" s="14" t="s">
        <v>80</v>
      </c>
      <c r="J900" s="14" t="s">
        <v>1985</v>
      </c>
      <c r="K900" s="15">
        <v>4.2</v>
      </c>
      <c r="L900" s="15">
        <v>3240</v>
      </c>
      <c r="M900" s="15">
        <v>63.9</v>
      </c>
      <c r="N900" s="15">
        <v>15.214285714285714</v>
      </c>
      <c r="O900" s="16">
        <v>42005</v>
      </c>
      <c r="P900" s="17" t="s">
        <v>719</v>
      </c>
      <c r="Q900" s="17" t="s">
        <v>720</v>
      </c>
      <c r="R900" s="18"/>
    </row>
    <row r="901" spans="1:18" ht="13" x14ac:dyDescent="0.3">
      <c r="A901" s="14" t="s">
        <v>146</v>
      </c>
      <c r="B901" s="14" t="s">
        <v>42</v>
      </c>
      <c r="C901" s="14" t="s">
        <v>147</v>
      </c>
      <c r="D901" s="14" t="s">
        <v>113</v>
      </c>
      <c r="E901" s="14" t="s">
        <v>17</v>
      </c>
      <c r="F901" s="14" t="s">
        <v>11</v>
      </c>
      <c r="G901" s="14" t="s">
        <v>858</v>
      </c>
      <c r="H901" s="14" t="s">
        <v>83</v>
      </c>
      <c r="I901" s="14" t="s">
        <v>80</v>
      </c>
      <c r="J901" s="14" t="s">
        <v>1984</v>
      </c>
      <c r="K901" s="15">
        <v>22.8</v>
      </c>
      <c r="L901" s="15">
        <v>62700</v>
      </c>
      <c r="M901" s="15">
        <v>1220.4986233946026</v>
      </c>
      <c r="N901" s="15">
        <v>53.530641376956254</v>
      </c>
      <c r="O901" s="16">
        <v>42370</v>
      </c>
      <c r="P901" s="17" t="s">
        <v>719</v>
      </c>
      <c r="Q901" s="17" t="s">
        <v>720</v>
      </c>
      <c r="R901" s="18"/>
    </row>
    <row r="902" spans="1:18" ht="13" x14ac:dyDescent="0.3">
      <c r="A902" s="14" t="s">
        <v>146</v>
      </c>
      <c r="B902" s="14" t="s">
        <v>42</v>
      </c>
      <c r="C902" s="14"/>
      <c r="D902" s="14" t="s">
        <v>876</v>
      </c>
      <c r="E902" s="14" t="s">
        <v>17</v>
      </c>
      <c r="F902" s="14" t="s">
        <v>11</v>
      </c>
      <c r="G902" s="14" t="s">
        <v>986</v>
      </c>
      <c r="H902" s="14" t="s">
        <v>83</v>
      </c>
      <c r="I902" s="14" t="s">
        <v>80</v>
      </c>
      <c r="J902" s="14" t="s">
        <v>1984</v>
      </c>
      <c r="K902" s="15">
        <v>23</v>
      </c>
      <c r="L902" s="15"/>
      <c r="M902" s="15">
        <v>1237.4000000000001</v>
      </c>
      <c r="N902" s="15">
        <v>53.800000000000004</v>
      </c>
      <c r="O902" s="16"/>
      <c r="P902" s="17"/>
      <c r="Q902" s="17" t="s">
        <v>873</v>
      </c>
      <c r="R902" s="18"/>
    </row>
    <row r="903" spans="1:18" ht="13" x14ac:dyDescent="0.3">
      <c r="A903" s="14" t="s">
        <v>146</v>
      </c>
      <c r="B903" s="14" t="s">
        <v>42</v>
      </c>
      <c r="C903" s="14" t="s">
        <v>147</v>
      </c>
      <c r="D903" s="14" t="s">
        <v>113</v>
      </c>
      <c r="E903" s="14" t="s">
        <v>17</v>
      </c>
      <c r="F903" s="14" t="s">
        <v>11</v>
      </c>
      <c r="G903" s="14" t="s">
        <v>150</v>
      </c>
      <c r="H903" s="14" t="s">
        <v>83</v>
      </c>
      <c r="I903" s="14" t="s">
        <v>80</v>
      </c>
      <c r="J903" s="14" t="s">
        <v>1984</v>
      </c>
      <c r="K903" s="15">
        <v>15.6</v>
      </c>
      <c r="L903" s="15">
        <v>59300</v>
      </c>
      <c r="M903" s="15">
        <v>891.68564962113169</v>
      </c>
      <c r="N903" s="15">
        <v>57.159336514175109</v>
      </c>
      <c r="O903" s="16">
        <v>44927</v>
      </c>
      <c r="P903" s="17" t="s">
        <v>105</v>
      </c>
      <c r="Q903" s="17" t="s">
        <v>151</v>
      </c>
      <c r="R903" s="18" t="s">
        <v>106</v>
      </c>
    </row>
    <row r="904" spans="1:18" ht="13" x14ac:dyDescent="0.3">
      <c r="A904" s="14" t="s">
        <v>146</v>
      </c>
      <c r="B904" s="14" t="s">
        <v>42</v>
      </c>
      <c r="C904" s="14" t="s">
        <v>147</v>
      </c>
      <c r="D904" s="14" t="s">
        <v>113</v>
      </c>
      <c r="E904" s="14" t="s">
        <v>17</v>
      </c>
      <c r="F904" s="14" t="s">
        <v>11</v>
      </c>
      <c r="G904" s="14" t="s">
        <v>148</v>
      </c>
      <c r="H904" s="14" t="s">
        <v>83</v>
      </c>
      <c r="I904" s="14" t="s">
        <v>80</v>
      </c>
      <c r="J904" s="14" t="s">
        <v>1984</v>
      </c>
      <c r="K904" s="15">
        <v>22.8</v>
      </c>
      <c r="L904" s="15">
        <v>69300</v>
      </c>
      <c r="M904" s="15">
        <v>1199.8998953513214</v>
      </c>
      <c r="N904" s="15">
        <v>52.627188392601816</v>
      </c>
      <c r="O904" s="16">
        <v>43101</v>
      </c>
      <c r="P904" s="17" t="s">
        <v>105</v>
      </c>
      <c r="Q904" s="17" t="s">
        <v>149</v>
      </c>
      <c r="R904" s="18" t="s">
        <v>106</v>
      </c>
    </row>
    <row r="905" spans="1:18" ht="13" x14ac:dyDescent="0.3">
      <c r="A905" s="14" t="s">
        <v>146</v>
      </c>
      <c r="B905" s="14" t="s">
        <v>42</v>
      </c>
      <c r="C905" s="14"/>
      <c r="D905" s="14" t="s">
        <v>113</v>
      </c>
      <c r="E905" s="14" t="s">
        <v>17</v>
      </c>
      <c r="F905" s="14" t="s">
        <v>11</v>
      </c>
      <c r="G905" s="14" t="s">
        <v>625</v>
      </c>
      <c r="H905" s="14" t="s">
        <v>70</v>
      </c>
      <c r="I905" s="14" t="s">
        <v>61</v>
      </c>
      <c r="J905" s="14" t="s">
        <v>1988</v>
      </c>
      <c r="K905" s="15">
        <v>84.8</v>
      </c>
      <c r="L905" s="15">
        <v>1038</v>
      </c>
      <c r="M905" s="15">
        <v>29.240451454066267</v>
      </c>
      <c r="N905" s="15">
        <v>0.34481664450549843</v>
      </c>
      <c r="O905" s="16">
        <v>39448</v>
      </c>
      <c r="P905" s="17"/>
      <c r="Q905" s="17" t="s">
        <v>449</v>
      </c>
      <c r="R905" s="18"/>
    </row>
    <row r="906" spans="1:18" ht="13" x14ac:dyDescent="0.3">
      <c r="A906" s="14" t="s">
        <v>146</v>
      </c>
      <c r="B906" s="14" t="s">
        <v>42</v>
      </c>
      <c r="C906" s="14"/>
      <c r="D906" s="14" t="s">
        <v>113</v>
      </c>
      <c r="E906" s="14" t="s">
        <v>17</v>
      </c>
      <c r="F906" s="14" t="s">
        <v>11</v>
      </c>
      <c r="G906" s="14" t="s">
        <v>626</v>
      </c>
      <c r="H906" s="14" t="s">
        <v>70</v>
      </c>
      <c r="I906" s="14" t="s">
        <v>61</v>
      </c>
      <c r="J906" s="14" t="s">
        <v>1988</v>
      </c>
      <c r="K906" s="15">
        <v>46.2</v>
      </c>
      <c r="L906" s="15">
        <v>364</v>
      </c>
      <c r="M906" s="15">
        <v>10.253877003160039</v>
      </c>
      <c r="N906" s="15">
        <v>0.22194538967878871</v>
      </c>
      <c r="O906" s="16">
        <v>39448</v>
      </c>
      <c r="P906" s="17"/>
      <c r="Q906" s="17" t="s">
        <v>449</v>
      </c>
      <c r="R906" s="18"/>
    </row>
    <row r="907" spans="1:18" ht="13" x14ac:dyDescent="0.3">
      <c r="A907" s="14" t="s">
        <v>146</v>
      </c>
      <c r="B907" s="14" t="s">
        <v>42</v>
      </c>
      <c r="C907" s="14"/>
      <c r="D907" s="14" t="s">
        <v>113</v>
      </c>
      <c r="E907" s="14" t="s">
        <v>17</v>
      </c>
      <c r="F907" s="14" t="s">
        <v>11</v>
      </c>
      <c r="G907" s="14" t="s">
        <v>627</v>
      </c>
      <c r="H907" s="14" t="s">
        <v>70</v>
      </c>
      <c r="I907" s="14" t="s">
        <v>61</v>
      </c>
      <c r="J907" s="14" t="s">
        <v>1988</v>
      </c>
      <c r="K907" s="15">
        <v>142</v>
      </c>
      <c r="L907" s="15">
        <v>481.69552500000003</v>
      </c>
      <c r="M907" s="15">
        <v>19.766738227312235</v>
      </c>
      <c r="N907" s="15">
        <v>0.13920238188248052</v>
      </c>
      <c r="O907" s="16">
        <v>36526</v>
      </c>
      <c r="P907" s="17"/>
      <c r="Q907" s="17" t="s">
        <v>449</v>
      </c>
      <c r="R907" s="18"/>
    </row>
    <row r="908" spans="1:18" ht="13" x14ac:dyDescent="0.3">
      <c r="A908" s="14" t="s">
        <v>146</v>
      </c>
      <c r="B908" s="14" t="s">
        <v>42</v>
      </c>
      <c r="C908" s="14"/>
      <c r="D908" s="14" t="s">
        <v>113</v>
      </c>
      <c r="E908" s="14" t="s">
        <v>17</v>
      </c>
      <c r="F908" s="14" t="s">
        <v>11</v>
      </c>
      <c r="G908" s="14" t="s">
        <v>627</v>
      </c>
      <c r="H908" s="14" t="s">
        <v>70</v>
      </c>
      <c r="I908" s="14" t="s">
        <v>61</v>
      </c>
      <c r="J908" s="14" t="s">
        <v>1988</v>
      </c>
      <c r="K908" s="15">
        <v>45.2</v>
      </c>
      <c r="L908" s="15">
        <v>501</v>
      </c>
      <c r="M908" s="15">
        <v>14.113165875228516</v>
      </c>
      <c r="N908" s="15">
        <v>0.3122381830802769</v>
      </c>
      <c r="O908" s="16">
        <v>39448</v>
      </c>
      <c r="P908" s="17"/>
      <c r="Q908" s="17" t="s">
        <v>449</v>
      </c>
      <c r="R908" s="18"/>
    </row>
    <row r="909" spans="1:18" ht="13" x14ac:dyDescent="0.3">
      <c r="A909" s="14" t="s">
        <v>146</v>
      </c>
      <c r="B909" s="14" t="s">
        <v>42</v>
      </c>
      <c r="C909" s="14"/>
      <c r="D909" s="14" t="s">
        <v>113</v>
      </c>
      <c r="E909" s="14" t="s">
        <v>17</v>
      </c>
      <c r="F909" s="14" t="s">
        <v>11</v>
      </c>
      <c r="G909" s="14" t="s">
        <v>628</v>
      </c>
      <c r="H909" s="14" t="s">
        <v>70</v>
      </c>
      <c r="I909" s="14" t="s">
        <v>61</v>
      </c>
      <c r="J909" s="14" t="s">
        <v>1988</v>
      </c>
      <c r="K909" s="15">
        <v>46</v>
      </c>
      <c r="L909" s="15">
        <v>123.7383</v>
      </c>
      <c r="M909" s="15">
        <v>5.0776942235297486</v>
      </c>
      <c r="N909" s="15">
        <v>0.11038465703325541</v>
      </c>
      <c r="O909" s="16">
        <v>36526</v>
      </c>
      <c r="P909" s="17"/>
      <c r="Q909" s="17" t="s">
        <v>449</v>
      </c>
      <c r="R909" s="18"/>
    </row>
    <row r="910" spans="1:18" ht="13" x14ac:dyDescent="0.3">
      <c r="A910" s="14" t="s">
        <v>146</v>
      </c>
      <c r="B910" s="14" t="s">
        <v>42</v>
      </c>
      <c r="C910" s="14"/>
      <c r="D910" s="14" t="s">
        <v>113</v>
      </c>
      <c r="E910" s="14" t="s">
        <v>17</v>
      </c>
      <c r="F910" s="14" t="s">
        <v>11</v>
      </c>
      <c r="G910" s="14" t="s">
        <v>628</v>
      </c>
      <c r="H910" s="14" t="s">
        <v>70</v>
      </c>
      <c r="I910" s="14" t="s">
        <v>61</v>
      </c>
      <c r="J910" s="14" t="s">
        <v>1988</v>
      </c>
      <c r="K910" s="15">
        <v>52.6</v>
      </c>
      <c r="L910" s="15">
        <v>534</v>
      </c>
      <c r="M910" s="15">
        <v>15.042775603536979</v>
      </c>
      <c r="N910" s="15">
        <v>0.28598432706344068</v>
      </c>
      <c r="O910" s="16">
        <v>39448</v>
      </c>
      <c r="P910" s="17"/>
      <c r="Q910" s="17" t="s">
        <v>449</v>
      </c>
      <c r="R910" s="18"/>
    </row>
    <row r="911" spans="1:18" ht="13" x14ac:dyDescent="0.3">
      <c r="A911" s="14" t="s">
        <v>146</v>
      </c>
      <c r="B911" s="14" t="s">
        <v>42</v>
      </c>
      <c r="C911" s="14"/>
      <c r="D911" s="14" t="s">
        <v>113</v>
      </c>
      <c r="E911" s="14" t="s">
        <v>17</v>
      </c>
      <c r="F911" s="14" t="s">
        <v>11</v>
      </c>
      <c r="G911" s="14" t="s">
        <v>629</v>
      </c>
      <c r="H911" s="14" t="s">
        <v>70</v>
      </c>
      <c r="I911" s="14" t="s">
        <v>61</v>
      </c>
      <c r="J911" s="14" t="s">
        <v>1988</v>
      </c>
      <c r="K911" s="15">
        <v>46</v>
      </c>
      <c r="L911" s="15">
        <v>220.96125000000001</v>
      </c>
      <c r="M911" s="15">
        <v>9.0673111134459798</v>
      </c>
      <c r="N911" s="15">
        <v>0.19711545898795607</v>
      </c>
      <c r="O911" s="16">
        <v>36526</v>
      </c>
      <c r="P911" s="17"/>
      <c r="Q911" s="17" t="s">
        <v>449</v>
      </c>
      <c r="R911" s="18"/>
    </row>
    <row r="912" spans="1:18" ht="13" x14ac:dyDescent="0.3">
      <c r="A912" s="14" t="s">
        <v>146</v>
      </c>
      <c r="B912" s="14" t="s">
        <v>42</v>
      </c>
      <c r="C912" s="14"/>
      <c r="D912" s="14" t="s">
        <v>113</v>
      </c>
      <c r="E912" s="14" t="s">
        <v>17</v>
      </c>
      <c r="F912" s="14" t="s">
        <v>11</v>
      </c>
      <c r="G912" s="14" t="s">
        <v>629</v>
      </c>
      <c r="H912" s="14" t="s">
        <v>70</v>
      </c>
      <c r="I912" s="14" t="s">
        <v>61</v>
      </c>
      <c r="J912" s="14" t="s">
        <v>1988</v>
      </c>
      <c r="K912" s="15">
        <v>46.1</v>
      </c>
      <c r="L912" s="15">
        <v>412</v>
      </c>
      <c r="M912" s="15">
        <v>11.606036607972351</v>
      </c>
      <c r="N912" s="15">
        <v>0.25175784399072343</v>
      </c>
      <c r="O912" s="16">
        <v>39448</v>
      </c>
      <c r="P912" s="17"/>
      <c r="Q912" s="17" t="s">
        <v>449</v>
      </c>
      <c r="R912" s="18"/>
    </row>
    <row r="913" spans="1:18" ht="13" x14ac:dyDescent="0.3">
      <c r="A913" s="14" t="s">
        <v>146</v>
      </c>
      <c r="B913" s="14" t="s">
        <v>42</v>
      </c>
      <c r="C913" s="14"/>
      <c r="D913" s="14" t="s">
        <v>113</v>
      </c>
      <c r="E913" s="14" t="s">
        <v>17</v>
      </c>
      <c r="F913" s="14" t="s">
        <v>11</v>
      </c>
      <c r="G913" s="14" t="s">
        <v>630</v>
      </c>
      <c r="H913" s="14" t="s">
        <v>70</v>
      </c>
      <c r="I913" s="14" t="s">
        <v>61</v>
      </c>
      <c r="J913" s="14" t="s">
        <v>1988</v>
      </c>
      <c r="K913" s="15">
        <v>59.1</v>
      </c>
      <c r="L913" s="15">
        <v>766</v>
      </c>
      <c r="M913" s="15">
        <v>21.578213693463159</v>
      </c>
      <c r="N913" s="15">
        <v>0.36511359887416511</v>
      </c>
      <c r="O913" s="16">
        <v>39448</v>
      </c>
      <c r="P913" s="17"/>
      <c r="Q913" s="17" t="s">
        <v>449</v>
      </c>
      <c r="R913" s="18"/>
    </row>
    <row r="914" spans="1:18" ht="13" x14ac:dyDescent="0.3">
      <c r="A914" s="14" t="s">
        <v>146</v>
      </c>
      <c r="B914" s="14" t="s">
        <v>42</v>
      </c>
      <c r="C914" s="14"/>
      <c r="D914" s="14" t="s">
        <v>113</v>
      </c>
      <c r="E914" s="14" t="s">
        <v>17</v>
      </c>
      <c r="F914" s="14" t="s">
        <v>11</v>
      </c>
      <c r="G914" s="14" t="s">
        <v>631</v>
      </c>
      <c r="H914" s="14" t="s">
        <v>62</v>
      </c>
      <c r="I914" s="14" t="s">
        <v>61</v>
      </c>
      <c r="J914" s="14" t="s">
        <v>1989</v>
      </c>
      <c r="K914" s="15">
        <v>231</v>
      </c>
      <c r="L914" s="15">
        <v>440.15481000000005</v>
      </c>
      <c r="M914" s="15">
        <v>18.062083737984395</v>
      </c>
      <c r="N914" s="15">
        <v>7.8190838692573136E-2</v>
      </c>
      <c r="O914" s="16">
        <v>36526</v>
      </c>
      <c r="P914" s="17"/>
      <c r="Q914" s="17" t="s">
        <v>449</v>
      </c>
      <c r="R914" s="18"/>
    </row>
    <row r="915" spans="1:18" ht="13" x14ac:dyDescent="0.3">
      <c r="A915" s="14" t="s">
        <v>146</v>
      </c>
      <c r="B915" s="14" t="s">
        <v>42</v>
      </c>
      <c r="C915" s="14"/>
      <c r="D915" s="14" t="s">
        <v>113</v>
      </c>
      <c r="E915" s="14" t="s">
        <v>17</v>
      </c>
      <c r="F915" s="14" t="s">
        <v>11</v>
      </c>
      <c r="G915" s="14" t="s">
        <v>631</v>
      </c>
      <c r="H915" s="14" t="s">
        <v>62</v>
      </c>
      <c r="I915" s="14" t="s">
        <v>61</v>
      </c>
      <c r="J915" s="14" t="s">
        <v>1989</v>
      </c>
      <c r="K915" s="15">
        <v>254</v>
      </c>
      <c r="L915" s="15">
        <v>915.27588913431646</v>
      </c>
      <c r="M915" s="15">
        <v>25.783314261376994</v>
      </c>
      <c r="N915" s="15">
        <v>0.10150911126526375</v>
      </c>
      <c r="O915" s="16">
        <v>39448</v>
      </c>
      <c r="P915" s="17"/>
      <c r="Q915" s="17" t="s">
        <v>449</v>
      </c>
      <c r="R915" s="18"/>
    </row>
    <row r="916" spans="1:18" ht="13" x14ac:dyDescent="0.3">
      <c r="A916" s="14" t="s">
        <v>146</v>
      </c>
      <c r="B916" s="14" t="s">
        <v>42</v>
      </c>
      <c r="C916" s="14"/>
      <c r="D916" s="14" t="s">
        <v>113</v>
      </c>
      <c r="E916" s="14" t="s">
        <v>17</v>
      </c>
      <c r="F916" s="14" t="s">
        <v>11</v>
      </c>
      <c r="G916" s="14" t="s">
        <v>632</v>
      </c>
      <c r="H916" s="14" t="s">
        <v>66</v>
      </c>
      <c r="I916" s="14" t="s">
        <v>61</v>
      </c>
      <c r="J916" s="14" t="s">
        <v>1986</v>
      </c>
      <c r="K916" s="15">
        <v>3.6900000000000004</v>
      </c>
      <c r="L916" s="15">
        <v>48.510713354598664</v>
      </c>
      <c r="M916" s="15">
        <v>1.2345588128084979</v>
      </c>
      <c r="N916" s="15">
        <v>0.33456878395894246</v>
      </c>
      <c r="O916" s="16">
        <v>40544</v>
      </c>
      <c r="P916" s="17"/>
      <c r="Q916" s="17" t="s">
        <v>449</v>
      </c>
      <c r="R916" s="18"/>
    </row>
    <row r="917" spans="1:18" ht="13" x14ac:dyDescent="0.3">
      <c r="A917" s="14" t="s">
        <v>146</v>
      </c>
      <c r="B917" s="14" t="s">
        <v>42</v>
      </c>
      <c r="C917" s="14"/>
      <c r="D917" s="14" t="s">
        <v>113</v>
      </c>
      <c r="E917" s="14" t="s">
        <v>17</v>
      </c>
      <c r="F917" s="14" t="s">
        <v>11</v>
      </c>
      <c r="G917" s="14" t="s">
        <v>633</v>
      </c>
      <c r="H917" s="14" t="s">
        <v>66</v>
      </c>
      <c r="I917" s="14" t="s">
        <v>61</v>
      </c>
      <c r="J917" s="14" t="s">
        <v>1986</v>
      </c>
      <c r="K917" s="15">
        <v>27.200000000000003</v>
      </c>
      <c r="L917" s="15">
        <v>238.13567549999999</v>
      </c>
      <c r="M917" s="15">
        <v>8.0391363871636212</v>
      </c>
      <c r="N917" s="15">
        <v>0.29555648482219193</v>
      </c>
      <c r="O917" s="16">
        <v>36892</v>
      </c>
      <c r="P917" s="17"/>
      <c r="Q917" s="17" t="s">
        <v>449</v>
      </c>
      <c r="R917" s="18"/>
    </row>
    <row r="918" spans="1:18" ht="13" x14ac:dyDescent="0.3">
      <c r="A918" s="14" t="s">
        <v>146</v>
      </c>
      <c r="B918" s="14" t="s">
        <v>42</v>
      </c>
      <c r="C918" s="14"/>
      <c r="D918" s="14" t="s">
        <v>113</v>
      </c>
      <c r="E918" s="14" t="s">
        <v>17</v>
      </c>
      <c r="F918" s="14" t="s">
        <v>11</v>
      </c>
      <c r="G918" s="14" t="s">
        <v>633</v>
      </c>
      <c r="H918" s="14" t="s">
        <v>66</v>
      </c>
      <c r="I918" s="14" t="s">
        <v>61</v>
      </c>
      <c r="J918" s="14" t="s">
        <v>1986</v>
      </c>
      <c r="K918" s="15">
        <v>27.200000000000003</v>
      </c>
      <c r="L918" s="15">
        <v>585.16047983984629</v>
      </c>
      <c r="M918" s="15">
        <v>14.891865679502503</v>
      </c>
      <c r="N918" s="15">
        <v>0.54749506174641549</v>
      </c>
      <c r="O918" s="16">
        <v>40544</v>
      </c>
      <c r="P918" s="17"/>
      <c r="Q918" s="17" t="s">
        <v>449</v>
      </c>
      <c r="R918" s="18"/>
    </row>
    <row r="919" spans="1:18" ht="13" x14ac:dyDescent="0.3">
      <c r="A919" s="14" t="s">
        <v>146</v>
      </c>
      <c r="B919" s="14" t="s">
        <v>42</v>
      </c>
      <c r="C919" s="14"/>
      <c r="D919" s="14" t="s">
        <v>876</v>
      </c>
      <c r="E919" s="14" t="s">
        <v>17</v>
      </c>
      <c r="F919" s="14" t="s">
        <v>11</v>
      </c>
      <c r="G919" s="14" t="s">
        <v>948</v>
      </c>
      <c r="H919" s="14" t="s">
        <v>79</v>
      </c>
      <c r="I919" s="14" t="s">
        <v>72</v>
      </c>
      <c r="J919" s="14" t="s">
        <v>1996</v>
      </c>
      <c r="K919" s="15">
        <v>1357.6</v>
      </c>
      <c r="L919" s="15"/>
      <c r="M919" s="15">
        <v>412.35737667277482</v>
      </c>
      <c r="N919" s="15">
        <v>0.30373996513905044</v>
      </c>
      <c r="O919" s="16"/>
      <c r="P919" s="17"/>
      <c r="Q919" s="17" t="s">
        <v>873</v>
      </c>
      <c r="R919" s="18"/>
    </row>
    <row r="920" spans="1:18" ht="13" x14ac:dyDescent="0.3">
      <c r="A920" s="14" t="s">
        <v>146</v>
      </c>
      <c r="B920" s="14" t="s">
        <v>42</v>
      </c>
      <c r="C920" s="14"/>
      <c r="D920" s="14" t="s">
        <v>876</v>
      </c>
      <c r="E920" s="14" t="s">
        <v>17</v>
      </c>
      <c r="F920" s="14" t="s">
        <v>11</v>
      </c>
      <c r="G920" s="14" t="s">
        <v>1195</v>
      </c>
      <c r="H920" s="14" t="s">
        <v>81</v>
      </c>
      <c r="I920" s="14" t="s">
        <v>80</v>
      </c>
      <c r="J920" s="14" t="s">
        <v>2004</v>
      </c>
      <c r="K920" s="15">
        <v>13</v>
      </c>
      <c r="L920" s="15"/>
      <c r="M920" s="15">
        <v>96.262187827127221</v>
      </c>
      <c r="N920" s="15">
        <v>7.4047836790097863</v>
      </c>
      <c r="O920" s="16"/>
      <c r="P920" s="17"/>
      <c r="Q920" s="17" t="s">
        <v>873</v>
      </c>
      <c r="R920" s="18"/>
    </row>
    <row r="921" spans="1:18" ht="13" x14ac:dyDescent="0.3">
      <c r="A921" s="14" t="s">
        <v>146</v>
      </c>
      <c r="B921" s="14" t="s">
        <v>42</v>
      </c>
      <c r="C921" s="14"/>
      <c r="D921" s="14" t="s">
        <v>876</v>
      </c>
      <c r="E921" s="14" t="s">
        <v>17</v>
      </c>
      <c r="F921" s="14" t="s">
        <v>11</v>
      </c>
      <c r="G921" s="14" t="s">
        <v>941</v>
      </c>
      <c r="H921" s="14" t="s">
        <v>79</v>
      </c>
      <c r="I921" s="14" t="s">
        <v>72</v>
      </c>
      <c r="J921" s="14" t="s">
        <v>1996</v>
      </c>
      <c r="K921" s="15">
        <v>340</v>
      </c>
      <c r="L921" s="15"/>
      <c r="M921" s="15">
        <v>108.97186092343578</v>
      </c>
      <c r="N921" s="15">
        <v>0.32050547330422291</v>
      </c>
      <c r="O921" s="16"/>
      <c r="P921" s="17"/>
      <c r="Q921" s="17" t="s">
        <v>873</v>
      </c>
      <c r="R921" s="18"/>
    </row>
    <row r="922" spans="1:18" ht="13" x14ac:dyDescent="0.3">
      <c r="A922" s="14" t="s">
        <v>619</v>
      </c>
      <c r="B922" s="14" t="s">
        <v>40</v>
      </c>
      <c r="C922" s="14"/>
      <c r="D922" s="14" t="s">
        <v>620</v>
      </c>
      <c r="E922" s="14" t="s">
        <v>17</v>
      </c>
      <c r="F922" s="14" t="s">
        <v>9</v>
      </c>
      <c r="G922" s="14" t="s">
        <v>621</v>
      </c>
      <c r="H922" s="14" t="s">
        <v>67</v>
      </c>
      <c r="I922" s="14" t="s">
        <v>61</v>
      </c>
      <c r="J922" s="14" t="s">
        <v>2001</v>
      </c>
      <c r="K922" s="15">
        <v>2200</v>
      </c>
      <c r="L922" s="15">
        <v>22.825993897766683</v>
      </c>
      <c r="M922" s="15">
        <v>11.585340139916752</v>
      </c>
      <c r="N922" s="15">
        <v>5.2660636999621599E-3</v>
      </c>
      <c r="O922" s="16">
        <v>37257</v>
      </c>
      <c r="P922" s="17"/>
      <c r="Q922" s="17" t="s">
        <v>449</v>
      </c>
      <c r="R922" s="18"/>
    </row>
    <row r="923" spans="1:18" ht="13" x14ac:dyDescent="0.3">
      <c r="A923" s="14" t="s">
        <v>619</v>
      </c>
      <c r="B923" s="14" t="s">
        <v>40</v>
      </c>
      <c r="C923" s="14"/>
      <c r="D923" s="14" t="s">
        <v>620</v>
      </c>
      <c r="E923" s="14" t="s">
        <v>17</v>
      </c>
      <c r="F923" s="14" t="s">
        <v>9</v>
      </c>
      <c r="G923" s="14" t="s">
        <v>621</v>
      </c>
      <c r="H923" s="14" t="s">
        <v>67</v>
      </c>
      <c r="I923" s="14" t="s">
        <v>61</v>
      </c>
      <c r="J923" s="14" t="s">
        <v>2001</v>
      </c>
      <c r="K923" s="15">
        <v>1788</v>
      </c>
      <c r="L923" s="15">
        <v>23.7</v>
      </c>
      <c r="M923" s="15">
        <v>13.315129573171323</v>
      </c>
      <c r="N923" s="15">
        <v>7.4469404771651693E-3</v>
      </c>
      <c r="O923" s="16">
        <v>40909</v>
      </c>
      <c r="P923" s="17"/>
      <c r="Q923" s="17" t="s">
        <v>449</v>
      </c>
      <c r="R923" s="18"/>
    </row>
    <row r="924" spans="1:18" ht="13" x14ac:dyDescent="0.3">
      <c r="A924" s="14" t="s">
        <v>619</v>
      </c>
      <c r="B924" s="14" t="s">
        <v>40</v>
      </c>
      <c r="C924" s="14"/>
      <c r="D924" s="14" t="s">
        <v>620</v>
      </c>
      <c r="E924" s="14" t="s">
        <v>17</v>
      </c>
      <c r="F924" s="14" t="s">
        <v>9</v>
      </c>
      <c r="G924" s="14" t="s">
        <v>622</v>
      </c>
      <c r="H924" s="14" t="s">
        <v>66</v>
      </c>
      <c r="I924" s="14" t="s">
        <v>61</v>
      </c>
      <c r="J924" s="14" t="s">
        <v>1986</v>
      </c>
      <c r="K924" s="15">
        <v>440</v>
      </c>
      <c r="L924" s="15">
        <v>64.894378555766721</v>
      </c>
      <c r="M924" s="15">
        <v>32.93716155819336</v>
      </c>
      <c r="N924" s="15">
        <v>7.4857185359530357E-2</v>
      </c>
      <c r="O924" s="16">
        <v>37257</v>
      </c>
      <c r="P924" s="17"/>
      <c r="Q924" s="17" t="s">
        <v>449</v>
      </c>
      <c r="R924" s="18"/>
    </row>
    <row r="925" spans="1:18" ht="13" x14ac:dyDescent="0.3">
      <c r="A925" s="14" t="s">
        <v>619</v>
      </c>
      <c r="B925" s="14" t="s">
        <v>40</v>
      </c>
      <c r="C925" s="14"/>
      <c r="D925" s="14" t="s">
        <v>620</v>
      </c>
      <c r="E925" s="14" t="s">
        <v>17</v>
      </c>
      <c r="F925" s="14" t="s">
        <v>9</v>
      </c>
      <c r="G925" s="14" t="s">
        <v>622</v>
      </c>
      <c r="H925" s="14" t="s">
        <v>66</v>
      </c>
      <c r="I925" s="14" t="s">
        <v>61</v>
      </c>
      <c r="J925" s="14" t="s">
        <v>1986</v>
      </c>
      <c r="K925" s="15">
        <v>622.4</v>
      </c>
      <c r="L925" s="15">
        <v>187.36</v>
      </c>
      <c r="M925" s="15">
        <v>105.26256020377127</v>
      </c>
      <c r="N925" s="15">
        <v>0.16912365071300012</v>
      </c>
      <c r="O925" s="16">
        <v>40909</v>
      </c>
      <c r="P925" s="17"/>
      <c r="Q925" s="17" t="s">
        <v>449</v>
      </c>
      <c r="R925" s="18"/>
    </row>
    <row r="926" spans="1:18" ht="13" x14ac:dyDescent="0.3">
      <c r="A926" s="14" t="s">
        <v>619</v>
      </c>
      <c r="B926" s="14" t="s">
        <v>40</v>
      </c>
      <c r="C926" s="14"/>
      <c r="D926" s="14" t="s">
        <v>620</v>
      </c>
      <c r="E926" s="14" t="s">
        <v>17</v>
      </c>
      <c r="F926" s="14" t="s">
        <v>9</v>
      </c>
      <c r="G926" s="14" t="s">
        <v>623</v>
      </c>
      <c r="H926" s="14" t="s">
        <v>67</v>
      </c>
      <c r="I926" s="14" t="s">
        <v>61</v>
      </c>
      <c r="J926" s="14" t="s">
        <v>2001</v>
      </c>
      <c r="K926" s="15">
        <v>664</v>
      </c>
      <c r="L926" s="15">
        <v>3.8</v>
      </c>
      <c r="M926" s="15">
        <v>2.1349152902131232</v>
      </c>
      <c r="N926" s="15">
        <v>3.2152338708028964E-3</v>
      </c>
      <c r="O926" s="16">
        <v>40909</v>
      </c>
      <c r="P926" s="17"/>
      <c r="Q926" s="17" t="s">
        <v>449</v>
      </c>
      <c r="R926" s="18"/>
    </row>
    <row r="927" spans="1:18" ht="13" x14ac:dyDescent="0.3">
      <c r="A927" s="14" t="s">
        <v>619</v>
      </c>
      <c r="B927" s="14" t="s">
        <v>40</v>
      </c>
      <c r="C927" s="14"/>
      <c r="D927" s="14" t="s">
        <v>620</v>
      </c>
      <c r="E927" s="14" t="s">
        <v>17</v>
      </c>
      <c r="F927" s="14" t="s">
        <v>9</v>
      </c>
      <c r="G927" s="14" t="s">
        <v>624</v>
      </c>
      <c r="H927" s="14" t="s">
        <v>66</v>
      </c>
      <c r="I927" s="14" t="s">
        <v>61</v>
      </c>
      <c r="J927" s="14" t="s">
        <v>1986</v>
      </c>
      <c r="K927" s="15">
        <v>200</v>
      </c>
      <c r="L927" s="15">
        <v>13.243750725666677</v>
      </c>
      <c r="M927" s="15">
        <v>6.7218697057537478</v>
      </c>
      <c r="N927" s="15">
        <v>3.3609348528768741E-2</v>
      </c>
      <c r="O927" s="16">
        <v>37257</v>
      </c>
      <c r="P927" s="17"/>
      <c r="Q927" s="17" t="s">
        <v>449</v>
      </c>
      <c r="R927" s="18"/>
    </row>
    <row r="928" spans="1:18" ht="13" x14ac:dyDescent="0.3">
      <c r="A928" s="14" t="s">
        <v>619</v>
      </c>
      <c r="B928" s="14" t="s">
        <v>40</v>
      </c>
      <c r="C928" s="14"/>
      <c r="D928" s="14" t="s">
        <v>620</v>
      </c>
      <c r="E928" s="14" t="s">
        <v>17</v>
      </c>
      <c r="F928" s="14" t="s">
        <v>9</v>
      </c>
      <c r="G928" s="14" t="s">
        <v>624</v>
      </c>
      <c r="H928" s="14" t="s">
        <v>66</v>
      </c>
      <c r="I928" s="14" t="s">
        <v>61</v>
      </c>
      <c r="J928" s="14" t="s">
        <v>1986</v>
      </c>
      <c r="K928" s="15">
        <v>156</v>
      </c>
      <c r="L928" s="15">
        <v>32.200000000000003</v>
      </c>
      <c r="M928" s="15">
        <v>18.090597985490152</v>
      </c>
      <c r="N928" s="15">
        <v>0.11596537170185996</v>
      </c>
      <c r="O928" s="16">
        <v>40909</v>
      </c>
      <c r="P928" s="17"/>
      <c r="Q928" s="17" t="s">
        <v>449</v>
      </c>
      <c r="R928" s="18"/>
    </row>
    <row r="929" spans="1:18" ht="13" x14ac:dyDescent="0.3">
      <c r="A929" s="14" t="s">
        <v>619</v>
      </c>
      <c r="B929" s="14" t="s">
        <v>40</v>
      </c>
      <c r="C929" s="14"/>
      <c r="D929" s="14" t="s">
        <v>620</v>
      </c>
      <c r="E929" s="14" t="s">
        <v>17</v>
      </c>
      <c r="F929" s="14" t="s">
        <v>9</v>
      </c>
      <c r="G929" s="14" t="s">
        <v>951</v>
      </c>
      <c r="H929" s="14" t="s">
        <v>70</v>
      </c>
      <c r="I929" s="14" t="s">
        <v>61</v>
      </c>
      <c r="J929" s="14" t="s">
        <v>1988</v>
      </c>
      <c r="K929" s="15">
        <v>600</v>
      </c>
      <c r="L929" s="15"/>
      <c r="M929" s="15">
        <v>265.36217030896626</v>
      </c>
      <c r="N929" s="15">
        <v>0.4422702838482771</v>
      </c>
      <c r="O929" s="16"/>
      <c r="P929" s="17"/>
      <c r="Q929" s="17" t="s">
        <v>873</v>
      </c>
      <c r="R929" s="18"/>
    </row>
    <row r="930" spans="1:18" ht="13" x14ac:dyDescent="0.3">
      <c r="A930" s="14" t="s">
        <v>103</v>
      </c>
      <c r="B930" s="14" t="s">
        <v>44</v>
      </c>
      <c r="C930" s="14" t="s">
        <v>104</v>
      </c>
      <c r="D930" s="14" t="s">
        <v>13</v>
      </c>
      <c r="E930" s="14" t="s">
        <v>16</v>
      </c>
      <c r="F930" s="14" t="s">
        <v>12</v>
      </c>
      <c r="G930" s="14" t="s">
        <v>110</v>
      </c>
      <c r="H930" s="14" t="s">
        <v>83</v>
      </c>
      <c r="I930" s="14" t="s">
        <v>80</v>
      </c>
      <c r="J930" s="14" t="s">
        <v>1984</v>
      </c>
      <c r="K930" s="15">
        <v>11.6</v>
      </c>
      <c r="L930" s="15">
        <v>41032.868999999999</v>
      </c>
      <c r="M930" s="15">
        <v>573.45110198124223</v>
      </c>
      <c r="N930" s="15">
        <v>49.435439825969162</v>
      </c>
      <c r="O930" s="16">
        <v>43101</v>
      </c>
      <c r="P930" s="17" t="s">
        <v>105</v>
      </c>
      <c r="Q930" s="17" t="s">
        <v>111</v>
      </c>
      <c r="R930" s="18" t="s">
        <v>106</v>
      </c>
    </row>
    <row r="931" spans="1:18" ht="13" x14ac:dyDescent="0.3">
      <c r="A931" s="14" t="s">
        <v>103</v>
      </c>
      <c r="B931" s="14" t="s">
        <v>44</v>
      </c>
      <c r="C931" s="14" t="s">
        <v>107</v>
      </c>
      <c r="D931" s="14" t="s">
        <v>13</v>
      </c>
      <c r="E931" s="14" t="s">
        <v>16</v>
      </c>
      <c r="F931" s="14" t="s">
        <v>12</v>
      </c>
      <c r="G931" s="14" t="s">
        <v>108</v>
      </c>
      <c r="H931" s="14" t="s">
        <v>83</v>
      </c>
      <c r="I931" s="14" t="s">
        <v>80</v>
      </c>
      <c r="J931" s="14" t="s">
        <v>1984</v>
      </c>
      <c r="K931" s="15">
        <v>2.5</v>
      </c>
      <c r="L931" s="15">
        <v>11000</v>
      </c>
      <c r="M931" s="15">
        <v>153.24963271401128</v>
      </c>
      <c r="N931" s="15">
        <v>61.299853085604511</v>
      </c>
      <c r="O931" s="16">
        <v>42370</v>
      </c>
      <c r="P931" s="17" t="s">
        <v>105</v>
      </c>
      <c r="Q931" s="17" t="s">
        <v>109</v>
      </c>
      <c r="R931" s="18" t="s">
        <v>106</v>
      </c>
    </row>
    <row r="932" spans="1:18" ht="13" x14ac:dyDescent="0.3">
      <c r="A932" s="14" t="s">
        <v>103</v>
      </c>
      <c r="B932" s="14" t="s">
        <v>44</v>
      </c>
      <c r="C932" s="14"/>
      <c r="D932" s="14" t="s">
        <v>13</v>
      </c>
      <c r="E932" s="14" t="s">
        <v>16</v>
      </c>
      <c r="F932" s="14" t="s">
        <v>12</v>
      </c>
      <c r="G932" s="14" t="s">
        <v>1168</v>
      </c>
      <c r="H932" s="14" t="s">
        <v>58</v>
      </c>
      <c r="I932" s="14" t="s">
        <v>57</v>
      </c>
      <c r="J932" s="14" t="s">
        <v>2006</v>
      </c>
      <c r="K932" s="15">
        <v>1.2</v>
      </c>
      <c r="L932" s="15"/>
      <c r="M932" s="15">
        <v>3.152925924550551</v>
      </c>
      <c r="N932" s="15">
        <v>2.6274382704587924</v>
      </c>
      <c r="O932" s="16"/>
      <c r="P932" s="17"/>
      <c r="Q932" s="17" t="s">
        <v>873</v>
      </c>
      <c r="R932" s="18"/>
    </row>
    <row r="933" spans="1:18" ht="13" x14ac:dyDescent="0.3">
      <c r="A933" s="14" t="s">
        <v>121</v>
      </c>
      <c r="B933" s="14" t="s">
        <v>46</v>
      </c>
      <c r="C933" s="14"/>
      <c r="D933" s="14" t="s">
        <v>876</v>
      </c>
      <c r="E933" s="14" t="s">
        <v>15</v>
      </c>
      <c r="F933" s="14" t="s">
        <v>11</v>
      </c>
      <c r="G933" s="14" t="s">
        <v>1040</v>
      </c>
      <c r="H933" s="14" t="s">
        <v>83</v>
      </c>
      <c r="I933" s="14" t="s">
        <v>80</v>
      </c>
      <c r="J933" s="14" t="s">
        <v>1984</v>
      </c>
      <c r="K933" s="15">
        <v>16.600000000000001</v>
      </c>
      <c r="L933" s="15"/>
      <c r="M933" s="15">
        <v>566.6</v>
      </c>
      <c r="N933" s="15">
        <v>34.132530120481924</v>
      </c>
      <c r="O933" s="16"/>
      <c r="P933" s="17"/>
      <c r="Q933" s="17" t="s">
        <v>873</v>
      </c>
      <c r="R933" s="18"/>
    </row>
    <row r="934" spans="1:18" ht="13" x14ac:dyDescent="0.3">
      <c r="A934" s="14" t="s">
        <v>121</v>
      </c>
      <c r="B934" s="14" t="s">
        <v>46</v>
      </c>
      <c r="C934" s="14"/>
      <c r="D934" s="14" t="s">
        <v>876</v>
      </c>
      <c r="E934" s="14" t="s">
        <v>15</v>
      </c>
      <c r="F934" s="14" t="s">
        <v>11</v>
      </c>
      <c r="G934" s="14" t="s">
        <v>1091</v>
      </c>
      <c r="H934" s="14" t="s">
        <v>83</v>
      </c>
      <c r="I934" s="14" t="s">
        <v>80</v>
      </c>
      <c r="J934" s="14" t="s">
        <v>1984</v>
      </c>
      <c r="K934" s="15">
        <v>7.5</v>
      </c>
      <c r="L934" s="15"/>
      <c r="M934" s="15">
        <v>2468.5897465077092</v>
      </c>
      <c r="N934" s="15">
        <v>329.14529953436124</v>
      </c>
      <c r="O934" s="16"/>
      <c r="P934" s="17"/>
      <c r="Q934" s="17" t="s">
        <v>873</v>
      </c>
      <c r="R934" s="18"/>
    </row>
    <row r="935" spans="1:18" ht="13" x14ac:dyDescent="0.3">
      <c r="A935" s="14" t="s">
        <v>121</v>
      </c>
      <c r="B935" s="14" t="s">
        <v>46</v>
      </c>
      <c r="C935" s="14" t="s">
        <v>46</v>
      </c>
      <c r="D935" s="14" t="s">
        <v>113</v>
      </c>
      <c r="E935" s="14" t="s">
        <v>15</v>
      </c>
      <c r="F935" s="14" t="s">
        <v>11</v>
      </c>
      <c r="G935" s="14" t="s">
        <v>122</v>
      </c>
      <c r="H935" s="14" t="s">
        <v>83</v>
      </c>
      <c r="I935" s="14" t="s">
        <v>80</v>
      </c>
      <c r="J935" s="14" t="s">
        <v>1984</v>
      </c>
      <c r="K935" s="15">
        <v>41.9</v>
      </c>
      <c r="L935" s="15">
        <v>21000</v>
      </c>
      <c r="M935" s="15">
        <v>17286.218229878148</v>
      </c>
      <c r="N935" s="15">
        <v>412.55890763432336</v>
      </c>
      <c r="O935" s="16">
        <v>40909</v>
      </c>
      <c r="P935" s="17" t="s">
        <v>105</v>
      </c>
      <c r="Q935" s="17" t="s">
        <v>123</v>
      </c>
      <c r="R935" s="18" t="s">
        <v>106</v>
      </c>
    </row>
    <row r="936" spans="1:18" ht="13" x14ac:dyDescent="0.3">
      <c r="A936" s="14" t="s">
        <v>121</v>
      </c>
      <c r="B936" s="14" t="s">
        <v>46</v>
      </c>
      <c r="C936" s="14" t="s">
        <v>46</v>
      </c>
      <c r="D936" s="14" t="s">
        <v>113</v>
      </c>
      <c r="E936" s="14" t="s">
        <v>15</v>
      </c>
      <c r="F936" s="14" t="s">
        <v>11</v>
      </c>
      <c r="G936" s="14" t="s">
        <v>124</v>
      </c>
      <c r="H936" s="14" t="s">
        <v>83</v>
      </c>
      <c r="I936" s="14" t="s">
        <v>80</v>
      </c>
      <c r="J936" s="14" t="s">
        <v>1984</v>
      </c>
      <c r="K936" s="15">
        <v>43</v>
      </c>
      <c r="L936" s="15">
        <v>25000</v>
      </c>
      <c r="M936" s="15">
        <v>18136.305047679012</v>
      </c>
      <c r="N936" s="15">
        <v>421.77453599253516</v>
      </c>
      <c r="O936" s="16">
        <v>43466</v>
      </c>
      <c r="P936" s="17" t="s">
        <v>105</v>
      </c>
      <c r="Q936" s="17" t="s">
        <v>125</v>
      </c>
      <c r="R936" s="18" t="s">
        <v>106</v>
      </c>
    </row>
    <row r="937" spans="1:18" ht="13" x14ac:dyDescent="0.3">
      <c r="A937" s="14" t="s">
        <v>121</v>
      </c>
      <c r="B937" s="14" t="s">
        <v>46</v>
      </c>
      <c r="C937" s="14" t="s">
        <v>46</v>
      </c>
      <c r="D937" s="14" t="s">
        <v>113</v>
      </c>
      <c r="E937" s="14" t="s">
        <v>15</v>
      </c>
      <c r="F937" s="14" t="s">
        <v>11</v>
      </c>
      <c r="G937" s="14" t="s">
        <v>859</v>
      </c>
      <c r="H937" s="14" t="s">
        <v>83</v>
      </c>
      <c r="I937" s="14" t="s">
        <v>80</v>
      </c>
      <c r="J937" s="14" t="s">
        <v>1984</v>
      </c>
      <c r="K937" s="15">
        <v>43</v>
      </c>
      <c r="L937" s="15">
        <v>7700</v>
      </c>
      <c r="M937" s="15">
        <v>5462.2739768564579</v>
      </c>
      <c r="N937" s="15">
        <v>127.02962736875483</v>
      </c>
      <c r="O937" s="16">
        <v>42370</v>
      </c>
      <c r="P937" s="17" t="s">
        <v>719</v>
      </c>
      <c r="Q937" s="17" t="s">
        <v>720</v>
      </c>
      <c r="R937" s="18"/>
    </row>
    <row r="938" spans="1:18" ht="13" x14ac:dyDescent="0.3">
      <c r="A938" s="14" t="s">
        <v>692</v>
      </c>
      <c r="B938" s="14" t="s">
        <v>47</v>
      </c>
      <c r="C938" s="14"/>
      <c r="D938" s="14" t="s">
        <v>620</v>
      </c>
      <c r="E938" s="14" t="s">
        <v>17</v>
      </c>
      <c r="F938" s="14" t="s">
        <v>9</v>
      </c>
      <c r="G938" s="14" t="s">
        <v>693</v>
      </c>
      <c r="H938" s="14" t="s">
        <v>71</v>
      </c>
      <c r="I938" s="14" t="s">
        <v>61</v>
      </c>
      <c r="J938" s="14" t="s">
        <v>2002</v>
      </c>
      <c r="K938" s="15">
        <v>35</v>
      </c>
      <c r="L938" s="15">
        <v>618.49084297356251</v>
      </c>
      <c r="M938" s="15">
        <v>77.543073427564678</v>
      </c>
      <c r="N938" s="15">
        <v>2.2155163836447049</v>
      </c>
      <c r="O938" s="16">
        <v>44197</v>
      </c>
      <c r="P938" s="17"/>
      <c r="Q938" s="17" t="s">
        <v>694</v>
      </c>
      <c r="R938" s="18"/>
    </row>
    <row r="939" spans="1:18" ht="13" x14ac:dyDescent="0.3">
      <c r="A939" s="14" t="s">
        <v>165</v>
      </c>
      <c r="B939" s="14" t="s">
        <v>50</v>
      </c>
      <c r="C939" s="14"/>
      <c r="D939" s="14" t="s">
        <v>876</v>
      </c>
      <c r="E939" s="14" t="s">
        <v>16</v>
      </c>
      <c r="F939" s="14" t="s">
        <v>11</v>
      </c>
      <c r="G939" s="14" t="s">
        <v>1055</v>
      </c>
      <c r="H939" s="14" t="s">
        <v>83</v>
      </c>
      <c r="I939" s="14" t="s">
        <v>80</v>
      </c>
      <c r="J939" s="14" t="s">
        <v>1984</v>
      </c>
      <c r="K939" s="15">
        <v>12.6</v>
      </c>
      <c r="L939" s="15"/>
      <c r="M939" s="15">
        <v>403.05375344224967</v>
      </c>
      <c r="N939" s="15">
        <v>31.988393130337275</v>
      </c>
      <c r="O939" s="16"/>
      <c r="P939" s="17"/>
      <c r="Q939" s="17" t="s">
        <v>873</v>
      </c>
      <c r="R939" s="18"/>
    </row>
    <row r="940" spans="1:18" ht="13" x14ac:dyDescent="0.3">
      <c r="A940" s="14" t="s">
        <v>165</v>
      </c>
      <c r="B940" s="14" t="s">
        <v>50</v>
      </c>
      <c r="C940" s="14" t="s">
        <v>166</v>
      </c>
      <c r="D940" s="14" t="s">
        <v>113</v>
      </c>
      <c r="E940" s="14" t="s">
        <v>16</v>
      </c>
      <c r="F940" s="14" t="s">
        <v>11</v>
      </c>
      <c r="G940" s="14" t="s">
        <v>865</v>
      </c>
      <c r="H940" s="14" t="s">
        <v>83</v>
      </c>
      <c r="I940" s="14" t="s">
        <v>80</v>
      </c>
      <c r="J940" s="14" t="s">
        <v>1984</v>
      </c>
      <c r="K940" s="15">
        <v>9.8000000000000007</v>
      </c>
      <c r="L940" s="15">
        <v>6700</v>
      </c>
      <c r="M940" s="15">
        <v>206.80000000000004</v>
      </c>
      <c r="N940" s="15">
        <v>21.102040816326532</v>
      </c>
      <c r="O940" s="16">
        <v>42005</v>
      </c>
      <c r="P940" s="17" t="s">
        <v>719</v>
      </c>
      <c r="Q940" s="17" t="s">
        <v>720</v>
      </c>
      <c r="R940" s="18"/>
    </row>
    <row r="941" spans="1:18" ht="13" x14ac:dyDescent="0.3">
      <c r="A941" s="14" t="s">
        <v>165</v>
      </c>
      <c r="B941" s="14" t="s">
        <v>50</v>
      </c>
      <c r="C941" s="14"/>
      <c r="D941" s="14" t="s">
        <v>876</v>
      </c>
      <c r="E941" s="14" t="s">
        <v>16</v>
      </c>
      <c r="F941" s="14" t="s">
        <v>11</v>
      </c>
      <c r="G941" s="14" t="s">
        <v>865</v>
      </c>
      <c r="H941" s="14" t="s">
        <v>83</v>
      </c>
      <c r="I941" s="14" t="s">
        <v>80</v>
      </c>
      <c r="J941" s="14" t="s">
        <v>1984</v>
      </c>
      <c r="K941" s="15">
        <v>9.8000000000000007</v>
      </c>
      <c r="L941" s="15"/>
      <c r="M941" s="15">
        <v>203.18325289011517</v>
      </c>
      <c r="N941" s="15">
        <v>20.732984988787262</v>
      </c>
      <c r="O941" s="16"/>
      <c r="P941" s="17"/>
      <c r="Q941" s="17" t="s">
        <v>873</v>
      </c>
      <c r="R941" s="18"/>
    </row>
    <row r="942" spans="1:18" ht="13" x14ac:dyDescent="0.3">
      <c r="A942" s="14" t="s">
        <v>165</v>
      </c>
      <c r="B942" s="14" t="s">
        <v>50</v>
      </c>
      <c r="C942" s="14" t="s">
        <v>166</v>
      </c>
      <c r="D942" s="14" t="s">
        <v>113</v>
      </c>
      <c r="E942" s="14" t="s">
        <v>16</v>
      </c>
      <c r="F942" s="14" t="s">
        <v>11</v>
      </c>
      <c r="G942" s="14" t="s">
        <v>169</v>
      </c>
      <c r="H942" s="14" t="s">
        <v>83</v>
      </c>
      <c r="I942" s="14" t="s">
        <v>80</v>
      </c>
      <c r="J942" s="14" t="s">
        <v>1984</v>
      </c>
      <c r="K942" s="15">
        <v>34.5</v>
      </c>
      <c r="L942" s="15">
        <v>56725</v>
      </c>
      <c r="M942" s="15">
        <v>1779.8945687995067</v>
      </c>
      <c r="N942" s="15">
        <v>51.591146921724835</v>
      </c>
      <c r="O942" s="16">
        <v>43466</v>
      </c>
      <c r="P942" s="17" t="s">
        <v>105</v>
      </c>
      <c r="Q942" s="17" t="s">
        <v>170</v>
      </c>
      <c r="R942" s="18" t="s">
        <v>106</v>
      </c>
    </row>
    <row r="943" spans="1:18" ht="13" x14ac:dyDescent="0.3">
      <c r="A943" s="14" t="s">
        <v>165</v>
      </c>
      <c r="B943" s="14" t="s">
        <v>50</v>
      </c>
      <c r="C943" s="14" t="s">
        <v>166</v>
      </c>
      <c r="D943" s="14" t="s">
        <v>113</v>
      </c>
      <c r="E943" s="14" t="s">
        <v>16</v>
      </c>
      <c r="F943" s="14" t="s">
        <v>11</v>
      </c>
      <c r="G943" s="14" t="s">
        <v>167</v>
      </c>
      <c r="H943" s="14" t="s">
        <v>83</v>
      </c>
      <c r="I943" s="14" t="s">
        <v>80</v>
      </c>
      <c r="J943" s="14" t="s">
        <v>1984</v>
      </c>
      <c r="K943" s="15">
        <v>12.8</v>
      </c>
      <c r="L943" s="15">
        <v>21904</v>
      </c>
      <c r="M943" s="15">
        <v>756.02432597009658</v>
      </c>
      <c r="N943" s="15">
        <v>59.064400466413794</v>
      </c>
      <c r="O943" s="16">
        <v>39083</v>
      </c>
      <c r="P943" s="17" t="s">
        <v>105</v>
      </c>
      <c r="Q943" s="17" t="s">
        <v>168</v>
      </c>
      <c r="R943" s="18" t="s">
        <v>106</v>
      </c>
    </row>
    <row r="944" spans="1:18" ht="13" x14ac:dyDescent="0.3">
      <c r="A944" s="14" t="s">
        <v>165</v>
      </c>
      <c r="B944" s="14" t="s">
        <v>50</v>
      </c>
      <c r="C944" s="14" t="s">
        <v>166</v>
      </c>
      <c r="D944" s="14" t="s">
        <v>113</v>
      </c>
      <c r="E944" s="14" t="s">
        <v>16</v>
      </c>
      <c r="F944" s="14" t="s">
        <v>11</v>
      </c>
      <c r="G944" s="14" t="s">
        <v>171</v>
      </c>
      <c r="H944" s="14" t="s">
        <v>83</v>
      </c>
      <c r="I944" s="14" t="s">
        <v>80</v>
      </c>
      <c r="J944" s="14" t="s">
        <v>1984</v>
      </c>
      <c r="K944" s="15">
        <v>30.4</v>
      </c>
      <c r="L944" s="15">
        <v>54768</v>
      </c>
      <c r="M944" s="15">
        <v>1718.4885983959698</v>
      </c>
      <c r="N944" s="15">
        <v>56.529230210393749</v>
      </c>
      <c r="O944" s="16">
        <v>43466</v>
      </c>
      <c r="P944" s="17" t="s">
        <v>105</v>
      </c>
      <c r="Q944" s="17" t="s">
        <v>172</v>
      </c>
      <c r="R944" s="18" t="s">
        <v>106</v>
      </c>
    </row>
    <row r="945" spans="1:18" ht="13" x14ac:dyDescent="0.3">
      <c r="A945" s="14" t="s">
        <v>165</v>
      </c>
      <c r="B945" s="14" t="s">
        <v>50</v>
      </c>
      <c r="C945" s="14"/>
      <c r="D945" s="14" t="s">
        <v>113</v>
      </c>
      <c r="E945" s="14" t="s">
        <v>16</v>
      </c>
      <c r="F945" s="14" t="s">
        <v>11</v>
      </c>
      <c r="G945" s="14" t="s">
        <v>872</v>
      </c>
      <c r="H945" s="14" t="s">
        <v>58</v>
      </c>
      <c r="I945" s="14" t="s">
        <v>57</v>
      </c>
      <c r="J945" s="14" t="s">
        <v>2006</v>
      </c>
      <c r="K945" s="15">
        <v>354</v>
      </c>
      <c r="L945" s="15">
        <v>60353</v>
      </c>
      <c r="M945" s="15">
        <v>1923.5598283765351</v>
      </c>
      <c r="N945" s="15">
        <v>5.4337848259224151</v>
      </c>
      <c r="O945" s="16">
        <v>43831</v>
      </c>
      <c r="P945" s="17" t="s">
        <v>719</v>
      </c>
      <c r="Q945" s="17" t="s">
        <v>720</v>
      </c>
      <c r="R945" s="18"/>
    </row>
    <row r="946" spans="1:18" ht="13" x14ac:dyDescent="0.3">
      <c r="A946" s="14" t="s">
        <v>165</v>
      </c>
      <c r="B946" s="14" t="s">
        <v>50</v>
      </c>
      <c r="C946" s="14"/>
      <c r="D946" s="14" t="s">
        <v>113</v>
      </c>
      <c r="E946" s="14" t="s">
        <v>16</v>
      </c>
      <c r="F946" s="14" t="s">
        <v>11</v>
      </c>
      <c r="G946" s="14" t="s">
        <v>869</v>
      </c>
      <c r="H946" s="14" t="s">
        <v>58</v>
      </c>
      <c r="I946" s="14" t="s">
        <v>57</v>
      </c>
      <c r="J946" s="14" t="s">
        <v>2006</v>
      </c>
      <c r="K946" s="15">
        <v>148</v>
      </c>
      <c r="L946" s="15">
        <v>24800</v>
      </c>
      <c r="M946" s="15">
        <v>751.02012022403835</v>
      </c>
      <c r="N946" s="15">
        <v>5.0744602717840426</v>
      </c>
      <c r="O946" s="16">
        <v>43101</v>
      </c>
      <c r="P946" s="17" t="s">
        <v>719</v>
      </c>
      <c r="Q946" s="17" t="s">
        <v>720</v>
      </c>
      <c r="R946" s="18"/>
    </row>
    <row r="947" spans="1:18" ht="13" x14ac:dyDescent="0.3">
      <c r="A947" s="14" t="s">
        <v>165</v>
      </c>
      <c r="B947" s="14" t="s">
        <v>50</v>
      </c>
      <c r="C947" s="14"/>
      <c r="D947" s="14" t="s">
        <v>113</v>
      </c>
      <c r="E947" s="14" t="s">
        <v>16</v>
      </c>
      <c r="F947" s="14" t="s">
        <v>11</v>
      </c>
      <c r="G947" s="14" t="s">
        <v>868</v>
      </c>
      <c r="H947" s="14" t="s">
        <v>58</v>
      </c>
      <c r="I947" s="14" t="s">
        <v>57</v>
      </c>
      <c r="J947" s="14" t="s">
        <v>2006</v>
      </c>
      <c r="K947" s="15">
        <v>165</v>
      </c>
      <c r="L947" s="15">
        <v>20000</v>
      </c>
      <c r="M947" s="15">
        <v>605.62340981619695</v>
      </c>
      <c r="N947" s="15">
        <v>3.6704449079769512</v>
      </c>
      <c r="O947" s="16">
        <v>43101</v>
      </c>
      <c r="P947" s="17" t="s">
        <v>719</v>
      </c>
      <c r="Q947" s="17" t="s">
        <v>720</v>
      </c>
      <c r="R947" s="18"/>
    </row>
    <row r="948" spans="1:18" ht="13" x14ac:dyDescent="0.3">
      <c r="A948" s="14" t="s">
        <v>165</v>
      </c>
      <c r="B948" s="14" t="s">
        <v>50</v>
      </c>
      <c r="C948" s="14"/>
      <c r="D948" s="14" t="s">
        <v>113</v>
      </c>
      <c r="E948" s="14" t="s">
        <v>16</v>
      </c>
      <c r="F948" s="14" t="s">
        <v>11</v>
      </c>
      <c r="G948" s="14" t="s">
        <v>637</v>
      </c>
      <c r="H948" s="14" t="s">
        <v>78</v>
      </c>
      <c r="I948" s="14" t="s">
        <v>72</v>
      </c>
      <c r="J948" s="14" t="s">
        <v>1991</v>
      </c>
      <c r="K948" s="15">
        <v>73</v>
      </c>
      <c r="L948" s="15">
        <v>2087.5059106666686</v>
      </c>
      <c r="M948" s="15">
        <v>68.900128587419303</v>
      </c>
      <c r="N948" s="15">
        <v>0.94383737790985345</v>
      </c>
      <c r="O948" s="16">
        <v>37622</v>
      </c>
      <c r="P948" s="17"/>
      <c r="Q948" s="17" t="s">
        <v>449</v>
      </c>
      <c r="R948" s="18"/>
    </row>
    <row r="949" spans="1:18" ht="13" x14ac:dyDescent="0.3">
      <c r="A949" s="14" t="s">
        <v>165</v>
      </c>
      <c r="B949" s="14" t="s">
        <v>50</v>
      </c>
      <c r="C949" s="14"/>
      <c r="D949" s="14" t="s">
        <v>113</v>
      </c>
      <c r="E949" s="14" t="s">
        <v>16</v>
      </c>
      <c r="F949" s="14" t="s">
        <v>11</v>
      </c>
      <c r="G949" s="14" t="s">
        <v>637</v>
      </c>
      <c r="H949" s="14" t="s">
        <v>78</v>
      </c>
      <c r="I949" s="14" t="s">
        <v>72</v>
      </c>
      <c r="J949" s="14" t="s">
        <v>1991</v>
      </c>
      <c r="K949" s="15">
        <v>86.27</v>
      </c>
      <c r="L949" s="15">
        <v>1245.630688666668</v>
      </c>
      <c r="M949" s="15">
        <v>40.936340333905846</v>
      </c>
      <c r="N949" s="15">
        <v>0.47451420347636314</v>
      </c>
      <c r="O949" s="16">
        <v>41275</v>
      </c>
      <c r="P949" s="17"/>
      <c r="Q949" s="17" t="s">
        <v>449</v>
      </c>
      <c r="R949" s="18"/>
    </row>
    <row r="950" spans="1:18" ht="13" x14ac:dyDescent="0.3">
      <c r="A950" s="14" t="s">
        <v>165</v>
      </c>
      <c r="B950" s="14" t="s">
        <v>50</v>
      </c>
      <c r="C950" s="14" t="s">
        <v>870</v>
      </c>
      <c r="D950" s="14" t="s">
        <v>113</v>
      </c>
      <c r="E950" s="14" t="s">
        <v>16</v>
      </c>
      <c r="F950" s="14" t="s">
        <v>11</v>
      </c>
      <c r="G950" s="14" t="s">
        <v>871</v>
      </c>
      <c r="H950" s="14" t="s">
        <v>82</v>
      </c>
      <c r="I950" s="14" t="s">
        <v>80</v>
      </c>
      <c r="J950" s="14" t="s">
        <v>1985</v>
      </c>
      <c r="K950" s="15">
        <v>60</v>
      </c>
      <c r="L950" s="15">
        <v>25000</v>
      </c>
      <c r="M950" s="15">
        <v>796.81633507680556</v>
      </c>
      <c r="N950" s="15">
        <v>13.280272251280092</v>
      </c>
      <c r="O950" s="16">
        <v>43831</v>
      </c>
      <c r="P950" s="17" t="s">
        <v>719</v>
      </c>
      <c r="Q950" s="17" t="s">
        <v>720</v>
      </c>
      <c r="R950" s="18"/>
    </row>
    <row r="951" spans="1:18" ht="13" x14ac:dyDescent="0.3">
      <c r="A951" s="14" t="s">
        <v>165</v>
      </c>
      <c r="B951" s="14" t="s">
        <v>50</v>
      </c>
      <c r="C951" s="14"/>
      <c r="D951" s="14" t="s">
        <v>113</v>
      </c>
      <c r="E951" s="14" t="s">
        <v>16</v>
      </c>
      <c r="F951" s="14" t="s">
        <v>11</v>
      </c>
      <c r="G951" s="14" t="s">
        <v>867</v>
      </c>
      <c r="H951" s="14" t="s">
        <v>58</v>
      </c>
      <c r="I951" s="14" t="s">
        <v>57</v>
      </c>
      <c r="J951" s="14" t="s">
        <v>2006</v>
      </c>
      <c r="K951" s="15">
        <v>167</v>
      </c>
      <c r="L951" s="15">
        <v>17250</v>
      </c>
      <c r="M951" s="15">
        <v>522.42745136420695</v>
      </c>
      <c r="N951" s="15">
        <v>3.1283080920012392</v>
      </c>
      <c r="O951" s="16">
        <v>43101</v>
      </c>
      <c r="P951" s="17" t="s">
        <v>719</v>
      </c>
      <c r="Q951" s="17" t="s">
        <v>720</v>
      </c>
      <c r="R951" s="18"/>
    </row>
    <row r="952" spans="1:18" ht="13" x14ac:dyDescent="0.3">
      <c r="A952" s="14" t="s">
        <v>165</v>
      </c>
      <c r="B952" s="14" t="s">
        <v>50</v>
      </c>
      <c r="C952" s="14"/>
      <c r="D952" s="14" t="s">
        <v>113</v>
      </c>
      <c r="E952" s="14" t="s">
        <v>16</v>
      </c>
      <c r="F952" s="14" t="s">
        <v>11</v>
      </c>
      <c r="G952" s="14" t="s">
        <v>866</v>
      </c>
      <c r="H952" s="14" t="s">
        <v>58</v>
      </c>
      <c r="I952" s="14" t="s">
        <v>57</v>
      </c>
      <c r="J952" s="14" t="s">
        <v>2006</v>
      </c>
      <c r="K952" s="15">
        <v>90</v>
      </c>
      <c r="L952" s="15">
        <v>10000</v>
      </c>
      <c r="M952" s="15">
        <v>302.8607591288839</v>
      </c>
      <c r="N952" s="15">
        <v>3.365119545876488</v>
      </c>
      <c r="O952" s="16">
        <v>43101</v>
      </c>
      <c r="P952" s="17" t="s">
        <v>719</v>
      </c>
      <c r="Q952" s="17" t="s">
        <v>720</v>
      </c>
      <c r="R952" s="18"/>
    </row>
    <row r="953" spans="1:18" ht="13" x14ac:dyDescent="0.3">
      <c r="A953" s="14" t="s">
        <v>165</v>
      </c>
      <c r="B953" s="14" t="s">
        <v>50</v>
      </c>
      <c r="C953" s="14"/>
      <c r="D953" s="14" t="s">
        <v>876</v>
      </c>
      <c r="E953" s="14" t="s">
        <v>16</v>
      </c>
      <c r="F953" s="14" t="s">
        <v>11</v>
      </c>
      <c r="G953" s="14" t="s">
        <v>878</v>
      </c>
      <c r="H953" s="14" t="s">
        <v>78</v>
      </c>
      <c r="I953" s="14" t="s">
        <v>72</v>
      </c>
      <c r="J953" s="14" t="s">
        <v>1991</v>
      </c>
      <c r="K953" s="15">
        <v>73</v>
      </c>
      <c r="L953" s="15"/>
      <c r="M953" s="15">
        <v>51.650069266879235</v>
      </c>
      <c r="N953" s="15">
        <v>0.70753519543670185</v>
      </c>
      <c r="O953" s="16"/>
      <c r="P953" s="17"/>
      <c r="Q953" s="17" t="s">
        <v>873</v>
      </c>
      <c r="R953" s="18"/>
    </row>
    <row r="954" spans="1:18" ht="13" x14ac:dyDescent="0.3">
      <c r="A954" s="14" t="s">
        <v>165</v>
      </c>
      <c r="B954" s="14" t="s">
        <v>50</v>
      </c>
      <c r="C954" s="14"/>
      <c r="D954" s="14" t="s">
        <v>876</v>
      </c>
      <c r="E954" s="14" t="s">
        <v>16</v>
      </c>
      <c r="F954" s="14" t="s">
        <v>11</v>
      </c>
      <c r="G954" s="14" t="s">
        <v>1137</v>
      </c>
      <c r="H954" s="14" t="s">
        <v>58</v>
      </c>
      <c r="I954" s="14" t="s">
        <v>57</v>
      </c>
      <c r="J954" s="14" t="s">
        <v>2006</v>
      </c>
      <c r="K954" s="15">
        <v>187</v>
      </c>
      <c r="L954" s="15"/>
      <c r="M954" s="15">
        <v>703.66427676435092</v>
      </c>
      <c r="N954" s="15">
        <v>3.762910570932358</v>
      </c>
      <c r="O954" s="16"/>
      <c r="P954" s="17"/>
      <c r="Q954" s="17" t="s">
        <v>873</v>
      </c>
      <c r="R954" s="18"/>
    </row>
    <row r="955" spans="1:18" ht="13" x14ac:dyDescent="0.3">
      <c r="A955" s="14" t="s">
        <v>165</v>
      </c>
      <c r="B955" s="14" t="s">
        <v>50</v>
      </c>
      <c r="C955" s="14"/>
      <c r="D955" s="14" t="s">
        <v>876</v>
      </c>
      <c r="E955" s="14" t="s">
        <v>16</v>
      </c>
      <c r="F955" s="14" t="s">
        <v>11</v>
      </c>
      <c r="G955" s="14" t="s">
        <v>1109</v>
      </c>
      <c r="H955" s="14" t="s">
        <v>58</v>
      </c>
      <c r="I955" s="14" t="s">
        <v>57</v>
      </c>
      <c r="J955" s="14" t="s">
        <v>2006</v>
      </c>
      <c r="K955" s="15">
        <v>187</v>
      </c>
      <c r="L955" s="15"/>
      <c r="M955" s="15">
        <v>696.84488047838875</v>
      </c>
      <c r="N955" s="15">
        <v>3.7264432111143782</v>
      </c>
      <c r="O955" s="16"/>
      <c r="P955" s="17"/>
      <c r="Q955" s="17" t="s">
        <v>873</v>
      </c>
      <c r="R955" s="18"/>
    </row>
    <row r="956" spans="1:18" ht="13" x14ac:dyDescent="0.3">
      <c r="A956" s="14" t="s">
        <v>645</v>
      </c>
      <c r="B956" s="14" t="s">
        <v>49</v>
      </c>
      <c r="C956" s="14"/>
      <c r="D956" s="14" t="s">
        <v>561</v>
      </c>
      <c r="E956" s="14" t="s">
        <v>17</v>
      </c>
      <c r="F956" s="14" t="s">
        <v>7</v>
      </c>
      <c r="G956" s="14" t="s">
        <v>661</v>
      </c>
      <c r="H956" s="14" t="s">
        <v>74</v>
      </c>
      <c r="I956" s="14" t="s">
        <v>72</v>
      </c>
      <c r="J956" s="14" t="s">
        <v>1997</v>
      </c>
      <c r="K956" s="15">
        <v>60</v>
      </c>
      <c r="L956" s="15">
        <v>1102.4435933333325</v>
      </c>
      <c r="M956" s="15">
        <v>218.29245321567254</v>
      </c>
      <c r="N956" s="15">
        <v>3.6382075535945422</v>
      </c>
      <c r="O956" s="16">
        <v>43101</v>
      </c>
      <c r="P956" s="17"/>
      <c r="Q956" s="17" t="s">
        <v>662</v>
      </c>
      <c r="R956" s="18"/>
    </row>
    <row r="957" spans="1:18" ht="13" x14ac:dyDescent="0.3">
      <c r="A957" s="14" t="s">
        <v>645</v>
      </c>
      <c r="B957" s="14" t="s">
        <v>49</v>
      </c>
      <c r="C957" s="14"/>
      <c r="D957" s="14" t="s">
        <v>561</v>
      </c>
      <c r="E957" s="14" t="s">
        <v>17</v>
      </c>
      <c r="F957" s="14" t="s">
        <v>7</v>
      </c>
      <c r="G957" s="14" t="s">
        <v>646</v>
      </c>
      <c r="H957" s="14" t="s">
        <v>79</v>
      </c>
      <c r="I957" s="14" t="s">
        <v>72</v>
      </c>
      <c r="J957" s="14" t="s">
        <v>1996</v>
      </c>
      <c r="K957" s="15">
        <v>39.6</v>
      </c>
      <c r="L957" s="15">
        <v>312.67663366666642</v>
      </c>
      <c r="M957" s="15">
        <v>61.912418775041438</v>
      </c>
      <c r="N957" s="15">
        <v>1.5634449185616524</v>
      </c>
      <c r="O957" s="16">
        <v>43101</v>
      </c>
      <c r="P957" s="17"/>
      <c r="Q957" s="17" t="s">
        <v>647</v>
      </c>
      <c r="R957" s="18"/>
    </row>
    <row r="958" spans="1:18" ht="13" x14ac:dyDescent="0.3">
      <c r="A958" s="14" t="s">
        <v>645</v>
      </c>
      <c r="B958" s="14" t="s">
        <v>49</v>
      </c>
      <c r="C958" s="14"/>
      <c r="D958" s="14" t="s">
        <v>561</v>
      </c>
      <c r="E958" s="14" t="s">
        <v>17</v>
      </c>
      <c r="F958" s="14" t="s">
        <v>7</v>
      </c>
      <c r="G958" s="14" t="s">
        <v>666</v>
      </c>
      <c r="H958" s="14" t="s">
        <v>70</v>
      </c>
      <c r="I958" s="14" t="s">
        <v>61</v>
      </c>
      <c r="J958" s="14" t="s">
        <v>1988</v>
      </c>
      <c r="K958" s="15">
        <v>88.2</v>
      </c>
      <c r="L958" s="15">
        <v>152.9318899999999</v>
      </c>
      <c r="M958" s="15">
        <v>30.281710234326226</v>
      </c>
      <c r="N958" s="15">
        <v>0.34333004800823386</v>
      </c>
      <c r="O958" s="16">
        <v>43831</v>
      </c>
      <c r="P958" s="17"/>
      <c r="Q958" s="17" t="s">
        <v>667</v>
      </c>
      <c r="R958" s="18"/>
    </row>
    <row r="959" spans="1:18" ht="13" x14ac:dyDescent="0.3">
      <c r="A959" s="14" t="s">
        <v>645</v>
      </c>
      <c r="B959" s="14" t="s">
        <v>49</v>
      </c>
      <c r="C959" s="14"/>
      <c r="D959" s="14" t="s">
        <v>561</v>
      </c>
      <c r="E959" s="14" t="s">
        <v>17</v>
      </c>
      <c r="F959" s="14" t="s">
        <v>7</v>
      </c>
      <c r="G959" s="14" t="s">
        <v>1141</v>
      </c>
      <c r="H959" s="14" t="s">
        <v>58</v>
      </c>
      <c r="I959" s="14" t="s">
        <v>57</v>
      </c>
      <c r="J959" s="14" t="s">
        <v>2006</v>
      </c>
      <c r="K959" s="15">
        <v>40.700000000000003</v>
      </c>
      <c r="L959" s="15"/>
      <c r="M959" s="15">
        <v>41.696311288386887</v>
      </c>
      <c r="N959" s="15">
        <v>1.0244793928350586</v>
      </c>
      <c r="O959" s="16"/>
      <c r="P959" s="17"/>
      <c r="Q959" s="17" t="s">
        <v>873</v>
      </c>
      <c r="R959" s="18"/>
    </row>
    <row r="960" spans="1:18" ht="13" x14ac:dyDescent="0.3">
      <c r="A960" s="14" t="s">
        <v>644</v>
      </c>
      <c r="B960" s="14" t="s">
        <v>51</v>
      </c>
      <c r="C960" s="14"/>
      <c r="D960" s="14" t="s">
        <v>876</v>
      </c>
      <c r="E960" s="14" t="s">
        <v>17</v>
      </c>
      <c r="F960" s="14" t="s">
        <v>11</v>
      </c>
      <c r="G960" s="14" t="s">
        <v>943</v>
      </c>
      <c r="H960" s="14" t="s">
        <v>79</v>
      </c>
      <c r="I960" s="14" t="s">
        <v>72</v>
      </c>
      <c r="J960" s="14" t="s">
        <v>1996</v>
      </c>
      <c r="K960" s="15">
        <v>178</v>
      </c>
      <c r="L960" s="15"/>
      <c r="M960" s="15">
        <v>164.23</v>
      </c>
      <c r="N960" s="15">
        <v>0.92264044943820223</v>
      </c>
      <c r="O960" s="16"/>
      <c r="P960" s="17"/>
      <c r="Q960" s="17" t="s">
        <v>873</v>
      </c>
      <c r="R960" s="18"/>
    </row>
    <row r="961" spans="1:18" ht="13" x14ac:dyDescent="0.3">
      <c r="A961" s="14" t="s">
        <v>644</v>
      </c>
      <c r="B961" s="14" t="s">
        <v>51</v>
      </c>
      <c r="C961" s="14"/>
      <c r="D961" s="14" t="s">
        <v>876</v>
      </c>
      <c r="E961" s="14" t="s">
        <v>17</v>
      </c>
      <c r="F961" s="14" t="s">
        <v>11</v>
      </c>
      <c r="G961" s="14" t="s">
        <v>893</v>
      </c>
      <c r="H961" s="14" t="s">
        <v>78</v>
      </c>
      <c r="I961" s="14" t="s">
        <v>72</v>
      </c>
      <c r="J961" s="14" t="s">
        <v>1991</v>
      </c>
      <c r="K961" s="15">
        <v>58</v>
      </c>
      <c r="L961" s="15"/>
      <c r="M961" s="15">
        <v>66.552971485742844</v>
      </c>
      <c r="N961" s="15">
        <v>1.147465025616256</v>
      </c>
      <c r="O961" s="16"/>
      <c r="P961" s="17"/>
      <c r="Q961" s="17" t="s">
        <v>873</v>
      </c>
      <c r="R961" s="18"/>
    </row>
    <row r="962" spans="1:18" ht="13" x14ac:dyDescent="0.3">
      <c r="A962" s="14" t="s">
        <v>926</v>
      </c>
      <c r="B962" s="14" t="s">
        <v>52</v>
      </c>
      <c r="C962" s="14"/>
      <c r="D962" s="14" t="s">
        <v>561</v>
      </c>
      <c r="E962" s="14" t="s">
        <v>17</v>
      </c>
      <c r="F962" s="14" t="s">
        <v>7</v>
      </c>
      <c r="G962" s="14" t="s">
        <v>1011</v>
      </c>
      <c r="H962" s="14" t="s">
        <v>83</v>
      </c>
      <c r="I962" s="14" t="s">
        <v>80</v>
      </c>
      <c r="J962" s="14" t="s">
        <v>1984</v>
      </c>
      <c r="K962" s="15">
        <v>7</v>
      </c>
      <c r="L962" s="15"/>
      <c r="M962" s="15">
        <v>90.879896958505967</v>
      </c>
      <c r="N962" s="15">
        <v>12.98284242264371</v>
      </c>
      <c r="O962" s="16"/>
      <c r="P962" s="17"/>
      <c r="Q962" s="17" t="s">
        <v>873</v>
      </c>
      <c r="R962" s="18"/>
    </row>
    <row r="963" spans="1:18" ht="13" x14ac:dyDescent="0.3">
      <c r="A963" s="14" t="s">
        <v>926</v>
      </c>
      <c r="B963" s="14" t="s">
        <v>52</v>
      </c>
      <c r="C963" s="14"/>
      <c r="D963" s="14" t="s">
        <v>561</v>
      </c>
      <c r="E963" s="14" t="s">
        <v>17</v>
      </c>
      <c r="F963" s="14" t="s">
        <v>7</v>
      </c>
      <c r="G963" s="14" t="s">
        <v>1142</v>
      </c>
      <c r="H963" s="14" t="s">
        <v>58</v>
      </c>
      <c r="I963" s="14" t="s">
        <v>57</v>
      </c>
      <c r="J963" s="14" t="s">
        <v>2006</v>
      </c>
      <c r="K963" s="15">
        <v>354.3</v>
      </c>
      <c r="L963" s="15"/>
      <c r="M963" s="15">
        <v>195.00636854857819</v>
      </c>
      <c r="N963" s="15">
        <v>0.55039900804001751</v>
      </c>
      <c r="O963" s="16"/>
      <c r="P963" s="17"/>
      <c r="Q963" s="17" t="s">
        <v>873</v>
      </c>
      <c r="R963" s="18"/>
    </row>
    <row r="964" spans="1:18" ht="13" x14ac:dyDescent="0.3">
      <c r="A964" s="14" t="s">
        <v>926</v>
      </c>
      <c r="B964" s="14" t="s">
        <v>52</v>
      </c>
      <c r="C964" s="14"/>
      <c r="D964" s="14" t="s">
        <v>561</v>
      </c>
      <c r="E964" s="14" t="s">
        <v>17</v>
      </c>
      <c r="F964" s="14" t="s">
        <v>7</v>
      </c>
      <c r="G964" s="14" t="s">
        <v>987</v>
      </c>
      <c r="H964" s="14" t="s">
        <v>83</v>
      </c>
      <c r="I964" s="14" t="s">
        <v>80</v>
      </c>
      <c r="J964" s="14" t="s">
        <v>1984</v>
      </c>
      <c r="K964" s="15">
        <v>7.1</v>
      </c>
      <c r="L964" s="15"/>
      <c r="M964" s="15">
        <v>157.30935461522864</v>
      </c>
      <c r="N964" s="15">
        <v>22.156247128905445</v>
      </c>
      <c r="O964" s="16"/>
      <c r="P964" s="17"/>
      <c r="Q964" s="17" t="s">
        <v>873</v>
      </c>
      <c r="R964" s="18"/>
    </row>
    <row r="965" spans="1:18" ht="13" x14ac:dyDescent="0.3">
      <c r="A965" s="14" t="s">
        <v>926</v>
      </c>
      <c r="B965" s="14" t="s">
        <v>52</v>
      </c>
      <c r="C965" s="14"/>
      <c r="D965" s="14" t="s">
        <v>561</v>
      </c>
      <c r="E965" s="14" t="s">
        <v>17</v>
      </c>
      <c r="F965" s="14" t="s">
        <v>7</v>
      </c>
      <c r="G965" s="14" t="s">
        <v>1002</v>
      </c>
      <c r="H965" s="14" t="s">
        <v>83</v>
      </c>
      <c r="I965" s="14" t="s">
        <v>80</v>
      </c>
      <c r="J965" s="14" t="s">
        <v>1984</v>
      </c>
      <c r="K965" s="15">
        <v>2.9</v>
      </c>
      <c r="L965" s="15"/>
      <c r="M965" s="15">
        <v>66.716536120126733</v>
      </c>
      <c r="N965" s="15">
        <v>23.00570211038853</v>
      </c>
      <c r="O965" s="16"/>
      <c r="P965" s="17"/>
      <c r="Q965" s="17" t="s">
        <v>873</v>
      </c>
      <c r="R965" s="18"/>
    </row>
    <row r="966" spans="1:18" ht="13" x14ac:dyDescent="0.3">
      <c r="A966" s="14" t="s">
        <v>926</v>
      </c>
      <c r="B966" s="14" t="s">
        <v>52</v>
      </c>
      <c r="C966" s="14"/>
      <c r="D966" s="14" t="s">
        <v>561</v>
      </c>
      <c r="E966" s="14" t="s">
        <v>17</v>
      </c>
      <c r="F966" s="14" t="s">
        <v>7</v>
      </c>
      <c r="G966" s="14" t="s">
        <v>927</v>
      </c>
      <c r="H966" s="14" t="s">
        <v>79</v>
      </c>
      <c r="I966" s="14" t="s">
        <v>72</v>
      </c>
      <c r="J966" s="14" t="s">
        <v>1996</v>
      </c>
      <c r="K966" s="15">
        <v>300</v>
      </c>
      <c r="L966" s="15"/>
      <c r="M966" s="15">
        <v>206.84000000000003</v>
      </c>
      <c r="N966" s="15">
        <v>0.68946666666666678</v>
      </c>
      <c r="O966" s="16"/>
      <c r="P966" s="17"/>
      <c r="Q966" s="17" t="s">
        <v>873</v>
      </c>
      <c r="R966" s="18"/>
    </row>
    <row r="967" spans="1:18" ht="13" x14ac:dyDescent="0.3">
      <c r="A967" s="14" t="s">
        <v>112</v>
      </c>
      <c r="B967" s="14" t="s">
        <v>53</v>
      </c>
      <c r="C967" s="14"/>
      <c r="D967" s="14" t="s">
        <v>113</v>
      </c>
      <c r="E967" s="14" t="s">
        <v>17</v>
      </c>
      <c r="F967" s="14" t="s">
        <v>11</v>
      </c>
      <c r="G967" s="14" t="s">
        <v>680</v>
      </c>
      <c r="H967" s="14" t="s">
        <v>70</v>
      </c>
      <c r="I967" s="14" t="s">
        <v>61</v>
      </c>
      <c r="J967" s="14" t="s">
        <v>1988</v>
      </c>
      <c r="K967" s="15">
        <v>214</v>
      </c>
      <c r="L967" s="15">
        <v>499261.98750000086</v>
      </c>
      <c r="M967" s="15">
        <v>22.440208646703383</v>
      </c>
      <c r="N967" s="15">
        <v>0.1048607880687074</v>
      </c>
      <c r="O967" s="16">
        <v>42736</v>
      </c>
      <c r="P967" s="17"/>
      <c r="Q967" s="17" t="s">
        <v>681</v>
      </c>
      <c r="R967" s="18"/>
    </row>
    <row r="968" spans="1:18" ht="13" x14ac:dyDescent="0.3">
      <c r="A968" s="14" t="s">
        <v>112</v>
      </c>
      <c r="B968" s="14" t="s">
        <v>53</v>
      </c>
      <c r="C968" s="14"/>
      <c r="D968" s="14" t="s">
        <v>113</v>
      </c>
      <c r="E968" s="14" t="s">
        <v>17</v>
      </c>
      <c r="F968" s="14" t="s">
        <v>11</v>
      </c>
      <c r="G968" s="14" t="s">
        <v>670</v>
      </c>
      <c r="H968" s="14" t="s">
        <v>70</v>
      </c>
      <c r="I968" s="14" t="s">
        <v>61</v>
      </c>
      <c r="J968" s="14" t="s">
        <v>1988</v>
      </c>
      <c r="K968" s="15">
        <v>121.8</v>
      </c>
      <c r="L968" s="15">
        <v>290555.82333333383</v>
      </c>
      <c r="M968" s="15">
        <v>11.672993975690344</v>
      </c>
      <c r="N968" s="15">
        <v>9.5837388962974918E-2</v>
      </c>
      <c r="O968" s="16">
        <v>44197</v>
      </c>
      <c r="P968" s="17"/>
      <c r="Q968" s="17" t="s">
        <v>671</v>
      </c>
      <c r="R968" s="18"/>
    </row>
    <row r="969" spans="1:18" ht="13" x14ac:dyDescent="0.3">
      <c r="A969" s="14" t="s">
        <v>112</v>
      </c>
      <c r="B969" s="14" t="s">
        <v>53</v>
      </c>
      <c r="C969" s="14"/>
      <c r="D969" s="14" t="s">
        <v>876</v>
      </c>
      <c r="E969" s="14" t="s">
        <v>17</v>
      </c>
      <c r="F969" s="14" t="s">
        <v>11</v>
      </c>
      <c r="G969" s="14" t="s">
        <v>1187</v>
      </c>
      <c r="H969" s="14" t="s">
        <v>81</v>
      </c>
      <c r="I969" s="14" t="s">
        <v>80</v>
      </c>
      <c r="J969" s="14" t="s">
        <v>2004</v>
      </c>
      <c r="K969" s="15">
        <v>14.7</v>
      </c>
      <c r="L969" s="15"/>
      <c r="M969" s="15">
        <v>36.116326771948046</v>
      </c>
      <c r="N969" s="15">
        <v>2.4568929776835406</v>
      </c>
      <c r="O969" s="16"/>
      <c r="P969" s="17"/>
      <c r="Q969" s="17" t="s">
        <v>873</v>
      </c>
      <c r="R969" s="18"/>
    </row>
    <row r="970" spans="1:18" ht="13" x14ac:dyDescent="0.3">
      <c r="A970" s="14" t="s">
        <v>112</v>
      </c>
      <c r="B970" s="14" t="s">
        <v>53</v>
      </c>
      <c r="C970" s="14"/>
      <c r="D970" s="14" t="s">
        <v>876</v>
      </c>
      <c r="E970" s="14" t="s">
        <v>17</v>
      </c>
      <c r="F970" s="14" t="s">
        <v>11</v>
      </c>
      <c r="G970" s="14" t="s">
        <v>1182</v>
      </c>
      <c r="H970" s="14" t="s">
        <v>81</v>
      </c>
      <c r="I970" s="14" t="s">
        <v>80</v>
      </c>
      <c r="J970" s="14" t="s">
        <v>2004</v>
      </c>
      <c r="K970" s="15">
        <v>23</v>
      </c>
      <c r="L970" s="15"/>
      <c r="M970" s="15">
        <v>127.80999999999999</v>
      </c>
      <c r="N970" s="15">
        <v>5.5569565217391297</v>
      </c>
      <c r="O970" s="16"/>
      <c r="P970" s="17"/>
      <c r="Q970" s="17" t="s">
        <v>873</v>
      </c>
      <c r="R970" s="18"/>
    </row>
    <row r="971" spans="1:18" ht="13" x14ac:dyDescent="0.3">
      <c r="A971" s="14" t="s">
        <v>112</v>
      </c>
      <c r="B971" s="14" t="s">
        <v>53</v>
      </c>
      <c r="C971" s="14"/>
      <c r="D971" s="14" t="s">
        <v>113</v>
      </c>
      <c r="E971" s="14" t="s">
        <v>17</v>
      </c>
      <c r="F971" s="14" t="s">
        <v>11</v>
      </c>
      <c r="G971" s="14" t="s">
        <v>638</v>
      </c>
      <c r="H971" s="14" t="s">
        <v>78</v>
      </c>
      <c r="I971" s="14" t="s">
        <v>72</v>
      </c>
      <c r="J971" s="14" t="s">
        <v>1991</v>
      </c>
      <c r="K971" s="15">
        <v>180</v>
      </c>
      <c r="L971" s="15">
        <v>1079724.2274999998</v>
      </c>
      <c r="M971" s="15">
        <v>229.08189320396241</v>
      </c>
      <c r="N971" s="15">
        <v>1.2726771844664577</v>
      </c>
      <c r="O971" s="16">
        <v>36526</v>
      </c>
      <c r="P971" s="17"/>
      <c r="Q971" s="17" t="s">
        <v>449</v>
      </c>
      <c r="R971" s="18"/>
    </row>
    <row r="972" spans="1:18" ht="13" x14ac:dyDescent="0.3">
      <c r="A972" s="14" t="s">
        <v>112</v>
      </c>
      <c r="B972" s="14" t="s">
        <v>53</v>
      </c>
      <c r="C972" s="14"/>
      <c r="D972" s="14" t="s">
        <v>113</v>
      </c>
      <c r="E972" s="14" t="s">
        <v>17</v>
      </c>
      <c r="F972" s="14" t="s">
        <v>11</v>
      </c>
      <c r="G972" s="14" t="s">
        <v>638</v>
      </c>
      <c r="H972" s="14" t="s">
        <v>78</v>
      </c>
      <c r="I972" s="14" t="s">
        <v>72</v>
      </c>
      <c r="J972" s="14" t="s">
        <v>1991</v>
      </c>
      <c r="K972" s="15">
        <v>180</v>
      </c>
      <c r="L972" s="15">
        <v>2685341.5675000004</v>
      </c>
      <c r="M972" s="15">
        <v>159.47372439972634</v>
      </c>
      <c r="N972" s="15">
        <v>0.88596513555403522</v>
      </c>
      <c r="O972" s="16">
        <v>40544</v>
      </c>
      <c r="P972" s="17"/>
      <c r="Q972" s="17" t="s">
        <v>449</v>
      </c>
      <c r="R972" s="18"/>
    </row>
    <row r="973" spans="1:18" ht="13" x14ac:dyDescent="0.3">
      <c r="A973" s="14" t="s">
        <v>112</v>
      </c>
      <c r="B973" s="14" t="s">
        <v>53</v>
      </c>
      <c r="C973" s="14"/>
      <c r="D973" s="14" t="s">
        <v>113</v>
      </c>
      <c r="E973" s="14" t="s">
        <v>17</v>
      </c>
      <c r="F973" s="14" t="s">
        <v>11</v>
      </c>
      <c r="G973" s="14" t="s">
        <v>641</v>
      </c>
      <c r="H973" s="14" t="s">
        <v>62</v>
      </c>
      <c r="I973" s="14" t="s">
        <v>61</v>
      </c>
      <c r="J973" s="14" t="s">
        <v>1989</v>
      </c>
      <c r="K973" s="15">
        <v>842</v>
      </c>
      <c r="L973" s="15">
        <v>1884517.4400000002</v>
      </c>
      <c r="M973" s="15">
        <v>101.01803006514795</v>
      </c>
      <c r="N973" s="15">
        <v>0.1199739074407933</v>
      </c>
      <c r="O973" s="16">
        <v>40909</v>
      </c>
      <c r="P973" s="17"/>
      <c r="Q973" s="17" t="s">
        <v>449</v>
      </c>
      <c r="R973" s="18"/>
    </row>
    <row r="974" spans="1:18" ht="13" x14ac:dyDescent="0.3">
      <c r="A974" s="14" t="s">
        <v>112</v>
      </c>
      <c r="B974" s="14" t="s">
        <v>53</v>
      </c>
      <c r="C974" s="14"/>
      <c r="D974" s="14" t="s">
        <v>113</v>
      </c>
      <c r="E974" s="14" t="s">
        <v>17</v>
      </c>
      <c r="F974" s="14" t="s">
        <v>11</v>
      </c>
      <c r="G974" s="14" t="s">
        <v>642</v>
      </c>
      <c r="H974" s="14" t="s">
        <v>62</v>
      </c>
      <c r="I974" s="14" t="s">
        <v>61</v>
      </c>
      <c r="J974" s="14" t="s">
        <v>1989</v>
      </c>
      <c r="K974" s="15">
        <v>430</v>
      </c>
      <c r="L974" s="15">
        <v>108567.0833333331</v>
      </c>
      <c r="M974" s="15">
        <v>19.715294585261937</v>
      </c>
      <c r="N974" s="15">
        <v>4.584952229130683E-2</v>
      </c>
      <c r="O974" s="16">
        <v>37622</v>
      </c>
      <c r="P974" s="17"/>
      <c r="Q974" s="17" t="s">
        <v>449</v>
      </c>
      <c r="R974" s="18"/>
    </row>
    <row r="975" spans="1:18" ht="13" x14ac:dyDescent="0.3">
      <c r="A975" s="14" t="s">
        <v>112</v>
      </c>
      <c r="B975" s="14" t="s">
        <v>53</v>
      </c>
      <c r="C975" s="14"/>
      <c r="D975" s="14" t="s">
        <v>113</v>
      </c>
      <c r="E975" s="14" t="s">
        <v>17</v>
      </c>
      <c r="F975" s="14" t="s">
        <v>11</v>
      </c>
      <c r="G975" s="14" t="s">
        <v>642</v>
      </c>
      <c r="H975" s="14" t="s">
        <v>62</v>
      </c>
      <c r="I975" s="14" t="s">
        <v>61</v>
      </c>
      <c r="J975" s="14" t="s">
        <v>1989</v>
      </c>
      <c r="K975" s="15">
        <v>302</v>
      </c>
      <c r="L975" s="15">
        <v>490499.4</v>
      </c>
      <c r="M975" s="15">
        <v>26.292822812049451</v>
      </c>
      <c r="N975" s="15">
        <v>8.7062327192216724E-2</v>
      </c>
      <c r="O975" s="16">
        <v>40909</v>
      </c>
      <c r="P975" s="17"/>
      <c r="Q975" s="17" t="s">
        <v>449</v>
      </c>
      <c r="R975" s="18"/>
    </row>
    <row r="976" spans="1:18" ht="13" x14ac:dyDescent="0.3">
      <c r="A976" s="14" t="s">
        <v>112</v>
      </c>
      <c r="B976" s="14" t="s">
        <v>53</v>
      </c>
      <c r="C976" s="14"/>
      <c r="D976" s="14" t="s">
        <v>113</v>
      </c>
      <c r="E976" s="14" t="s">
        <v>17</v>
      </c>
      <c r="F976" s="14" t="s">
        <v>11</v>
      </c>
      <c r="G976" s="14" t="s">
        <v>643</v>
      </c>
      <c r="H976" s="14" t="s">
        <v>79</v>
      </c>
      <c r="I976" s="14" t="s">
        <v>72</v>
      </c>
      <c r="J976" s="14" t="s">
        <v>1996</v>
      </c>
      <c r="K976" s="15">
        <v>600</v>
      </c>
      <c r="L976" s="15">
        <v>2247803.912499995</v>
      </c>
      <c r="M976" s="15">
        <v>408.19109203457316</v>
      </c>
      <c r="N976" s="15">
        <v>0.68031848672428863</v>
      </c>
      <c r="O976" s="16">
        <v>37622</v>
      </c>
      <c r="P976" s="17"/>
      <c r="Q976" s="17" t="s">
        <v>449</v>
      </c>
      <c r="R976" s="18"/>
    </row>
    <row r="977" spans="1:18" ht="13" x14ac:dyDescent="0.3">
      <c r="A977" s="14" t="s">
        <v>112</v>
      </c>
      <c r="B977" s="14" t="s">
        <v>53</v>
      </c>
      <c r="C977" s="14"/>
      <c r="D977" s="14" t="s">
        <v>113</v>
      </c>
      <c r="E977" s="14" t="s">
        <v>17</v>
      </c>
      <c r="F977" s="14" t="s">
        <v>11</v>
      </c>
      <c r="G977" s="14" t="s">
        <v>643</v>
      </c>
      <c r="H977" s="14" t="s">
        <v>79</v>
      </c>
      <c r="I977" s="14" t="s">
        <v>72</v>
      </c>
      <c r="J977" s="14" t="s">
        <v>1996</v>
      </c>
      <c r="K977" s="15">
        <v>265</v>
      </c>
      <c r="L977" s="15">
        <v>4430948.72</v>
      </c>
      <c r="M977" s="15">
        <v>237.51741507581318</v>
      </c>
      <c r="N977" s="15">
        <v>0.89629213236155914</v>
      </c>
      <c r="O977" s="16">
        <v>40909</v>
      </c>
      <c r="P977" s="17"/>
      <c r="Q977" s="17" t="s">
        <v>449</v>
      </c>
      <c r="R977" s="18"/>
    </row>
    <row r="978" spans="1:18" ht="13" x14ac:dyDescent="0.3">
      <c r="A978" s="14" t="s">
        <v>112</v>
      </c>
      <c r="B978" s="14" t="s">
        <v>53</v>
      </c>
      <c r="C978" s="14"/>
      <c r="D978" s="14" t="s">
        <v>113</v>
      </c>
      <c r="E978" s="14" t="s">
        <v>17</v>
      </c>
      <c r="F978" s="14" t="s">
        <v>11</v>
      </c>
      <c r="G978" s="14" t="s">
        <v>639</v>
      </c>
      <c r="H978" s="14" t="s">
        <v>67</v>
      </c>
      <c r="I978" s="14" t="s">
        <v>61</v>
      </c>
      <c r="J978" s="14" t="s">
        <v>2001</v>
      </c>
      <c r="K978" s="15">
        <v>12000</v>
      </c>
      <c r="L978" s="15">
        <v>198008.815</v>
      </c>
      <c r="M978" s="15">
        <v>27.819219315778106</v>
      </c>
      <c r="N978" s="15">
        <v>2.3182682763148422E-3</v>
      </c>
      <c r="O978" s="16">
        <v>38718</v>
      </c>
      <c r="P978" s="17"/>
      <c r="Q978" s="17" t="s">
        <v>449</v>
      </c>
      <c r="R978" s="18"/>
    </row>
    <row r="979" spans="1:18" ht="13" x14ac:dyDescent="0.3">
      <c r="A979" s="14" t="s">
        <v>112</v>
      </c>
      <c r="B979" s="14" t="s">
        <v>53</v>
      </c>
      <c r="C979" s="14"/>
      <c r="D979" s="14" t="s">
        <v>113</v>
      </c>
      <c r="E979" s="14" t="s">
        <v>17</v>
      </c>
      <c r="F979" s="14" t="s">
        <v>11</v>
      </c>
      <c r="G979" s="14" t="s">
        <v>639</v>
      </c>
      <c r="H979" s="14" t="s">
        <v>67</v>
      </c>
      <c r="I979" s="14" t="s">
        <v>61</v>
      </c>
      <c r="J979" s="14" t="s">
        <v>2001</v>
      </c>
      <c r="K979" s="15">
        <v>19902</v>
      </c>
      <c r="L979" s="15">
        <v>824567.28250000137</v>
      </c>
      <c r="M979" s="15">
        <v>39.638630036548598</v>
      </c>
      <c r="N979" s="15">
        <v>1.9916907866821725E-3</v>
      </c>
      <c r="O979" s="16">
        <v>41640</v>
      </c>
      <c r="P979" s="17"/>
      <c r="Q979" s="17" t="s">
        <v>449</v>
      </c>
      <c r="R979" s="18"/>
    </row>
    <row r="980" spans="1:18" ht="13" x14ac:dyDescent="0.3">
      <c r="A980" s="14" t="s">
        <v>112</v>
      </c>
      <c r="B980" s="14" t="s">
        <v>53</v>
      </c>
      <c r="C980" s="14"/>
      <c r="D980" s="14" t="s">
        <v>113</v>
      </c>
      <c r="E980" s="14" t="s">
        <v>17</v>
      </c>
      <c r="F980" s="14" t="s">
        <v>11</v>
      </c>
      <c r="G980" s="14" t="s">
        <v>640</v>
      </c>
      <c r="H980" s="14" t="s">
        <v>79</v>
      </c>
      <c r="I980" s="14" t="s">
        <v>72</v>
      </c>
      <c r="J980" s="14" t="s">
        <v>1996</v>
      </c>
      <c r="K980" s="15">
        <v>61</v>
      </c>
      <c r="L980" s="15">
        <v>1580472.9583333358</v>
      </c>
      <c r="M980" s="15">
        <v>71.037138483274859</v>
      </c>
      <c r="N980" s="15">
        <v>1.164543253824178</v>
      </c>
      <c r="O980" s="16">
        <v>42736</v>
      </c>
      <c r="P980" s="17"/>
      <c r="Q980" s="17" t="s">
        <v>449</v>
      </c>
      <c r="R980" s="18"/>
    </row>
    <row r="981" spans="1:18" ht="13" x14ac:dyDescent="0.3">
      <c r="A981" s="14" t="s">
        <v>112</v>
      </c>
      <c r="B981" s="14" t="s">
        <v>53</v>
      </c>
      <c r="C981" s="14"/>
      <c r="D981" s="14" t="s">
        <v>876</v>
      </c>
      <c r="E981" s="14" t="s">
        <v>17</v>
      </c>
      <c r="F981" s="14" t="s">
        <v>11</v>
      </c>
      <c r="G981" s="14" t="s">
        <v>907</v>
      </c>
      <c r="H981" s="14" t="s">
        <v>79</v>
      </c>
      <c r="I981" s="14" t="s">
        <v>72</v>
      </c>
      <c r="J981" s="14" t="s">
        <v>1996</v>
      </c>
      <c r="K981" s="15">
        <v>265</v>
      </c>
      <c r="L981" s="15"/>
      <c r="M981" s="15">
        <v>237.47275635341478</v>
      </c>
      <c r="N981" s="15">
        <v>0.89612360888081044</v>
      </c>
      <c r="O981" s="16"/>
      <c r="P981" s="17"/>
      <c r="Q981" s="17" t="s">
        <v>873</v>
      </c>
      <c r="R981" s="18"/>
    </row>
    <row r="982" spans="1:18" ht="13" x14ac:dyDescent="0.3">
      <c r="A982" s="14" t="s">
        <v>112</v>
      </c>
      <c r="B982" s="14" t="s">
        <v>53</v>
      </c>
      <c r="C982" s="14"/>
      <c r="D982" s="14" t="s">
        <v>876</v>
      </c>
      <c r="E982" s="14" t="s">
        <v>17</v>
      </c>
      <c r="F982" s="14" t="s">
        <v>11</v>
      </c>
      <c r="G982" s="14" t="s">
        <v>907</v>
      </c>
      <c r="H982" s="14" t="s">
        <v>79</v>
      </c>
      <c r="I982" s="14" t="s">
        <v>72</v>
      </c>
      <c r="J982" s="14" t="s">
        <v>1996</v>
      </c>
      <c r="K982" s="15">
        <v>1092</v>
      </c>
      <c r="L982" s="15"/>
      <c r="M982" s="15">
        <v>376.58467662438557</v>
      </c>
      <c r="N982" s="15">
        <v>0.34485776247654354</v>
      </c>
      <c r="O982" s="16"/>
      <c r="P982" s="17"/>
      <c r="Q982" s="17" t="s">
        <v>873</v>
      </c>
      <c r="R982" s="18"/>
    </row>
    <row r="983" spans="1:18" ht="13" x14ac:dyDescent="0.3">
      <c r="A983" s="14" t="s">
        <v>112</v>
      </c>
      <c r="B983" s="14" t="s">
        <v>53</v>
      </c>
      <c r="C983" s="14"/>
      <c r="D983" s="14" t="s">
        <v>876</v>
      </c>
      <c r="E983" s="14" t="s">
        <v>17</v>
      </c>
      <c r="F983" s="14" t="s">
        <v>11</v>
      </c>
      <c r="G983" s="14" t="s">
        <v>916</v>
      </c>
      <c r="H983" s="14" t="s">
        <v>79</v>
      </c>
      <c r="I983" s="14" t="s">
        <v>72</v>
      </c>
      <c r="J983" s="14" t="s">
        <v>1996</v>
      </c>
      <c r="K983" s="15">
        <v>3283</v>
      </c>
      <c r="L983" s="15"/>
      <c r="M983" s="15">
        <v>362.30851645873815</v>
      </c>
      <c r="N983" s="15">
        <v>0.1103589754671758</v>
      </c>
      <c r="O983" s="16"/>
      <c r="P983" s="17"/>
      <c r="Q983" s="17" t="s">
        <v>873</v>
      </c>
      <c r="R983" s="18"/>
    </row>
    <row r="984" spans="1:18" ht="13" x14ac:dyDescent="0.3">
      <c r="A984" s="14" t="s">
        <v>112</v>
      </c>
      <c r="B984" s="14" t="s">
        <v>53</v>
      </c>
      <c r="C984" s="14"/>
      <c r="D984" s="14" t="s">
        <v>876</v>
      </c>
      <c r="E984" s="14" t="s">
        <v>17</v>
      </c>
      <c r="F984" s="14" t="s">
        <v>11</v>
      </c>
      <c r="G984" s="14" t="s">
        <v>1194</v>
      </c>
      <c r="H984" s="14" t="s">
        <v>81</v>
      </c>
      <c r="I984" s="14" t="s">
        <v>80</v>
      </c>
      <c r="J984" s="14" t="s">
        <v>2004</v>
      </c>
      <c r="K984" s="15">
        <v>13</v>
      </c>
      <c r="L984" s="15"/>
      <c r="M984" s="15">
        <v>46.703961923748928</v>
      </c>
      <c r="N984" s="15">
        <v>3.5926124556729944</v>
      </c>
      <c r="O984" s="16"/>
      <c r="P984" s="17"/>
      <c r="Q984" s="17" t="s">
        <v>873</v>
      </c>
      <c r="R984" s="18"/>
    </row>
    <row r="985" spans="1:18" ht="13" x14ac:dyDescent="0.3">
      <c r="A985" s="14" t="s">
        <v>112</v>
      </c>
      <c r="B985" s="14" t="s">
        <v>53</v>
      </c>
      <c r="C985" s="14"/>
      <c r="D985" s="14" t="s">
        <v>876</v>
      </c>
      <c r="E985" s="14" t="s">
        <v>17</v>
      </c>
      <c r="F985" s="14" t="s">
        <v>11</v>
      </c>
      <c r="G985" s="14" t="s">
        <v>925</v>
      </c>
      <c r="H985" s="14" t="s">
        <v>79</v>
      </c>
      <c r="I985" s="14" t="s">
        <v>72</v>
      </c>
      <c r="J985" s="14" t="s">
        <v>1996</v>
      </c>
      <c r="K985" s="15">
        <v>153</v>
      </c>
      <c r="L985" s="15"/>
      <c r="M985" s="15">
        <v>144.61467794542179</v>
      </c>
      <c r="N985" s="15">
        <v>0.94519397349948886</v>
      </c>
      <c r="O985" s="16"/>
      <c r="P985" s="17"/>
      <c r="Q985" s="17" t="s">
        <v>873</v>
      </c>
      <c r="R985" s="18"/>
    </row>
    <row r="986" spans="1:18" ht="13" x14ac:dyDescent="0.3">
      <c r="A986" s="14" t="s">
        <v>112</v>
      </c>
      <c r="B986" s="14" t="s">
        <v>53</v>
      </c>
      <c r="C986" s="14"/>
      <c r="D986" s="14" t="s">
        <v>876</v>
      </c>
      <c r="E986" s="14" t="s">
        <v>17</v>
      </c>
      <c r="F986" s="14" t="s">
        <v>11</v>
      </c>
      <c r="G986" s="14" t="s">
        <v>885</v>
      </c>
      <c r="H986" s="14" t="s">
        <v>78</v>
      </c>
      <c r="I986" s="14" t="s">
        <v>72</v>
      </c>
      <c r="J986" s="14" t="s">
        <v>1991</v>
      </c>
      <c r="K986" s="15">
        <v>180</v>
      </c>
      <c r="L986" s="15"/>
      <c r="M986" s="15">
        <v>174.55745726214221</v>
      </c>
      <c r="N986" s="15">
        <v>0.96976365145634558</v>
      </c>
      <c r="O986" s="16"/>
      <c r="P986" s="17"/>
      <c r="Q986" s="17" t="s">
        <v>873</v>
      </c>
      <c r="R986" s="18"/>
    </row>
    <row r="987" spans="1:18" ht="13" x14ac:dyDescent="0.3">
      <c r="A987" s="14" t="s">
        <v>919</v>
      </c>
      <c r="B987" s="14" t="s">
        <v>54</v>
      </c>
      <c r="C987" s="14"/>
      <c r="D987" s="14" t="s">
        <v>620</v>
      </c>
      <c r="E987" s="14" t="s">
        <v>17</v>
      </c>
      <c r="F987" s="14" t="s">
        <v>9</v>
      </c>
      <c r="G987" s="14" t="s">
        <v>920</v>
      </c>
      <c r="H987" s="14" t="s">
        <v>79</v>
      </c>
      <c r="I987" s="14" t="s">
        <v>72</v>
      </c>
      <c r="J987" s="14" t="s">
        <v>1996</v>
      </c>
      <c r="K987" s="15">
        <v>60.2</v>
      </c>
      <c r="L987" s="15"/>
      <c r="M987" s="15">
        <v>60.376355918880556</v>
      </c>
      <c r="N987" s="15">
        <v>1.0029295003136305</v>
      </c>
      <c r="O987" s="16"/>
      <c r="P987" s="17"/>
      <c r="Q987" s="17" t="s">
        <v>873</v>
      </c>
      <c r="R987" s="18"/>
    </row>
    <row r="988" spans="1:18" ht="13" x14ac:dyDescent="0.3">
      <c r="A988" s="14" t="s">
        <v>919</v>
      </c>
      <c r="B988" s="14" t="s">
        <v>54</v>
      </c>
      <c r="C988" s="14"/>
      <c r="D988" s="14" t="s">
        <v>620</v>
      </c>
      <c r="E988" s="14" t="s">
        <v>17</v>
      </c>
      <c r="F988" s="14" t="s">
        <v>9</v>
      </c>
      <c r="G988" s="14" t="s">
        <v>938</v>
      </c>
      <c r="H988" s="14" t="s">
        <v>79</v>
      </c>
      <c r="I988" s="14" t="s">
        <v>72</v>
      </c>
      <c r="J988" s="14" t="s">
        <v>1996</v>
      </c>
      <c r="K988" s="15">
        <v>10</v>
      </c>
      <c r="L988" s="15"/>
      <c r="M988" s="15">
        <v>14.3815589353612</v>
      </c>
      <c r="N988" s="15">
        <v>1.4381558935361201</v>
      </c>
      <c r="O988" s="16"/>
      <c r="P988" s="17"/>
      <c r="Q988" s="17" t="s">
        <v>873</v>
      </c>
      <c r="R988" s="18"/>
    </row>
    <row r="989" spans="1:18" ht="13" x14ac:dyDescent="0.3">
      <c r="A989" s="14" t="s">
        <v>688</v>
      </c>
      <c r="B989" s="14" t="s">
        <v>45</v>
      </c>
      <c r="C989" s="14"/>
      <c r="D989" s="14" t="s">
        <v>689</v>
      </c>
      <c r="E989" s="14" t="s">
        <v>17</v>
      </c>
      <c r="F989" s="14" t="s">
        <v>9</v>
      </c>
      <c r="G989" s="14" t="s">
        <v>690</v>
      </c>
      <c r="H989" s="14" t="s">
        <v>71</v>
      </c>
      <c r="I989" s="14" t="s">
        <v>61</v>
      </c>
      <c r="J989" s="14" t="s">
        <v>2002</v>
      </c>
      <c r="K989" s="15">
        <v>20</v>
      </c>
      <c r="L989" s="15">
        <v>90.125101358204631</v>
      </c>
      <c r="M989" s="15">
        <v>36.531387816233043</v>
      </c>
      <c r="N989" s="15">
        <v>1.826569390811652</v>
      </c>
      <c r="O989" s="16">
        <v>43831</v>
      </c>
      <c r="P989" s="17"/>
      <c r="Q989" s="17" t="s">
        <v>691</v>
      </c>
      <c r="R989" s="18"/>
    </row>
    <row r="990" spans="1:18" ht="13" x14ac:dyDescent="0.3">
      <c r="A990" s="14" t="s">
        <v>688</v>
      </c>
      <c r="B990" s="14" t="s">
        <v>45</v>
      </c>
      <c r="C990" s="14"/>
      <c r="D990" s="14" t="s">
        <v>689</v>
      </c>
      <c r="E990" s="14" t="s">
        <v>17</v>
      </c>
      <c r="F990" s="14" t="s">
        <v>9</v>
      </c>
      <c r="G990" s="14" t="s">
        <v>922</v>
      </c>
      <c r="H990" s="14" t="s">
        <v>79</v>
      </c>
      <c r="I990" s="14" t="s">
        <v>72</v>
      </c>
      <c r="J990" s="14" t="s">
        <v>1996</v>
      </c>
      <c r="K990" s="15">
        <v>26</v>
      </c>
      <c r="L990" s="15"/>
      <c r="M990" s="15">
        <v>17.177726465364032</v>
      </c>
      <c r="N990" s="15">
        <v>0.66068178712938586</v>
      </c>
      <c r="O990" s="16"/>
      <c r="P990" s="17"/>
      <c r="Q990" s="17" t="s">
        <v>873</v>
      </c>
      <c r="R990" s="18"/>
    </row>
    <row r="991" spans="1:18" ht="13" x14ac:dyDescent="0.3">
      <c r="A991" s="14" t="s">
        <v>688</v>
      </c>
      <c r="B991" s="14" t="s">
        <v>45</v>
      </c>
      <c r="C991" s="14"/>
      <c r="D991" s="14" t="s">
        <v>689</v>
      </c>
      <c r="E991" s="14" t="s">
        <v>17</v>
      </c>
      <c r="F991" s="14" t="s">
        <v>9</v>
      </c>
      <c r="G991" s="14" t="s">
        <v>906</v>
      </c>
      <c r="H991" s="14" t="s">
        <v>78</v>
      </c>
      <c r="I991" s="14" t="s">
        <v>72</v>
      </c>
      <c r="J991" s="14" t="s">
        <v>1991</v>
      </c>
      <c r="K991" s="15">
        <v>3.4</v>
      </c>
      <c r="L991" s="15"/>
      <c r="M991" s="15">
        <v>10.978967244701368</v>
      </c>
      <c r="N991" s="15">
        <v>3.229108013147461</v>
      </c>
      <c r="O991" s="16"/>
      <c r="P991" s="17"/>
      <c r="Q991" s="17" t="s">
        <v>873</v>
      </c>
      <c r="R991" s="18"/>
    </row>
    <row r="992" spans="1:18" ht="13" x14ac:dyDescent="0.3">
      <c r="A992" s="14" t="s">
        <v>688</v>
      </c>
      <c r="B992" s="14" t="s">
        <v>45</v>
      </c>
      <c r="C992" s="14"/>
      <c r="D992" s="14" t="s">
        <v>689</v>
      </c>
      <c r="E992" s="14" t="s">
        <v>17</v>
      </c>
      <c r="F992" s="14" t="s">
        <v>9</v>
      </c>
      <c r="G992" s="14" t="s">
        <v>906</v>
      </c>
      <c r="H992" s="14" t="s">
        <v>79</v>
      </c>
      <c r="I992" s="14" t="s">
        <v>72</v>
      </c>
      <c r="J992" s="14" t="s">
        <v>1996</v>
      </c>
      <c r="K992" s="15">
        <v>30</v>
      </c>
      <c r="L992" s="15"/>
      <c r="M992" s="15">
        <v>52.487448864193759</v>
      </c>
      <c r="N992" s="15">
        <v>1.7495816288064587</v>
      </c>
      <c r="O992" s="16"/>
      <c r="P992" s="17"/>
      <c r="Q992" s="17" t="s">
        <v>873</v>
      </c>
      <c r="R992" s="18"/>
    </row>
  </sheetData>
  <autoFilter ref="A2:R992" xr:uid="{B4EC4788-E328-4C1C-B8CA-6C2A575B5F9F}"/>
  <sortState xmlns:xlrd2="http://schemas.microsoft.com/office/spreadsheetml/2017/richdata2" ref="A3:AH992">
    <sortCondition ref="A3:A992"/>
    <sortCondition ref="G3:G992"/>
  </sortState>
  <phoneticPr fontId="5" type="noConversion"/>
  <hyperlinks>
    <hyperlink ref="Q899" r:id="rId1" xr:uid="{89E6C8C8-15C9-4EBB-8233-58B4F6F647C8}"/>
    <hyperlink ref="A1" location="Home!A1" display="&lt; Home" xr:uid="{4D2ED280-C670-2C47-A1DD-455119E65DF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3E0EA-417B-1244-9ADD-7B05812647B2}">
  <sheetPr>
    <tabColor theme="5"/>
  </sheetPr>
  <dimension ref="A2:AP2629"/>
  <sheetViews>
    <sheetView topLeftCell="A60" zoomScale="135" workbookViewId="0">
      <selection activeCell="D127" sqref="D127"/>
    </sheetView>
  </sheetViews>
  <sheetFormatPr defaultColWidth="10.81640625" defaultRowHeight="14.5" x14ac:dyDescent="0.35"/>
  <cols>
    <col min="1" max="1" width="26.81640625" style="7" customWidth="1"/>
    <col min="2" max="3" width="13.7265625" style="49" customWidth="1"/>
    <col min="4" max="29" width="13.26953125" style="7" customWidth="1"/>
    <col min="30" max="16384" width="10.81640625" style="7"/>
  </cols>
  <sheetData>
    <row r="2" spans="1:32" s="40" customFormat="1" ht="29" x14ac:dyDescent="0.35">
      <c r="A2" s="98" t="s">
        <v>5</v>
      </c>
      <c r="B2" s="45"/>
      <c r="C2" s="45"/>
      <c r="D2" s="39" t="s">
        <v>669</v>
      </c>
      <c r="E2" s="39" t="s">
        <v>673</v>
      </c>
      <c r="F2" s="101" t="s">
        <v>57</v>
      </c>
      <c r="G2" s="101"/>
      <c r="H2" s="101"/>
      <c r="I2" s="101" t="s">
        <v>61</v>
      </c>
      <c r="J2" s="101"/>
      <c r="K2" s="101"/>
      <c r="L2" s="101"/>
      <c r="M2" s="101"/>
      <c r="N2" s="101"/>
      <c r="O2" s="101"/>
      <c r="P2" s="101"/>
      <c r="Q2" s="101"/>
      <c r="R2" s="101"/>
      <c r="S2" s="101" t="s">
        <v>72</v>
      </c>
      <c r="T2" s="101"/>
      <c r="U2" s="101"/>
      <c r="V2" s="101"/>
      <c r="W2" s="101"/>
      <c r="X2" s="101"/>
      <c r="Y2" s="101"/>
      <c r="Z2" s="101"/>
      <c r="AA2" s="101" t="s">
        <v>80</v>
      </c>
      <c r="AB2" s="101"/>
      <c r="AC2" s="101"/>
    </row>
    <row r="3" spans="1:32" s="41" customFormat="1" ht="58" x14ac:dyDescent="0.35">
      <c r="A3" s="99"/>
      <c r="B3" s="46"/>
      <c r="C3" s="46"/>
      <c r="D3" s="39" t="s">
        <v>668</v>
      </c>
      <c r="E3" s="39" t="s">
        <v>672</v>
      </c>
      <c r="F3" s="39" t="s">
        <v>59</v>
      </c>
      <c r="G3" s="39" t="s">
        <v>60</v>
      </c>
      <c r="H3" s="39" t="s">
        <v>58</v>
      </c>
      <c r="I3" s="39" t="s">
        <v>66</v>
      </c>
      <c r="J3" s="39" t="s">
        <v>68</v>
      </c>
      <c r="K3" s="39" t="s">
        <v>70</v>
      </c>
      <c r="L3" s="39" t="s">
        <v>62</v>
      </c>
      <c r="M3" s="39" t="s">
        <v>69</v>
      </c>
      <c r="N3" s="39" t="s">
        <v>65</v>
      </c>
      <c r="O3" s="39" t="s">
        <v>63</v>
      </c>
      <c r="P3" s="39" t="s">
        <v>64</v>
      </c>
      <c r="Q3" s="39" t="s">
        <v>67</v>
      </c>
      <c r="R3" s="39" t="s">
        <v>71</v>
      </c>
      <c r="S3" s="39" t="s">
        <v>78</v>
      </c>
      <c r="T3" s="39" t="s">
        <v>77</v>
      </c>
      <c r="U3" s="39" t="s">
        <v>73</v>
      </c>
      <c r="V3" s="39" t="s">
        <v>76</v>
      </c>
      <c r="W3" s="39" t="s">
        <v>75</v>
      </c>
      <c r="X3" s="39" t="s">
        <v>79</v>
      </c>
      <c r="Y3" s="39" t="s">
        <v>74</v>
      </c>
      <c r="Z3" s="39" t="s">
        <v>665</v>
      </c>
      <c r="AA3" s="39" t="s">
        <v>83</v>
      </c>
      <c r="AB3" s="39" t="s">
        <v>82</v>
      </c>
      <c r="AC3" s="39" t="s">
        <v>81</v>
      </c>
      <c r="AD3" s="39" t="s">
        <v>1198</v>
      </c>
      <c r="AE3" s="39" t="s">
        <v>1199</v>
      </c>
      <c r="AF3" s="39" t="s">
        <v>1200</v>
      </c>
    </row>
    <row r="4" spans="1:32" x14ac:dyDescent="0.35">
      <c r="A4" s="38" t="s">
        <v>1201</v>
      </c>
      <c r="B4" s="47"/>
      <c r="C4" s="47"/>
      <c r="D4" s="29" t="e">
        <f>AVERAGEIFS(Output!$N$3:$N$992,Output!$H$3:$H$992,D$3,Output!#REF!,1)</f>
        <v>#REF!</v>
      </c>
      <c r="E4" s="29" t="e">
        <f>AVERAGEIFS(Output!$N$3:$N$992,Output!$H$3:$H$992,E$3,Output!#REF!,1)</f>
        <v>#REF!</v>
      </c>
      <c r="F4" s="29" t="e">
        <f>AVERAGEIFS(Output!$N$3:$N$992,Output!$H$3:$H$992,F$3,Output!#REF!,1)</f>
        <v>#REF!</v>
      </c>
      <c r="G4" s="30" t="e">
        <f>AVERAGEIFS(Output!$N$3:$N$992,Output!$H$3:$H$992,G$3,Output!#REF!,1)</f>
        <v>#REF!</v>
      </c>
      <c r="H4" s="30" t="e">
        <f>AVERAGEIFS(Output!$N$3:$N$992,Output!$H$3:$H$992,H$3,Output!#REF!,1)</f>
        <v>#REF!</v>
      </c>
      <c r="I4" s="29" t="e">
        <f>AVERAGEIFS(Output!$N$3:$N$992,Output!$H$3:$H$992,I$3,Output!#REF!,1)</f>
        <v>#REF!</v>
      </c>
      <c r="J4" s="29" t="e">
        <f>AVERAGEIFS(Output!$N$3:$N$992,Output!$H$3:$H$992,J$3,Output!#REF!,1)</f>
        <v>#REF!</v>
      </c>
      <c r="K4" s="29" t="e">
        <f>AVERAGEIFS(Output!$N$3:$N$992,Output!$H$3:$H$992,K$3,Output!#REF!,1)</f>
        <v>#REF!</v>
      </c>
      <c r="L4" s="29" t="e">
        <f>AVERAGEIFS(Output!$N$3:$N$992,Output!$H$3:$H$992,L$3,Output!#REF!,1)</f>
        <v>#REF!</v>
      </c>
      <c r="M4" s="29" t="e">
        <f>AVERAGEIFS(Output!$N$3:$N$992,Output!$H$3:$H$992,M$3,Output!#REF!,1)</f>
        <v>#REF!</v>
      </c>
      <c r="N4" s="29" t="e">
        <f>AVERAGEIFS(Output!$N$3:$N$992,Output!$H$3:$H$992,N$3,Output!#REF!,1)</f>
        <v>#REF!</v>
      </c>
      <c r="O4" s="29" t="e">
        <f>AVERAGEIFS(Output!$N$3:$N$992,Output!$H$3:$H$992,O$3,Output!#REF!,1)</f>
        <v>#REF!</v>
      </c>
      <c r="P4" s="29" t="e">
        <f>AVERAGEIFS(Output!$N$3:$N$992,Output!$H$3:$H$992,P$3,Output!#REF!,1)</f>
        <v>#REF!</v>
      </c>
      <c r="Q4" s="29" t="e">
        <f>AVERAGEIFS(Output!$N$3:$N$992,Output!$H$3:$H$992,Q$3,Output!#REF!,1)</f>
        <v>#REF!</v>
      </c>
      <c r="R4" s="29" t="e">
        <f>AVERAGEIFS(Output!$N$3:$N$992,Output!$H$3:$H$992,R$3,Output!#REF!,1)</f>
        <v>#REF!</v>
      </c>
      <c r="S4" s="29" t="e">
        <f>AVERAGEIFS(Output!$N$3:$N$992,Output!$H$3:$H$992,S$3,Output!#REF!,1)</f>
        <v>#REF!</v>
      </c>
      <c r="T4" s="21" t="e">
        <f>AVERAGEIFS(Output!$N$3:$N$992,Output!$H$3:$H$992,T$3,Output!#REF!,1)</f>
        <v>#REF!</v>
      </c>
      <c r="U4" s="29" t="e">
        <f>AVERAGEIFS(Output!$N$3:$N$992,Output!$H$3:$H$992,U$3,Output!#REF!,1)</f>
        <v>#REF!</v>
      </c>
      <c r="V4" s="29" t="e">
        <f>AVERAGEIFS(Output!$N$3:$N$992,Output!$H$3:$H$992,V$3,Output!#REF!,1)</f>
        <v>#REF!</v>
      </c>
      <c r="W4" s="29" t="e">
        <f>AVERAGEIFS(Output!$N$3:$N$992,Output!$H$3:$H$992,W$3,Output!#REF!,1)</f>
        <v>#REF!</v>
      </c>
      <c r="X4" s="29" t="e">
        <f>AVERAGEIFS(Output!$N$3:$N$992,Output!$H$3:$H$992,X$3,Output!#REF!,1)</f>
        <v>#REF!</v>
      </c>
      <c r="Y4" s="29" t="e">
        <f>AVERAGEIFS(Output!$N$3:$N$992,Output!$H$3:$H$992,Y$3,Output!#REF!,1)</f>
        <v>#REF!</v>
      </c>
      <c r="Z4" s="29" t="e">
        <f>AVERAGEIFS(Output!$N$3:$N$992,Output!$H$3:$H$992,Z$3,Output!#REF!,1)</f>
        <v>#REF!</v>
      </c>
      <c r="AA4" s="30" t="e">
        <f>AVERAGEIFS(Output!$N$3:$N$992,Output!$H$3:$H$992,AA$3,Output!#REF!,1)</f>
        <v>#REF!</v>
      </c>
      <c r="AB4" s="30" t="e">
        <f>AVERAGEIFS(Output!$N$3:$N$992,Output!$H$3:$H$992,AB$3,Output!#REF!,1)</f>
        <v>#REF!</v>
      </c>
      <c r="AC4" s="30" t="e">
        <f>AVERAGEIFS(Output!$N$3:$N$992,Output!$H$3:$H$992,AC$3,Output!#REF!,1)</f>
        <v>#REF!</v>
      </c>
      <c r="AD4" s="31" t="e" cm="1">
        <f t="array" ref="AD4">AVERAGE(IF(((Output!$H$3:$H$992="New 6L Expressway")+(Output!$H$3:$H$992="New 4L Expressway"))*(Output!#REF!=1),Output!$N$3:$N$992))</f>
        <v>#REF!</v>
      </c>
      <c r="AE4" s="31" t="e">
        <f>AVERAGEIFS(Output!$N$3:$N$992,Output!$H$3:$H$992,"New 2L Highway",Output!#REF!,1)</f>
        <v>#REF!</v>
      </c>
      <c r="AF4" s="31" t="e">
        <f>AVERAGEIFS(Output!$N$3:$N$992,Output!$H$3:$H$992,"New 1L Road",Output!#REF!,1)</f>
        <v>#REF!</v>
      </c>
    </row>
    <row r="5" spans="1:32" x14ac:dyDescent="0.35">
      <c r="A5" s="34" t="s">
        <v>1202</v>
      </c>
      <c r="B5" s="48"/>
      <c r="C5" s="48"/>
      <c r="D5" s="35" t="e">
        <f>_xlfn.MINIFS(Output!$N$3:$N$992,Output!$H$3:$H$992,D$3,Output!#REF!,1)</f>
        <v>#REF!</v>
      </c>
      <c r="E5" s="35" t="e">
        <f>_xlfn.MINIFS(Output!$N$3:$N$992,Output!$H$3:$H$992,E$3,Output!#REF!,1)</f>
        <v>#REF!</v>
      </c>
      <c r="F5" s="35" t="e">
        <f>_xlfn.MINIFS(Output!$N$3:$N$992,Output!$H$3:$H$992,F$3,Output!#REF!,1)</f>
        <v>#REF!</v>
      </c>
      <c r="G5" s="36" t="e">
        <f>_xlfn.MINIFS(Output!$N$3:$N$992,Output!$H$3:$H$992,G$3,Output!#REF!,1)</f>
        <v>#REF!</v>
      </c>
      <c r="H5" s="36" t="e">
        <f>_xlfn.MINIFS(Output!$N$3:$N$992,Output!$H$3:$H$992,H$3,Output!#REF!,1)</f>
        <v>#REF!</v>
      </c>
      <c r="I5" s="35" t="e">
        <f>_xlfn.MINIFS(Output!$N$3:$N$992,Output!$H$3:$H$992,I$3,Output!#REF!,1)</f>
        <v>#REF!</v>
      </c>
      <c r="J5" s="35" t="e">
        <f>_xlfn.MINIFS(Output!$N$3:$N$992,Output!$H$3:$H$992,J$3,Output!#REF!,1)</f>
        <v>#REF!</v>
      </c>
      <c r="K5" s="35" t="e">
        <f>_xlfn.MINIFS(Output!$N$3:$N$992,Output!$H$3:$H$992,K$3,Output!#REF!,1)</f>
        <v>#REF!</v>
      </c>
      <c r="L5" s="35" t="e">
        <f>_xlfn.MINIFS(Output!$N$3:$N$992,Output!$H$3:$H$992,L$3,Output!#REF!,1)</f>
        <v>#REF!</v>
      </c>
      <c r="M5" s="35" t="e">
        <f>_xlfn.MINIFS(Output!$N$3:$N$992,Output!$H$3:$H$992,M$3,Output!#REF!,1)</f>
        <v>#REF!</v>
      </c>
      <c r="N5" s="35" t="e">
        <f>_xlfn.MINIFS(Output!$N$3:$N$992,Output!$H$3:$H$992,N$3,Output!#REF!,1)</f>
        <v>#REF!</v>
      </c>
      <c r="O5" s="35" t="e">
        <f>_xlfn.MINIFS(Output!$N$3:$N$992,Output!$H$3:$H$992,O$3,Output!#REF!,1)</f>
        <v>#REF!</v>
      </c>
      <c r="P5" s="35" t="e">
        <f>_xlfn.MINIFS(Output!$N$3:$N$992,Output!$H$3:$H$992,P$3,Output!#REF!,1)</f>
        <v>#REF!</v>
      </c>
      <c r="Q5" s="35" t="e">
        <f>_xlfn.MINIFS(Output!$N$3:$N$992,Output!$H$3:$H$992,Q$3,Output!#REF!,1)</f>
        <v>#REF!</v>
      </c>
      <c r="R5" s="35" t="e">
        <f>_xlfn.MINIFS(Output!$N$3:$N$992,Output!$H$3:$H$992,R$3,Output!#REF!,1)</f>
        <v>#REF!</v>
      </c>
      <c r="S5" s="35" t="e">
        <f>_xlfn.MINIFS(Output!$N$3:$N$992,Output!$H$3:$H$992,S$3,Output!#REF!,1)</f>
        <v>#REF!</v>
      </c>
      <c r="T5" s="35" t="e">
        <f>_xlfn.MINIFS(Output!$N$3:$N$992,Output!$H$3:$H$992,T$3,Output!#REF!,1)</f>
        <v>#REF!</v>
      </c>
      <c r="U5" s="35" t="e">
        <f>_xlfn.MINIFS(Output!$N$3:$N$992,Output!$H$3:$H$992,U$3,Output!#REF!,1)</f>
        <v>#REF!</v>
      </c>
      <c r="V5" s="35" t="e">
        <f>_xlfn.MINIFS(Output!$N$3:$N$992,Output!$H$3:$H$992,V$3,Output!#REF!,1)</f>
        <v>#REF!</v>
      </c>
      <c r="W5" s="35" t="e">
        <f>_xlfn.MINIFS(Output!$N$3:$N$992,Output!$H$3:$H$992,W$3,Output!#REF!,1)</f>
        <v>#REF!</v>
      </c>
      <c r="X5" s="35" t="e">
        <f>_xlfn.MINIFS(Output!$N$3:$N$992,Output!$H$3:$H$992,X$3,Output!#REF!,1)</f>
        <v>#REF!</v>
      </c>
      <c r="Y5" s="35" t="e">
        <f>_xlfn.MINIFS(Output!$N$3:$N$992,Output!$H$3:$H$992,Y$3,Output!#REF!,1)</f>
        <v>#REF!</v>
      </c>
      <c r="Z5" s="35" t="e">
        <f>_xlfn.MINIFS(Output!$N$3:$N$992,Output!$H$3:$H$992,Z$3,Output!#REF!,1)</f>
        <v>#REF!</v>
      </c>
      <c r="AA5" s="36" t="e">
        <f>_xlfn.MINIFS(Output!$N$3:$N$992,Output!$H$3:$H$992,AA$3,Output!#REF!,1)</f>
        <v>#REF!</v>
      </c>
      <c r="AB5" s="36" t="e">
        <f>_xlfn.MINIFS(Output!$N$3:$N$992,Output!$H$3:$H$992,AB$3,Output!#REF!,1)</f>
        <v>#REF!</v>
      </c>
      <c r="AC5" s="36" t="e">
        <f>_xlfn.MINIFS(Output!$N$3:$N$992,Output!$H$3:$H$992,AC$3,Output!#REF!,1)</f>
        <v>#REF!</v>
      </c>
    </row>
    <row r="6" spans="1:32" x14ac:dyDescent="0.35">
      <c r="A6" s="34" t="s">
        <v>1203</v>
      </c>
      <c r="B6" s="48"/>
      <c r="C6" s="48"/>
      <c r="D6" s="35" t="e">
        <f>_xlfn.MAXIFS(Output!$N$3:$N$992,Output!$H$3:$H$992,D$3,Output!#REF!,1)</f>
        <v>#REF!</v>
      </c>
      <c r="E6" s="35" t="e">
        <f>_xlfn.MAXIFS(Output!$N$3:$N$992,Output!$H$3:$H$992,E$3,Output!#REF!,1)</f>
        <v>#REF!</v>
      </c>
      <c r="F6" s="35" t="e">
        <f>_xlfn.MAXIFS(Output!$N$3:$N$992,Output!$H$3:$H$992,F$3,Output!#REF!,1)</f>
        <v>#REF!</v>
      </c>
      <c r="G6" s="36" t="e">
        <f>_xlfn.MAXIFS(Output!$N$3:$N$992,Output!$H$3:$H$992,G$3,Output!#REF!,1)</f>
        <v>#REF!</v>
      </c>
      <c r="H6" s="36" t="e">
        <f>_xlfn.MAXIFS(Output!$N$3:$N$992,Output!$H$3:$H$992,H$3,Output!#REF!,1)</f>
        <v>#REF!</v>
      </c>
      <c r="I6" s="35" t="e">
        <f>_xlfn.MAXIFS(Output!$N$3:$N$992,Output!$H$3:$H$992,I$3,Output!#REF!,1)</f>
        <v>#REF!</v>
      </c>
      <c r="J6" s="35" t="e">
        <f>_xlfn.MAXIFS(Output!$N$3:$N$992,Output!$H$3:$H$992,J$3,Output!#REF!,1)</f>
        <v>#REF!</v>
      </c>
      <c r="K6" s="35" t="e">
        <f>_xlfn.MAXIFS(Output!$N$3:$N$992,Output!$H$3:$H$992,K$3,Output!#REF!,1)</f>
        <v>#REF!</v>
      </c>
      <c r="L6" s="35" t="e">
        <f>_xlfn.MAXIFS(Output!$N$3:$N$992,Output!$H$3:$H$992,L$3,Output!#REF!,1)</f>
        <v>#REF!</v>
      </c>
      <c r="M6" s="35" t="e">
        <f>_xlfn.MAXIFS(Output!$N$3:$N$992,Output!$H$3:$H$992,M$3,Output!#REF!,1)</f>
        <v>#REF!</v>
      </c>
      <c r="N6" s="35" t="e">
        <f>_xlfn.MAXIFS(Output!$N$3:$N$992,Output!$H$3:$H$992,N$3,Output!#REF!,1)</f>
        <v>#REF!</v>
      </c>
      <c r="O6" s="35" t="e">
        <f>_xlfn.MAXIFS(Output!$N$3:$N$992,Output!$H$3:$H$992,O$3,Output!#REF!,1)</f>
        <v>#REF!</v>
      </c>
      <c r="P6" s="35" t="e">
        <f>_xlfn.MAXIFS(Output!$N$3:$N$992,Output!$H$3:$H$992,P$3,Output!#REF!,1)</f>
        <v>#REF!</v>
      </c>
      <c r="Q6" s="35" t="e">
        <f>_xlfn.MAXIFS(Output!$N$3:$N$992,Output!$H$3:$H$992,Q$3,Output!#REF!,1)</f>
        <v>#REF!</v>
      </c>
      <c r="R6" s="35" t="e">
        <f>_xlfn.MAXIFS(Output!$N$3:$N$992,Output!$H$3:$H$992,R$3,Output!#REF!,1)</f>
        <v>#REF!</v>
      </c>
      <c r="S6" s="35" t="e">
        <f>_xlfn.MAXIFS(Output!$N$3:$N$992,Output!$H$3:$H$992,S$3,Output!#REF!,1)</f>
        <v>#REF!</v>
      </c>
      <c r="T6" s="35" t="e">
        <f>_xlfn.MAXIFS(Output!$N$3:$N$992,Output!$H$3:$H$992,T$3,Output!#REF!,1)</f>
        <v>#REF!</v>
      </c>
      <c r="U6" s="35" t="e">
        <f>_xlfn.MAXIFS(Output!$N$3:$N$992,Output!$H$3:$H$992,U$3,Output!#REF!,1)</f>
        <v>#REF!</v>
      </c>
      <c r="V6" s="35" t="e">
        <f>_xlfn.MAXIFS(Output!$N$3:$N$992,Output!$H$3:$H$992,V$3,Output!#REF!,1)</f>
        <v>#REF!</v>
      </c>
      <c r="W6" s="35" t="e">
        <f>_xlfn.MAXIFS(Output!$N$3:$N$992,Output!$H$3:$H$992,W$3,Output!#REF!,1)</f>
        <v>#REF!</v>
      </c>
      <c r="X6" s="35" t="e">
        <f>_xlfn.MAXIFS(Output!$N$3:$N$992,Output!$H$3:$H$992,X$3,Output!#REF!,1)</f>
        <v>#REF!</v>
      </c>
      <c r="Y6" s="35" t="e">
        <f>_xlfn.MAXIFS(Output!$N$3:$N$992,Output!$H$3:$H$992,Y$3,Output!#REF!,1)</f>
        <v>#REF!</v>
      </c>
      <c r="Z6" s="35" t="e">
        <f>_xlfn.MAXIFS(Output!$N$3:$N$992,Output!$H$3:$H$992,Z$3,Output!#REF!,1)</f>
        <v>#REF!</v>
      </c>
      <c r="AA6" s="36" t="e">
        <f>_xlfn.MAXIFS(Output!$N$3:$N$992,Output!$H$3:$H$992,AA$3,Output!#REF!,1)</f>
        <v>#REF!</v>
      </c>
      <c r="AB6" s="36" t="e">
        <f>_xlfn.MAXIFS(Output!$N$3:$N$992,Output!$H$3:$H$992,AB$3,Output!#REF!,1)</f>
        <v>#REF!</v>
      </c>
      <c r="AC6" s="36" t="e">
        <f>_xlfn.MAXIFS(Output!$N$3:$N$992,Output!$H$3:$H$992,AC$3,Output!#REF!,1)</f>
        <v>#REF!</v>
      </c>
    </row>
    <row r="7" spans="1:32" x14ac:dyDescent="0.35">
      <c r="D7" s="37"/>
      <c r="E7" s="37"/>
      <c r="F7" s="37"/>
      <c r="G7" s="37"/>
      <c r="H7" s="37"/>
      <c r="I7" s="44"/>
      <c r="J7" s="24"/>
      <c r="K7" s="24"/>
      <c r="L7" s="24"/>
      <c r="M7" s="24"/>
      <c r="N7" s="24"/>
      <c r="O7" s="24"/>
      <c r="P7" s="24"/>
      <c r="Q7" s="24"/>
      <c r="R7" s="24"/>
      <c r="S7" s="24"/>
      <c r="T7" s="24"/>
      <c r="U7" s="24"/>
      <c r="V7" s="24"/>
      <c r="W7" s="24"/>
      <c r="X7" s="24"/>
      <c r="Y7" s="24"/>
      <c r="Z7" s="24"/>
      <c r="AA7" s="37"/>
      <c r="AB7" s="37"/>
      <c r="AC7" s="37"/>
    </row>
    <row r="8" spans="1:32" x14ac:dyDescent="0.35">
      <c r="A8" s="27" t="s">
        <v>1201</v>
      </c>
      <c r="B8" s="50"/>
      <c r="C8" s="50"/>
      <c r="D8" s="37"/>
      <c r="E8" s="37"/>
      <c r="F8" s="37"/>
      <c r="G8" s="37"/>
      <c r="H8" s="37"/>
      <c r="I8" s="37"/>
      <c r="J8" s="37"/>
      <c r="K8" s="37"/>
      <c r="L8" s="37"/>
      <c r="M8" s="37"/>
      <c r="N8" s="37"/>
      <c r="O8" s="37"/>
      <c r="P8" s="37"/>
      <c r="Q8" s="37"/>
      <c r="R8" s="37"/>
      <c r="S8" s="37"/>
      <c r="T8" s="37"/>
      <c r="U8" s="37"/>
      <c r="V8" s="37"/>
      <c r="W8" s="37"/>
      <c r="X8" s="37"/>
      <c r="Y8" s="37"/>
      <c r="Z8" s="37"/>
      <c r="AA8" s="37"/>
      <c r="AB8" s="37"/>
      <c r="AC8" s="37"/>
    </row>
    <row r="9" spans="1:32" x14ac:dyDescent="0.35">
      <c r="A9" s="28" t="s">
        <v>13</v>
      </c>
      <c r="B9" s="51"/>
      <c r="C9" s="51"/>
      <c r="D9" s="29" t="str">
        <f>IFERROR(ROUND(AVERAGEIFS(Output!$N$3:$N$992,Output!$H$3:$H$992,D$3,Output!#REF!,1,Output!$F$3:$F$992,$A9),1)&amp;" ["&amp;ROUND(_xlfn.MINIFS(Output!$N$3:$N$992,Output!$H$3:$H$992,D$3,Output!#REF!,1,Output!$F$3:$F$992,$A9),1)&amp;"-"&amp;ROUND(_xlfn.MAXIFS(Output!$N$3:$N$992,Output!$H$3:$H$992,D$3,Output!#REF!,1,Output!$F$3:$F$992,$A9),1)&amp;"]","")</f>
        <v/>
      </c>
      <c r="E9" s="29" t="str">
        <f>IFERROR(ROUND(AVERAGEIFS(Output!$N$3:$N$992,Output!$H$3:$H$992,E$3,Output!#REF!,1,Output!$F$3:$F$992,$A9),1)&amp;" ["&amp;ROUND(_xlfn.MINIFS(Output!$N$3:$N$992,Output!$H$3:$H$992,E$3,Output!#REF!,1,Output!$F$3:$F$992,$A9),1)&amp;"-"&amp;ROUND(_xlfn.MAXIFS(Output!$N$3:$N$992,Output!$H$3:$H$992,E$3,Output!#REF!,1,Output!$F$3:$F$992,$A9),1)&amp;"]","")</f>
        <v/>
      </c>
      <c r="F9" s="29" t="str">
        <f>IFERROR(ROUND(AVERAGEIFS(Output!$N$3:$N$992,Output!$H$3:$H$992,F$3,Output!#REF!,1,Output!$F$3:$F$992,$A9),1)&amp;" ["&amp;ROUND(_xlfn.MINIFS(Output!$N$3:$N$992,Output!$H$3:$H$992,F$3,Output!#REF!,1,Output!$F$3:$F$992,$A9),1)&amp;"-"&amp;ROUND(_xlfn.MAXIFS(Output!$N$3:$N$992,Output!$H$3:$H$992,F$3,Output!#REF!,1,Output!$F$3:$F$992,$A9),1)&amp;"]","")</f>
        <v/>
      </c>
      <c r="G9" s="29" t="str">
        <f>IFERROR(ROUND(AVERAGEIFS(Output!$N$3:$N$992,Output!$H$3:$H$992,G$3,Output!#REF!,1,Output!$F$3:$F$992,$A9),0)&amp;" ["&amp;ROUND(_xlfn.MINIFS(Output!$N$3:$N$992,Output!$H$3:$H$992,G$3,Output!#REF!,1,Output!$F$3:$F$992,$A9),0)&amp;"-"&amp;ROUND(_xlfn.MAXIFS(Output!$N$3:$N$992,Output!$H$3:$H$992,G$3,Output!#REF!,1,Output!$F$3:$F$992,$A9),0)&amp;"]","")</f>
        <v/>
      </c>
      <c r="H9" s="29" t="str">
        <f>IFERROR(ROUND(AVERAGEIFS(Output!$N$3:$N$992,Output!$H$3:$H$992,H$3,Output!#REF!,1,Output!$F$3:$F$992,$A9),0)&amp;" ["&amp;ROUND(_xlfn.MINIFS(Output!$N$3:$N$992,Output!$H$3:$H$992,H$3,Output!#REF!,1,Output!$F$3:$F$992,$A9),0)&amp;"-"&amp;ROUND(_xlfn.MAXIFS(Output!$N$3:$N$992,Output!$H$3:$H$992,H$3,Output!#REF!,1,Output!$F$3:$F$992,$A9),0)&amp;"]","")</f>
        <v/>
      </c>
      <c r="I9" s="29" t="str">
        <f>IFERROR(ROUND(AVERAGEIFS(Output!$N$3:$N$992,Output!$H$3:$H$992,I$3,Output!#REF!,1,Output!$F$3:$F$992,$A9),1)&amp;" ["&amp;ROUND(_xlfn.MINIFS(Output!$N$3:$N$992,Output!$H$3:$H$992,I$3,Output!#REF!,1,Output!$F$3:$F$992,$A9),1)&amp;"-"&amp;ROUND(_xlfn.MAXIFS(Output!$N$3:$N$992,Output!$H$3:$H$992,I$3,Output!#REF!,1,Output!$F$3:$F$992,$A9),1)&amp;"]","")</f>
        <v/>
      </c>
      <c r="J9" s="29" t="str">
        <f>IFERROR(ROUND(AVERAGEIFS(Output!$N$3:$N$992,Output!$H$3:$H$992,J$3,Output!#REF!,1,Output!$F$3:$F$992,$A9),1)&amp;" ["&amp;ROUND(_xlfn.MINIFS(Output!$N$3:$N$992,Output!$H$3:$H$992,J$3,Output!#REF!,1,Output!$F$3:$F$992,$A9),1)&amp;"-"&amp;ROUND(_xlfn.MAXIFS(Output!$N$3:$N$992,Output!$H$3:$H$992,J$3,Output!#REF!,1,Output!$F$3:$F$992,$A9),1)&amp;"]","")</f>
        <v/>
      </c>
      <c r="K9" s="29" t="str">
        <f>IFERROR(ROUND(AVERAGEIFS(Output!$N$3:$N$992,Output!$H$3:$H$992,K$3,Output!#REF!,1,Output!$F$3:$F$992,$A9),1)&amp;" ["&amp;ROUND(_xlfn.MINIFS(Output!$N$3:$N$992,Output!$H$3:$H$992,K$3,Output!#REF!,1,Output!$F$3:$F$992,$A9),1)&amp;"-"&amp;ROUND(_xlfn.MAXIFS(Output!$N$3:$N$992,Output!$H$3:$H$992,K$3,Output!#REF!,1,Output!$F$3:$F$992,$A9),1)&amp;"]","")</f>
        <v/>
      </c>
      <c r="L9" s="29" t="str">
        <f>IFERROR(ROUND(AVERAGEIFS(Output!$N$3:$N$992,Output!$H$3:$H$992,L$3,Output!#REF!,1,Output!$F$3:$F$992,$A9),1)&amp;" ["&amp;ROUND(_xlfn.MINIFS(Output!$N$3:$N$992,Output!$H$3:$H$992,L$3,Output!#REF!,1,Output!$F$3:$F$992,$A9),1)&amp;"-"&amp;ROUND(_xlfn.MAXIFS(Output!$N$3:$N$992,Output!$H$3:$H$992,L$3,Output!#REF!,1,Output!$F$3:$F$992,$A9),1)&amp;"]","")</f>
        <v/>
      </c>
      <c r="M9" s="29" t="str">
        <f>IFERROR(ROUND(AVERAGEIFS(Output!$N$3:$N$992,Output!$H$3:$H$992,M$3,Output!#REF!,1,Output!$F$3:$F$992,$A9),1)&amp;" ["&amp;ROUND(_xlfn.MINIFS(Output!$N$3:$N$992,Output!$H$3:$H$992,M$3,Output!#REF!,1,Output!$F$3:$F$992,$A9),1)&amp;"-"&amp;ROUND(_xlfn.MAXIFS(Output!$N$3:$N$992,Output!$H$3:$H$992,M$3,Output!#REF!,1,Output!$F$3:$F$992,$A9),1)&amp;"]","")</f>
        <v/>
      </c>
      <c r="N9" s="29" t="str">
        <f>IFERROR(ROUND(AVERAGEIFS(Output!$N$3:$N$992,Output!$H$3:$H$992,N$3,Output!#REF!,1,Output!$F$3:$F$992,$A9),1)&amp;" ["&amp;ROUND(_xlfn.MINIFS(Output!$N$3:$N$992,Output!$H$3:$H$992,N$3,Output!#REF!,1,Output!$F$3:$F$992,$A9),1)&amp;"-"&amp;ROUND(_xlfn.MAXIFS(Output!$N$3:$N$992,Output!$H$3:$H$992,N$3,Output!#REF!,1,Output!$F$3:$F$992,$A9),1)&amp;"]","")</f>
        <v/>
      </c>
      <c r="O9" s="29" t="str">
        <f>IFERROR(ROUND(AVERAGEIFS(Output!$N$3:$N$992,Output!$H$3:$H$992,O$3,Output!#REF!,1,Output!$F$3:$F$992,$A9),1)&amp;" ["&amp;ROUND(_xlfn.MINIFS(Output!$N$3:$N$992,Output!$H$3:$H$992,O$3,Output!#REF!,1,Output!$F$3:$F$992,$A9),1)&amp;"-"&amp;ROUND(_xlfn.MAXIFS(Output!$N$3:$N$992,Output!$H$3:$H$992,O$3,Output!#REF!,1,Output!$F$3:$F$992,$A9),1)&amp;"]","")</f>
        <v/>
      </c>
      <c r="P9" s="29" t="str">
        <f>IFERROR(ROUND(AVERAGEIFS(Output!$N$3:$N$992,Output!$H$3:$H$992,P$3,Output!#REF!,1,Output!$F$3:$F$992,$A9),1)&amp;" ["&amp;ROUND(_xlfn.MINIFS(Output!$N$3:$N$992,Output!$H$3:$H$992,P$3,Output!#REF!,1,Output!$F$3:$F$992,$A9),1)&amp;"-"&amp;ROUND(_xlfn.MAXIFS(Output!$N$3:$N$992,Output!$H$3:$H$992,P$3,Output!#REF!,1,Output!$F$3:$F$992,$A9),1)&amp;"]","")</f>
        <v/>
      </c>
      <c r="Q9" s="29" t="str">
        <f>IFERROR(ROUND(AVERAGEIFS(Output!$N$3:$N$992,Output!$H$3:$H$992,Q$3,Output!#REF!,1,Output!$F$3:$F$992,$A9),1)&amp;" ["&amp;ROUND(_xlfn.MINIFS(Output!$N$3:$N$992,Output!$H$3:$H$992,Q$3,Output!#REF!,1,Output!$F$3:$F$992,$A9),1)&amp;"-"&amp;ROUND(_xlfn.MAXIFS(Output!$N$3:$N$992,Output!$H$3:$H$992,Q$3,Output!#REF!,1,Output!$F$3:$F$992,$A9),1)&amp;"]","")</f>
        <v/>
      </c>
      <c r="R9" s="29" t="str">
        <f>IFERROR(ROUND(AVERAGEIFS(Output!$N$3:$N$992,Output!$H$3:$H$992,R$3,Output!#REF!,1,Output!$F$3:$F$992,$A9),1)&amp;" ["&amp;ROUND(_xlfn.MINIFS(Output!$N$3:$N$992,Output!$H$3:$H$992,R$3,Output!#REF!,1,Output!$F$3:$F$992,$A9),1)&amp;"-"&amp;ROUND(_xlfn.MAXIFS(Output!$N$3:$N$992,Output!$H$3:$H$992,R$3,Output!#REF!,1,Output!$F$3:$F$992,$A9),1)&amp;"]","")</f>
        <v/>
      </c>
      <c r="S9" s="29" t="str">
        <f>IFERROR(ROUND(AVERAGEIFS(Output!$N$3:$N$992,Output!$H$3:$H$992,S$3,Output!#REF!,1,Output!$F$3:$F$992,$A9),1)&amp;" ["&amp;ROUND(_xlfn.MINIFS(Output!$N$3:$N$992,Output!$H$3:$H$992,S$3,Output!#REF!,1,Output!$F$3:$F$992,$A9),1)&amp;"-"&amp;ROUND(_xlfn.MAXIFS(Output!$N$3:$N$992,Output!$H$3:$H$992,S$3,Output!#REF!,1,Output!$F$3:$F$992,$A9),1)&amp;"]","")</f>
        <v/>
      </c>
      <c r="T9" s="29" t="str">
        <f>IFERROR(ROUND(AVERAGEIFS(Output!$N$3:$N$992,Output!$H$3:$H$992,T$3,Output!#REF!,1,Output!$F$3:$F$992,$A9),1)&amp;" ["&amp;ROUND(_xlfn.MINIFS(Output!$N$3:$N$992,Output!$H$3:$H$992,T$3,Output!#REF!,1,Output!$F$3:$F$992,$A9),1)&amp;"-"&amp;ROUND(_xlfn.MAXIFS(Output!$N$3:$N$992,Output!$H$3:$H$992,T$3,Output!#REF!,1,Output!$F$3:$F$992,$A9),1)&amp;"]","")</f>
        <v/>
      </c>
      <c r="U9" s="29" t="str">
        <f>IFERROR(ROUND(AVERAGEIFS(Output!$N$3:$N$992,Output!$H$3:$H$992,U$3,Output!#REF!,1,Output!$F$3:$F$992,$A9),1)&amp;" ["&amp;ROUND(_xlfn.MINIFS(Output!$N$3:$N$992,Output!$H$3:$H$992,U$3,Output!#REF!,1,Output!$F$3:$F$992,$A9),1)&amp;"-"&amp;ROUND(_xlfn.MAXIFS(Output!$N$3:$N$992,Output!$H$3:$H$992,U$3,Output!#REF!,1,Output!$F$3:$F$992,$A9),1)&amp;"]","")</f>
        <v/>
      </c>
      <c r="V9" s="29" t="str">
        <f>IFERROR(ROUND(AVERAGEIFS(Output!$N$3:$N$992,Output!$H$3:$H$992,V$3,Output!#REF!,1,Output!$F$3:$F$992,$A9),1)&amp;" ["&amp;ROUND(_xlfn.MINIFS(Output!$N$3:$N$992,Output!$H$3:$H$992,V$3,Output!#REF!,1,Output!$F$3:$F$992,$A9),1)&amp;"-"&amp;ROUND(_xlfn.MAXIFS(Output!$N$3:$N$992,Output!$H$3:$H$992,V$3,Output!#REF!,1,Output!$F$3:$F$992,$A9),1)&amp;"]","")</f>
        <v/>
      </c>
      <c r="W9" s="29" t="str">
        <f>IFERROR(ROUND(AVERAGEIFS(Output!$N$3:$N$992,Output!$H$3:$H$992,W$3,Output!#REF!,1,Output!$F$3:$F$992,$A9),1)&amp;" ["&amp;ROUND(_xlfn.MINIFS(Output!$N$3:$N$992,Output!$H$3:$H$992,W$3,Output!#REF!,1,Output!$F$3:$F$992,$A9),1)&amp;"-"&amp;ROUND(_xlfn.MAXIFS(Output!$N$3:$N$992,Output!$H$3:$H$992,W$3,Output!#REF!,1,Output!$F$3:$F$992,$A9),1)&amp;"]","")</f>
        <v/>
      </c>
      <c r="X9" s="29" t="str">
        <f>IFERROR(ROUND(AVERAGEIFS(Output!$N$3:$N$992,Output!$H$3:$H$992,X$3,Output!#REF!,1,Output!$F$3:$F$992,$A9),1)&amp;" ["&amp;ROUND(_xlfn.MINIFS(Output!$N$3:$N$992,Output!$H$3:$H$992,X$3,Output!#REF!,1,Output!$F$3:$F$992,$A9),1)&amp;"-"&amp;ROUND(_xlfn.MAXIFS(Output!$N$3:$N$992,Output!$H$3:$H$992,X$3,Output!#REF!,1,Output!$F$3:$F$992,$A9),1)&amp;"]","")</f>
        <v/>
      </c>
      <c r="Y9" s="29" t="str">
        <f>IFERROR(ROUND(AVERAGEIFS(Output!$N$3:$N$992,Output!$H$3:$H$992,Y$3,Output!#REF!,1,Output!$F$3:$F$992,$A9),1)&amp;" ["&amp;ROUND(_xlfn.MINIFS(Output!$N$3:$N$992,Output!$H$3:$H$992,Y$3,Output!#REF!,1,Output!$F$3:$F$992,$A9),1)&amp;"-"&amp;ROUND(_xlfn.MAXIFS(Output!$N$3:$N$992,Output!$H$3:$H$992,Y$3,Output!#REF!,1,Output!$F$3:$F$992,$A9),1)&amp;"]","")</f>
        <v/>
      </c>
      <c r="Z9" s="29" t="str">
        <f>IFERROR(ROUND(AVERAGEIFS(Output!$N$3:$N$992,Output!$H$3:$H$992,Z$3,Output!#REF!,1,Output!$F$3:$F$992,$A9),1)&amp;" ["&amp;ROUND(_xlfn.MINIFS(Output!$N$3:$N$992,Output!$H$3:$H$992,Z$3,Output!#REF!,1,Output!$F$3:$F$992,$A9),1)&amp;"-"&amp;ROUND(_xlfn.MAXIFS(Output!$N$3:$N$992,Output!$H$3:$H$992,Z$3,Output!#REF!,1,Output!$F$3:$F$992,$A9),1)&amp;"]","")</f>
        <v/>
      </c>
      <c r="AA9" s="29" t="str">
        <f>IFERROR(ROUND(AVERAGEIFS(Output!$N$3:$N$992,Output!$H$3:$H$992,AA$3,Output!#REF!,1,Output!$F$3:$F$992,$A9),0)&amp;" ["&amp;ROUND(_xlfn.MINIFS(Output!$N$3:$N$992,Output!$H$3:$H$992,AA$3,Output!#REF!,1,Output!$F$3:$F$992,$A9),0)&amp;"-"&amp;ROUND(_xlfn.MAXIFS(Output!$N$3:$N$992,Output!$H$3:$H$992,AA$3,Output!#REF!,1,Output!$F$3:$F$992,$A9),0)&amp;"]","")</f>
        <v/>
      </c>
      <c r="AB9" s="29" t="str">
        <f>IFERROR(ROUND(AVERAGEIFS(Output!$N$3:$N$992,Output!$H$3:$H$992,AB$3,Output!#REF!,1,Output!$F$3:$F$992,$A9),0)&amp;" ["&amp;ROUND(_xlfn.MINIFS(Output!$N$3:$N$992,Output!$H$3:$H$992,AB$3,Output!#REF!,1,Output!$F$3:$F$992,$A9),0)&amp;"-"&amp;ROUND(_xlfn.MAXIFS(Output!$N$3:$N$992,Output!$H$3:$H$992,AB$3,Output!#REF!,1,Output!$F$3:$F$992,$A9),0)&amp;"]","")</f>
        <v/>
      </c>
      <c r="AC9" s="29" t="str">
        <f>IFERROR(ROUND(AVERAGEIFS(Output!$N$3:$N$992,Output!$H$3:$H$992,AC$3,Output!#REF!,1,Output!$F$3:$F$992,$A9),0)&amp;" ["&amp;ROUND(_xlfn.MINIFS(Output!$N$3:$N$992,Output!$H$3:$H$992,AC$3,Output!#REF!,1,Output!$F$3:$F$992,$A9),0)&amp;"-"&amp;ROUND(_xlfn.MAXIFS(Output!$N$3:$N$992,Output!$H$3:$H$992,AC$3,Output!#REF!,1,Output!$F$3:$F$992,$A9),0)&amp;"]","")</f>
        <v/>
      </c>
    </row>
    <row r="10" spans="1:32" x14ac:dyDescent="0.35">
      <c r="A10" s="28" t="s">
        <v>11</v>
      </c>
      <c r="B10" s="51"/>
      <c r="C10" s="51"/>
      <c r="D10" s="29" t="str">
        <f>IFERROR(ROUND(AVERAGEIFS(Output!$N$3:$N$992,Output!$H$3:$H$992,D$3,Output!#REF!,1,Output!$F$3:$F$992,$A10),1)&amp;" ["&amp;ROUND(_xlfn.MINIFS(Output!$N$3:$N$992,Output!$H$3:$H$992,D$3,Output!#REF!,1,Output!$F$3:$F$992,$A10),1)&amp;"-"&amp;ROUND(_xlfn.MAXIFS(Output!$N$3:$N$992,Output!$H$3:$H$992,D$3,Output!#REF!,1,Output!$F$3:$F$992,$A10),1)&amp;"]","")</f>
        <v/>
      </c>
      <c r="E10" s="29" t="str">
        <f>IFERROR(ROUND(AVERAGEIFS(Output!$N$3:$N$992,Output!$H$3:$H$992,E$3,Output!#REF!,1,Output!$F$3:$F$992,$A10),1)&amp;" ["&amp;ROUND(_xlfn.MINIFS(Output!$N$3:$N$992,Output!$H$3:$H$992,E$3,Output!#REF!,1,Output!$F$3:$F$992,$A10),1)&amp;"-"&amp;ROUND(_xlfn.MAXIFS(Output!$N$3:$N$992,Output!$H$3:$H$992,E$3,Output!#REF!,1,Output!$F$3:$F$992,$A10),1)&amp;"]","")</f>
        <v/>
      </c>
      <c r="F10" s="29" t="str">
        <f>IFERROR(ROUND(AVERAGEIFS(Output!$N$3:$N$992,Output!$H$3:$H$992,F$3,Output!#REF!,1,Output!$F$3:$F$992,$A10),1)&amp;" ["&amp;ROUND(_xlfn.MINIFS(Output!$N$3:$N$992,Output!$H$3:$H$992,F$3,Output!#REF!,1,Output!$F$3:$F$992,$A10),1)&amp;"-"&amp;ROUND(_xlfn.MAXIFS(Output!$N$3:$N$992,Output!$H$3:$H$992,F$3,Output!#REF!,1,Output!$F$3:$F$992,$A10),1)&amp;"]","")</f>
        <v/>
      </c>
      <c r="G10" s="29" t="str">
        <f>IFERROR(ROUND(AVERAGEIFS(Output!$N$3:$N$992,Output!$H$3:$H$992,G$3,Output!#REF!,1,Output!$F$3:$F$992,$A10),0)&amp;" ["&amp;ROUND(_xlfn.MINIFS(Output!$N$3:$N$992,Output!$H$3:$H$992,G$3,Output!#REF!,1,Output!$F$3:$F$992,$A10),0)&amp;"-"&amp;ROUND(_xlfn.MAXIFS(Output!$N$3:$N$992,Output!$H$3:$H$992,G$3,Output!#REF!,1,Output!$F$3:$F$992,$A10),0)&amp;"]","")</f>
        <v/>
      </c>
      <c r="H10" s="29" t="str">
        <f>IFERROR(ROUND(AVERAGEIFS(Output!$N$3:$N$992,Output!$H$3:$H$992,H$3,Output!#REF!,1,Output!$F$3:$F$992,$A10),0)&amp;" ["&amp;ROUND(_xlfn.MINIFS(Output!$N$3:$N$992,Output!$H$3:$H$992,H$3,Output!#REF!,1,Output!$F$3:$F$992,$A10),0)&amp;"-"&amp;ROUND(_xlfn.MAXIFS(Output!$N$3:$N$992,Output!$H$3:$H$992,H$3,Output!#REF!,1,Output!$F$3:$F$992,$A10),0)&amp;"]","")</f>
        <v/>
      </c>
      <c r="I10" s="29" t="str">
        <f>IFERROR(ROUND(AVERAGEIFS(Output!$N$3:$N$992,Output!$H$3:$H$992,I$3,Output!#REF!,1,Output!$F$3:$F$992,$A10),1)&amp;" ["&amp;ROUND(_xlfn.MINIFS(Output!$N$3:$N$992,Output!$H$3:$H$992,I$3,Output!#REF!,1,Output!$F$3:$F$992,$A10),1)&amp;"-"&amp;ROUND(_xlfn.MAXIFS(Output!$N$3:$N$992,Output!$H$3:$H$992,I$3,Output!#REF!,1,Output!$F$3:$F$992,$A10),1)&amp;"]","")</f>
        <v/>
      </c>
      <c r="J10" s="29" t="str">
        <f>IFERROR(ROUND(AVERAGEIFS(Output!$N$3:$N$992,Output!$H$3:$H$992,J$3,Output!#REF!,1,Output!$F$3:$F$992,$A10),1)&amp;" ["&amp;ROUND(_xlfn.MINIFS(Output!$N$3:$N$992,Output!$H$3:$H$992,J$3,Output!#REF!,1,Output!$F$3:$F$992,$A10),1)&amp;"-"&amp;ROUND(_xlfn.MAXIFS(Output!$N$3:$N$992,Output!$H$3:$H$992,J$3,Output!#REF!,1,Output!$F$3:$F$992,$A10),1)&amp;"]","")</f>
        <v/>
      </c>
      <c r="K10" s="29" t="str">
        <f>IFERROR(ROUND(AVERAGEIFS(Output!$N$3:$N$992,Output!$H$3:$H$992,K$3,Output!#REF!,1,Output!$F$3:$F$992,$A10),1)&amp;" ["&amp;ROUND(_xlfn.MINIFS(Output!$N$3:$N$992,Output!$H$3:$H$992,K$3,Output!#REF!,1,Output!$F$3:$F$992,$A10),1)&amp;"-"&amp;ROUND(_xlfn.MAXIFS(Output!$N$3:$N$992,Output!$H$3:$H$992,K$3,Output!#REF!,1,Output!$F$3:$F$992,$A10),1)&amp;"]","")</f>
        <v/>
      </c>
      <c r="L10" s="29" t="str">
        <f>IFERROR(ROUND(AVERAGEIFS(Output!$N$3:$N$992,Output!$H$3:$H$992,L$3,Output!#REF!,1,Output!$F$3:$F$992,$A10),1)&amp;" ["&amp;ROUND(_xlfn.MINIFS(Output!$N$3:$N$992,Output!$H$3:$H$992,L$3,Output!#REF!,1,Output!$F$3:$F$992,$A10),1)&amp;"-"&amp;ROUND(_xlfn.MAXIFS(Output!$N$3:$N$992,Output!$H$3:$H$992,L$3,Output!#REF!,1,Output!$F$3:$F$992,$A10),1)&amp;"]","")</f>
        <v/>
      </c>
      <c r="M10" s="29" t="str">
        <f>IFERROR(ROUND(AVERAGEIFS(Output!$N$3:$N$992,Output!$H$3:$H$992,M$3,Output!#REF!,1,Output!$F$3:$F$992,$A10),1)&amp;" ["&amp;ROUND(_xlfn.MINIFS(Output!$N$3:$N$992,Output!$H$3:$H$992,M$3,Output!#REF!,1,Output!$F$3:$F$992,$A10),1)&amp;"-"&amp;ROUND(_xlfn.MAXIFS(Output!$N$3:$N$992,Output!$H$3:$H$992,M$3,Output!#REF!,1,Output!$F$3:$F$992,$A10),1)&amp;"]","")</f>
        <v/>
      </c>
      <c r="N10" s="29" t="str">
        <f>IFERROR(ROUND(AVERAGEIFS(Output!$N$3:$N$992,Output!$H$3:$H$992,N$3,Output!#REF!,1,Output!$F$3:$F$992,$A10),1)&amp;" ["&amp;ROUND(_xlfn.MINIFS(Output!$N$3:$N$992,Output!$H$3:$H$992,N$3,Output!#REF!,1,Output!$F$3:$F$992,$A10),1)&amp;"-"&amp;ROUND(_xlfn.MAXIFS(Output!$N$3:$N$992,Output!$H$3:$H$992,N$3,Output!#REF!,1,Output!$F$3:$F$992,$A10),1)&amp;"]","")</f>
        <v/>
      </c>
      <c r="O10" s="29" t="str">
        <f>IFERROR(ROUND(AVERAGEIFS(Output!$N$3:$N$992,Output!$H$3:$H$992,O$3,Output!#REF!,1,Output!$F$3:$F$992,$A10),1)&amp;" ["&amp;ROUND(_xlfn.MINIFS(Output!$N$3:$N$992,Output!$H$3:$H$992,O$3,Output!#REF!,1,Output!$F$3:$F$992,$A10),1)&amp;"-"&amp;ROUND(_xlfn.MAXIFS(Output!$N$3:$N$992,Output!$H$3:$H$992,O$3,Output!#REF!,1,Output!$F$3:$F$992,$A10),1)&amp;"]","")</f>
        <v/>
      </c>
      <c r="P10" s="29" t="str">
        <f>IFERROR(ROUND(AVERAGEIFS(Output!$N$3:$N$992,Output!$H$3:$H$992,P$3,Output!#REF!,1,Output!$F$3:$F$992,$A10),1)&amp;" ["&amp;ROUND(_xlfn.MINIFS(Output!$N$3:$N$992,Output!$H$3:$H$992,P$3,Output!#REF!,1,Output!$F$3:$F$992,$A10),1)&amp;"-"&amp;ROUND(_xlfn.MAXIFS(Output!$N$3:$N$992,Output!$H$3:$H$992,P$3,Output!#REF!,1,Output!$F$3:$F$992,$A10),1)&amp;"]","")</f>
        <v/>
      </c>
      <c r="Q10" s="29" t="str">
        <f>IFERROR(ROUND(AVERAGEIFS(Output!$N$3:$N$992,Output!$H$3:$H$992,Q$3,Output!#REF!,1,Output!$F$3:$F$992,$A10),1)&amp;" ["&amp;ROUND(_xlfn.MINIFS(Output!$N$3:$N$992,Output!$H$3:$H$992,Q$3,Output!#REF!,1,Output!$F$3:$F$992,$A10),1)&amp;"-"&amp;ROUND(_xlfn.MAXIFS(Output!$N$3:$N$992,Output!$H$3:$H$992,Q$3,Output!#REF!,1,Output!$F$3:$F$992,$A10),1)&amp;"]","")</f>
        <v/>
      </c>
      <c r="R10" s="29" t="str">
        <f>IFERROR(ROUND(AVERAGEIFS(Output!$N$3:$N$992,Output!$H$3:$H$992,R$3,Output!#REF!,1,Output!$F$3:$F$992,$A10),1)&amp;" ["&amp;ROUND(_xlfn.MINIFS(Output!$N$3:$N$992,Output!$H$3:$H$992,R$3,Output!#REF!,1,Output!$F$3:$F$992,$A10),1)&amp;"-"&amp;ROUND(_xlfn.MAXIFS(Output!$N$3:$N$992,Output!$H$3:$H$992,R$3,Output!#REF!,1,Output!$F$3:$F$992,$A10),1)&amp;"]","")</f>
        <v/>
      </c>
      <c r="S10" s="29" t="str">
        <f>IFERROR(ROUND(AVERAGEIFS(Output!$N$3:$N$992,Output!$H$3:$H$992,S$3,Output!#REF!,1,Output!$F$3:$F$992,$A10),1)&amp;" ["&amp;ROUND(_xlfn.MINIFS(Output!$N$3:$N$992,Output!$H$3:$H$992,S$3,Output!#REF!,1,Output!$F$3:$F$992,$A10),1)&amp;"-"&amp;ROUND(_xlfn.MAXIFS(Output!$N$3:$N$992,Output!$H$3:$H$992,S$3,Output!#REF!,1,Output!$F$3:$F$992,$A10),1)&amp;"]","")</f>
        <v/>
      </c>
      <c r="T10" s="29" t="str">
        <f>IFERROR(ROUND(AVERAGEIFS(Output!$N$3:$N$992,Output!$H$3:$H$992,T$3,Output!#REF!,1,Output!$F$3:$F$992,$A10),1)&amp;" ["&amp;ROUND(_xlfn.MINIFS(Output!$N$3:$N$992,Output!$H$3:$H$992,T$3,Output!#REF!,1,Output!$F$3:$F$992,$A10),1)&amp;"-"&amp;ROUND(_xlfn.MAXIFS(Output!$N$3:$N$992,Output!$H$3:$H$992,T$3,Output!#REF!,1,Output!$F$3:$F$992,$A10),1)&amp;"]","")</f>
        <v/>
      </c>
      <c r="U10" s="29" t="str">
        <f>IFERROR(ROUND(AVERAGEIFS(Output!$N$3:$N$992,Output!$H$3:$H$992,U$3,Output!#REF!,1,Output!$F$3:$F$992,$A10),1)&amp;" ["&amp;ROUND(_xlfn.MINIFS(Output!$N$3:$N$992,Output!$H$3:$H$992,U$3,Output!#REF!,1,Output!$F$3:$F$992,$A10),1)&amp;"-"&amp;ROUND(_xlfn.MAXIFS(Output!$N$3:$N$992,Output!$H$3:$H$992,U$3,Output!#REF!,1,Output!$F$3:$F$992,$A10),1)&amp;"]","")</f>
        <v/>
      </c>
      <c r="V10" s="29" t="str">
        <f>IFERROR(ROUND(AVERAGEIFS(Output!$N$3:$N$992,Output!$H$3:$H$992,V$3,Output!#REF!,1,Output!$F$3:$F$992,$A10),1)&amp;" ["&amp;ROUND(_xlfn.MINIFS(Output!$N$3:$N$992,Output!$H$3:$H$992,V$3,Output!#REF!,1,Output!$F$3:$F$992,$A10),1)&amp;"-"&amp;ROUND(_xlfn.MAXIFS(Output!$N$3:$N$992,Output!$H$3:$H$992,V$3,Output!#REF!,1,Output!$F$3:$F$992,$A10),1)&amp;"]","")</f>
        <v/>
      </c>
      <c r="W10" s="29" t="str">
        <f>IFERROR(ROUND(AVERAGEIFS(Output!$N$3:$N$992,Output!$H$3:$H$992,W$3,Output!#REF!,1,Output!$F$3:$F$992,$A10),1)&amp;" ["&amp;ROUND(_xlfn.MINIFS(Output!$N$3:$N$992,Output!$H$3:$H$992,W$3,Output!#REF!,1,Output!$F$3:$F$992,$A10),1)&amp;"-"&amp;ROUND(_xlfn.MAXIFS(Output!$N$3:$N$992,Output!$H$3:$H$992,W$3,Output!#REF!,1,Output!$F$3:$F$992,$A10),1)&amp;"]","")</f>
        <v/>
      </c>
      <c r="X10" s="29" t="str">
        <f>IFERROR(ROUND(AVERAGEIFS(Output!$N$3:$N$992,Output!$H$3:$H$992,X$3,Output!#REF!,1,Output!$F$3:$F$992,$A10),1)&amp;" ["&amp;ROUND(_xlfn.MINIFS(Output!$N$3:$N$992,Output!$H$3:$H$992,X$3,Output!#REF!,1,Output!$F$3:$F$992,$A10),1)&amp;"-"&amp;ROUND(_xlfn.MAXIFS(Output!$N$3:$N$992,Output!$H$3:$H$992,X$3,Output!#REF!,1,Output!$F$3:$F$992,$A10),1)&amp;"]","")</f>
        <v/>
      </c>
      <c r="Y10" s="29" t="str">
        <f>IFERROR(ROUND(AVERAGEIFS(Output!$N$3:$N$992,Output!$H$3:$H$992,Y$3,Output!#REF!,1,Output!$F$3:$F$992,$A10),1)&amp;" ["&amp;ROUND(_xlfn.MINIFS(Output!$N$3:$N$992,Output!$H$3:$H$992,Y$3,Output!#REF!,1,Output!$F$3:$F$992,$A10),1)&amp;"-"&amp;ROUND(_xlfn.MAXIFS(Output!$N$3:$N$992,Output!$H$3:$H$992,Y$3,Output!#REF!,1,Output!$F$3:$F$992,$A10),1)&amp;"]","")</f>
        <v/>
      </c>
      <c r="Z10" s="29" t="str">
        <f>IFERROR(ROUND(AVERAGEIFS(Output!$N$3:$N$992,Output!$H$3:$H$992,Z$3,Output!#REF!,1,Output!$F$3:$F$992,$A10),1)&amp;" ["&amp;ROUND(_xlfn.MINIFS(Output!$N$3:$N$992,Output!$H$3:$H$992,Z$3,Output!#REF!,1,Output!$F$3:$F$992,$A10),1)&amp;"-"&amp;ROUND(_xlfn.MAXIFS(Output!$N$3:$N$992,Output!$H$3:$H$992,Z$3,Output!#REF!,1,Output!$F$3:$F$992,$A10),1)&amp;"]","")</f>
        <v/>
      </c>
      <c r="AA10" s="29" t="str">
        <f>IFERROR(ROUND(AVERAGEIFS(Output!$N$3:$N$992,Output!$H$3:$H$992,AA$3,Output!#REF!,1,Output!$F$3:$F$992,$A10),0)&amp;" ["&amp;ROUND(_xlfn.MINIFS(Output!$N$3:$N$992,Output!$H$3:$H$992,AA$3,Output!#REF!,1,Output!$F$3:$F$992,$A10),0)&amp;"-"&amp;ROUND(_xlfn.MAXIFS(Output!$N$3:$N$992,Output!$H$3:$H$992,AA$3,Output!#REF!,1,Output!$F$3:$F$992,$A10),0)&amp;"]","")</f>
        <v/>
      </c>
      <c r="AB10" s="29" t="str">
        <f>IFERROR(ROUND(AVERAGEIFS(Output!$N$3:$N$992,Output!$H$3:$H$992,AB$3,Output!#REF!,1,Output!$F$3:$F$992,$A10),0)&amp;" ["&amp;ROUND(_xlfn.MINIFS(Output!$N$3:$N$992,Output!$H$3:$H$992,AB$3,Output!#REF!,1,Output!$F$3:$F$992,$A10),0)&amp;"-"&amp;ROUND(_xlfn.MAXIFS(Output!$N$3:$N$992,Output!$H$3:$H$992,AB$3,Output!#REF!,1,Output!$F$3:$F$992,$A10),0)&amp;"]","")</f>
        <v/>
      </c>
      <c r="AC10" s="29" t="str">
        <f>IFERROR(ROUND(AVERAGEIFS(Output!$N$3:$N$992,Output!$H$3:$H$992,AC$3,Output!#REF!,1,Output!$F$3:$F$992,$A10),0)&amp;" ["&amp;ROUND(_xlfn.MINIFS(Output!$N$3:$N$992,Output!$H$3:$H$992,AC$3,Output!#REF!,1,Output!$F$3:$F$992,$A10),0)&amp;"-"&amp;ROUND(_xlfn.MAXIFS(Output!$N$3:$N$992,Output!$H$3:$H$992,AC$3,Output!#REF!,1,Output!$F$3:$F$992,$A10),0)&amp;"]","")</f>
        <v/>
      </c>
    </row>
    <row r="11" spans="1:32" x14ac:dyDescent="0.35">
      <c r="A11" s="28" t="s">
        <v>8</v>
      </c>
      <c r="B11" s="51"/>
      <c r="C11" s="51"/>
      <c r="D11" s="29" t="str">
        <f>IFERROR(ROUND(AVERAGEIFS(Output!$N$3:$N$992,Output!$H$3:$H$992,D$3,Output!#REF!,1,Output!$F$3:$F$992,$A11),1)&amp;" ["&amp;ROUND(_xlfn.MINIFS(Output!$N$3:$N$992,Output!$H$3:$H$992,D$3,Output!#REF!,1,Output!$F$3:$F$992,$A11),1)&amp;"-"&amp;ROUND(_xlfn.MAXIFS(Output!$N$3:$N$992,Output!$H$3:$H$992,D$3,Output!#REF!,1,Output!$F$3:$F$992,$A11),1)&amp;"]","")</f>
        <v/>
      </c>
      <c r="E11" s="29" t="str">
        <f>IFERROR(ROUND(AVERAGEIFS(Output!$N$3:$N$992,Output!$H$3:$H$992,E$3,Output!#REF!,1,Output!$F$3:$F$992,$A11),1)&amp;" ["&amp;ROUND(_xlfn.MINIFS(Output!$N$3:$N$992,Output!$H$3:$H$992,E$3,Output!#REF!,1,Output!$F$3:$F$992,$A11),1)&amp;"-"&amp;ROUND(_xlfn.MAXIFS(Output!$N$3:$N$992,Output!$H$3:$H$992,E$3,Output!#REF!,1,Output!$F$3:$F$992,$A11),1)&amp;"]","")</f>
        <v/>
      </c>
      <c r="F11" s="29" t="str">
        <f>IFERROR(ROUND(AVERAGEIFS(Output!$N$3:$N$992,Output!$H$3:$H$992,F$3,Output!#REF!,1,Output!$F$3:$F$992,$A11),1)&amp;" ["&amp;ROUND(_xlfn.MINIFS(Output!$N$3:$N$992,Output!$H$3:$H$992,F$3,Output!#REF!,1,Output!$F$3:$F$992,$A11),1)&amp;"-"&amp;ROUND(_xlfn.MAXIFS(Output!$N$3:$N$992,Output!$H$3:$H$992,F$3,Output!#REF!,1,Output!$F$3:$F$992,$A11),1)&amp;"]","")</f>
        <v/>
      </c>
      <c r="G11" s="29" t="str">
        <f>IFERROR(ROUND(AVERAGEIFS(Output!$N$3:$N$992,Output!$H$3:$H$992,G$3,Output!#REF!,1,Output!$F$3:$F$992,$A11),0)&amp;" ["&amp;ROUND(_xlfn.MINIFS(Output!$N$3:$N$992,Output!$H$3:$H$992,G$3,Output!#REF!,1,Output!$F$3:$F$992,$A11),0)&amp;"-"&amp;ROUND(_xlfn.MAXIFS(Output!$N$3:$N$992,Output!$H$3:$H$992,G$3,Output!#REF!,1,Output!$F$3:$F$992,$A11),0)&amp;"]","")</f>
        <v/>
      </c>
      <c r="H11" s="29" t="str">
        <f>IFERROR(ROUND(AVERAGEIFS(Output!$N$3:$N$992,Output!$H$3:$H$992,H$3,Output!#REF!,1,Output!$F$3:$F$992,$A11),0)&amp;" ["&amp;ROUND(_xlfn.MINIFS(Output!$N$3:$N$992,Output!$H$3:$H$992,H$3,Output!#REF!,1,Output!$F$3:$F$992,$A11),0)&amp;"-"&amp;ROUND(_xlfn.MAXIFS(Output!$N$3:$N$992,Output!$H$3:$H$992,H$3,Output!#REF!,1,Output!$F$3:$F$992,$A11),0)&amp;"]","")</f>
        <v/>
      </c>
      <c r="I11" s="29" t="str">
        <f>IFERROR(ROUND(AVERAGEIFS(Output!$N$3:$N$992,Output!$H$3:$H$992,I$3,Output!#REF!,1,Output!$F$3:$F$992,$A11),1)&amp;" ["&amp;ROUND(_xlfn.MINIFS(Output!$N$3:$N$992,Output!$H$3:$H$992,I$3,Output!#REF!,1,Output!$F$3:$F$992,$A11),1)&amp;"-"&amp;ROUND(_xlfn.MAXIFS(Output!$N$3:$N$992,Output!$H$3:$H$992,I$3,Output!#REF!,1,Output!$F$3:$F$992,$A11),1)&amp;"]","")</f>
        <v/>
      </c>
      <c r="J11" s="29" t="str">
        <f>IFERROR(ROUND(AVERAGEIFS(Output!$N$3:$N$992,Output!$H$3:$H$992,J$3,Output!#REF!,1,Output!$F$3:$F$992,$A11),1)&amp;" ["&amp;ROUND(_xlfn.MINIFS(Output!$N$3:$N$992,Output!$H$3:$H$992,J$3,Output!#REF!,1,Output!$F$3:$F$992,$A11),1)&amp;"-"&amp;ROUND(_xlfn.MAXIFS(Output!$N$3:$N$992,Output!$H$3:$H$992,J$3,Output!#REF!,1,Output!$F$3:$F$992,$A11),1)&amp;"]","")</f>
        <v/>
      </c>
      <c r="K11" s="29" t="str">
        <f>IFERROR(ROUND(AVERAGEIFS(Output!$N$3:$N$992,Output!$H$3:$H$992,K$3,Output!#REF!,1,Output!$F$3:$F$992,$A11),1)&amp;" ["&amp;ROUND(_xlfn.MINIFS(Output!$N$3:$N$992,Output!$H$3:$H$992,K$3,Output!#REF!,1,Output!$F$3:$F$992,$A11),1)&amp;"-"&amp;ROUND(_xlfn.MAXIFS(Output!$N$3:$N$992,Output!$H$3:$H$992,K$3,Output!#REF!,1,Output!$F$3:$F$992,$A11),1)&amp;"]","")</f>
        <v/>
      </c>
      <c r="L11" s="29" t="str">
        <f>IFERROR(ROUND(AVERAGEIFS(Output!$N$3:$N$992,Output!$H$3:$H$992,L$3,Output!#REF!,1,Output!$F$3:$F$992,$A11),1)&amp;" ["&amp;ROUND(_xlfn.MINIFS(Output!$N$3:$N$992,Output!$H$3:$H$992,L$3,Output!#REF!,1,Output!$F$3:$F$992,$A11),1)&amp;"-"&amp;ROUND(_xlfn.MAXIFS(Output!$N$3:$N$992,Output!$H$3:$H$992,L$3,Output!#REF!,1,Output!$F$3:$F$992,$A11),1)&amp;"]","")</f>
        <v/>
      </c>
      <c r="M11" s="29" t="str">
        <f>IFERROR(ROUND(AVERAGEIFS(Output!$N$3:$N$992,Output!$H$3:$H$992,M$3,Output!#REF!,1,Output!$F$3:$F$992,$A11),1)&amp;" ["&amp;ROUND(_xlfn.MINIFS(Output!$N$3:$N$992,Output!$H$3:$H$992,M$3,Output!#REF!,1,Output!$F$3:$F$992,$A11),1)&amp;"-"&amp;ROUND(_xlfn.MAXIFS(Output!$N$3:$N$992,Output!$H$3:$H$992,M$3,Output!#REF!,1,Output!$F$3:$F$992,$A11),1)&amp;"]","")</f>
        <v/>
      </c>
      <c r="N11" s="29" t="str">
        <f>IFERROR(ROUND(AVERAGEIFS(Output!$N$3:$N$992,Output!$H$3:$H$992,N$3,Output!#REF!,1,Output!$F$3:$F$992,$A11),1)&amp;" ["&amp;ROUND(_xlfn.MINIFS(Output!$N$3:$N$992,Output!$H$3:$H$992,N$3,Output!#REF!,1,Output!$F$3:$F$992,$A11),1)&amp;"-"&amp;ROUND(_xlfn.MAXIFS(Output!$N$3:$N$992,Output!$H$3:$H$992,N$3,Output!#REF!,1,Output!$F$3:$F$992,$A11),1)&amp;"]","")</f>
        <v/>
      </c>
      <c r="O11" s="29" t="str">
        <f>IFERROR(ROUND(AVERAGEIFS(Output!$N$3:$N$992,Output!$H$3:$H$992,O$3,Output!#REF!,1,Output!$F$3:$F$992,$A11),1)&amp;" ["&amp;ROUND(_xlfn.MINIFS(Output!$N$3:$N$992,Output!$H$3:$H$992,O$3,Output!#REF!,1,Output!$F$3:$F$992,$A11),1)&amp;"-"&amp;ROUND(_xlfn.MAXIFS(Output!$N$3:$N$992,Output!$H$3:$H$992,O$3,Output!#REF!,1,Output!$F$3:$F$992,$A11),1)&amp;"]","")</f>
        <v/>
      </c>
      <c r="P11" s="29" t="str">
        <f>IFERROR(ROUND(AVERAGEIFS(Output!$N$3:$N$992,Output!$H$3:$H$992,P$3,Output!#REF!,1,Output!$F$3:$F$992,$A11),1)&amp;" ["&amp;ROUND(_xlfn.MINIFS(Output!$N$3:$N$992,Output!$H$3:$H$992,P$3,Output!#REF!,1,Output!$F$3:$F$992,$A11),1)&amp;"-"&amp;ROUND(_xlfn.MAXIFS(Output!$N$3:$N$992,Output!$H$3:$H$992,P$3,Output!#REF!,1,Output!$F$3:$F$992,$A11),1)&amp;"]","")</f>
        <v/>
      </c>
      <c r="Q11" s="29" t="str">
        <f>IFERROR(ROUND(AVERAGEIFS(Output!$N$3:$N$992,Output!$H$3:$H$992,Q$3,Output!#REF!,1,Output!$F$3:$F$992,$A11),1)&amp;" ["&amp;ROUND(_xlfn.MINIFS(Output!$N$3:$N$992,Output!$H$3:$H$992,Q$3,Output!#REF!,1,Output!$F$3:$F$992,$A11),1)&amp;"-"&amp;ROUND(_xlfn.MAXIFS(Output!$N$3:$N$992,Output!$H$3:$H$992,Q$3,Output!#REF!,1,Output!$F$3:$F$992,$A11),1)&amp;"]","")</f>
        <v/>
      </c>
      <c r="R11" s="29" t="str">
        <f>IFERROR(ROUND(AVERAGEIFS(Output!$N$3:$N$992,Output!$H$3:$H$992,R$3,Output!#REF!,1,Output!$F$3:$F$992,$A11),1)&amp;" ["&amp;ROUND(_xlfn.MINIFS(Output!$N$3:$N$992,Output!$H$3:$H$992,R$3,Output!#REF!,1,Output!$F$3:$F$992,$A11),1)&amp;"-"&amp;ROUND(_xlfn.MAXIFS(Output!$N$3:$N$992,Output!$H$3:$H$992,R$3,Output!#REF!,1,Output!$F$3:$F$992,$A11),1)&amp;"]","")</f>
        <v/>
      </c>
      <c r="S11" s="29" t="str">
        <f>IFERROR(ROUND(AVERAGEIFS(Output!$N$3:$N$992,Output!$H$3:$H$992,S$3,Output!#REF!,1,Output!$F$3:$F$992,$A11),1)&amp;" ["&amp;ROUND(_xlfn.MINIFS(Output!$N$3:$N$992,Output!$H$3:$H$992,S$3,Output!#REF!,1,Output!$F$3:$F$992,$A11),1)&amp;"-"&amp;ROUND(_xlfn.MAXIFS(Output!$N$3:$N$992,Output!$H$3:$H$992,S$3,Output!#REF!,1,Output!$F$3:$F$992,$A11),1)&amp;"]","")</f>
        <v/>
      </c>
      <c r="T11" s="29" t="str">
        <f>IFERROR(ROUND(AVERAGEIFS(Output!$N$3:$N$992,Output!$H$3:$H$992,T$3,Output!#REF!,1,Output!$F$3:$F$992,$A11),1)&amp;" ["&amp;ROUND(_xlfn.MINIFS(Output!$N$3:$N$992,Output!$H$3:$H$992,T$3,Output!#REF!,1,Output!$F$3:$F$992,$A11),1)&amp;"-"&amp;ROUND(_xlfn.MAXIFS(Output!$N$3:$N$992,Output!$H$3:$H$992,T$3,Output!#REF!,1,Output!$F$3:$F$992,$A11),1)&amp;"]","")</f>
        <v/>
      </c>
      <c r="U11" s="29" t="str">
        <f>IFERROR(ROUND(AVERAGEIFS(Output!$N$3:$N$992,Output!$H$3:$H$992,U$3,Output!#REF!,1,Output!$F$3:$F$992,$A11),1)&amp;" ["&amp;ROUND(_xlfn.MINIFS(Output!$N$3:$N$992,Output!$H$3:$H$992,U$3,Output!#REF!,1,Output!$F$3:$F$992,$A11),1)&amp;"-"&amp;ROUND(_xlfn.MAXIFS(Output!$N$3:$N$992,Output!$H$3:$H$992,U$3,Output!#REF!,1,Output!$F$3:$F$992,$A11),1)&amp;"]","")</f>
        <v/>
      </c>
      <c r="V11" s="29" t="str">
        <f>IFERROR(ROUND(AVERAGEIFS(Output!$N$3:$N$992,Output!$H$3:$H$992,V$3,Output!#REF!,1,Output!$F$3:$F$992,$A11),1)&amp;" ["&amp;ROUND(_xlfn.MINIFS(Output!$N$3:$N$992,Output!$H$3:$H$992,V$3,Output!#REF!,1,Output!$F$3:$F$992,$A11),1)&amp;"-"&amp;ROUND(_xlfn.MAXIFS(Output!$N$3:$N$992,Output!$H$3:$H$992,V$3,Output!#REF!,1,Output!$F$3:$F$992,$A11),1)&amp;"]","")</f>
        <v/>
      </c>
      <c r="W11" s="29" t="str">
        <f>IFERROR(ROUND(AVERAGEIFS(Output!$N$3:$N$992,Output!$H$3:$H$992,W$3,Output!#REF!,1,Output!$F$3:$F$992,$A11),1)&amp;" ["&amp;ROUND(_xlfn.MINIFS(Output!$N$3:$N$992,Output!$H$3:$H$992,W$3,Output!#REF!,1,Output!$F$3:$F$992,$A11),1)&amp;"-"&amp;ROUND(_xlfn.MAXIFS(Output!$N$3:$N$992,Output!$H$3:$H$992,W$3,Output!#REF!,1,Output!$F$3:$F$992,$A11),1)&amp;"]","")</f>
        <v/>
      </c>
      <c r="X11" s="29" t="str">
        <f>IFERROR(ROUND(AVERAGEIFS(Output!$N$3:$N$992,Output!$H$3:$H$992,X$3,Output!#REF!,1,Output!$F$3:$F$992,$A11),1)&amp;" ["&amp;ROUND(_xlfn.MINIFS(Output!$N$3:$N$992,Output!$H$3:$H$992,X$3,Output!#REF!,1,Output!$F$3:$F$992,$A11),1)&amp;"-"&amp;ROUND(_xlfn.MAXIFS(Output!$N$3:$N$992,Output!$H$3:$H$992,X$3,Output!#REF!,1,Output!$F$3:$F$992,$A11),1)&amp;"]","")</f>
        <v/>
      </c>
      <c r="Y11" s="29" t="str">
        <f>IFERROR(ROUND(AVERAGEIFS(Output!$N$3:$N$992,Output!$H$3:$H$992,Y$3,Output!#REF!,1,Output!$F$3:$F$992,$A11),1)&amp;" ["&amp;ROUND(_xlfn.MINIFS(Output!$N$3:$N$992,Output!$H$3:$H$992,Y$3,Output!#REF!,1,Output!$F$3:$F$992,$A11),1)&amp;"-"&amp;ROUND(_xlfn.MAXIFS(Output!$N$3:$N$992,Output!$H$3:$H$992,Y$3,Output!#REF!,1,Output!$F$3:$F$992,$A11),1)&amp;"]","")</f>
        <v/>
      </c>
      <c r="Z11" s="29" t="str">
        <f>IFERROR(ROUND(AVERAGEIFS(Output!$N$3:$N$992,Output!$H$3:$H$992,Z$3,Output!#REF!,1,Output!$F$3:$F$992,$A11),1)&amp;" ["&amp;ROUND(_xlfn.MINIFS(Output!$N$3:$N$992,Output!$H$3:$H$992,Z$3,Output!#REF!,1,Output!$F$3:$F$992,$A11),1)&amp;"-"&amp;ROUND(_xlfn.MAXIFS(Output!$N$3:$N$992,Output!$H$3:$H$992,Z$3,Output!#REF!,1,Output!$F$3:$F$992,$A11),1)&amp;"]","")</f>
        <v/>
      </c>
      <c r="AA11" s="29" t="str">
        <f>IFERROR(ROUND(AVERAGEIFS(Output!$N$3:$N$992,Output!$H$3:$H$992,AA$3,Output!#REF!,1,Output!$F$3:$F$992,$A11),0)&amp;" ["&amp;ROUND(_xlfn.MINIFS(Output!$N$3:$N$992,Output!$H$3:$H$992,AA$3,Output!#REF!,1,Output!$F$3:$F$992,$A11),0)&amp;"-"&amp;ROUND(_xlfn.MAXIFS(Output!$N$3:$N$992,Output!$H$3:$H$992,AA$3,Output!#REF!,1,Output!$F$3:$F$992,$A11),0)&amp;"]","")</f>
        <v/>
      </c>
      <c r="AB11" s="29" t="str">
        <f>IFERROR(ROUND(AVERAGEIFS(Output!$N$3:$N$992,Output!$H$3:$H$992,AB$3,Output!#REF!,1,Output!$F$3:$F$992,$A11),0)&amp;" ["&amp;ROUND(_xlfn.MINIFS(Output!$N$3:$N$992,Output!$H$3:$H$992,AB$3,Output!#REF!,1,Output!$F$3:$F$992,$A11),0)&amp;"-"&amp;ROUND(_xlfn.MAXIFS(Output!$N$3:$N$992,Output!$H$3:$H$992,AB$3,Output!#REF!,1,Output!$F$3:$F$992,$A11),0)&amp;"]","")</f>
        <v/>
      </c>
      <c r="AC11" s="29" t="str">
        <f>IFERROR(ROUND(AVERAGEIFS(Output!$N$3:$N$992,Output!$H$3:$H$992,AC$3,Output!#REF!,1,Output!$F$3:$F$992,$A11),0)&amp;" ["&amp;ROUND(_xlfn.MINIFS(Output!$N$3:$N$992,Output!$H$3:$H$992,AC$3,Output!#REF!,1,Output!$F$3:$F$992,$A11),0)&amp;"-"&amp;ROUND(_xlfn.MAXIFS(Output!$N$3:$N$992,Output!$H$3:$H$992,AC$3,Output!#REF!,1,Output!$F$3:$F$992,$A11),0)&amp;"]","")</f>
        <v/>
      </c>
    </row>
    <row r="12" spans="1:32" x14ac:dyDescent="0.35">
      <c r="A12" s="28" t="s">
        <v>10</v>
      </c>
      <c r="B12" s="51"/>
      <c r="C12" s="51"/>
      <c r="D12" s="29" t="str">
        <f>IFERROR(ROUND(AVERAGEIFS(Output!$N$3:$N$992,Output!$H$3:$H$992,D$3,Output!#REF!,1,Output!$F$3:$F$992,$A12),1)&amp;" ["&amp;ROUND(_xlfn.MINIFS(Output!$N$3:$N$992,Output!$H$3:$H$992,D$3,Output!#REF!,1,Output!$F$3:$F$992,$A12),1)&amp;"-"&amp;ROUND(_xlfn.MAXIFS(Output!$N$3:$N$992,Output!$H$3:$H$992,D$3,Output!#REF!,1,Output!$F$3:$F$992,$A12),1)&amp;"]","")</f>
        <v/>
      </c>
      <c r="E12" s="29" t="str">
        <f>IFERROR(ROUND(AVERAGEIFS(Output!$N$3:$N$992,Output!$H$3:$H$992,E$3,Output!#REF!,1,Output!$F$3:$F$992,$A12),1)&amp;" ["&amp;ROUND(_xlfn.MINIFS(Output!$N$3:$N$992,Output!$H$3:$H$992,E$3,Output!#REF!,1,Output!$F$3:$F$992,$A12),1)&amp;"-"&amp;ROUND(_xlfn.MAXIFS(Output!$N$3:$N$992,Output!$H$3:$H$992,E$3,Output!#REF!,1,Output!$F$3:$F$992,$A12),1)&amp;"]","")</f>
        <v/>
      </c>
      <c r="F12" s="29" t="str">
        <f>IFERROR(ROUND(AVERAGEIFS(Output!$N$3:$N$992,Output!$H$3:$H$992,F$3,Output!#REF!,1,Output!$F$3:$F$992,$A12),1)&amp;" ["&amp;ROUND(_xlfn.MINIFS(Output!$N$3:$N$992,Output!$H$3:$H$992,F$3,Output!#REF!,1,Output!$F$3:$F$992,$A12),1)&amp;"-"&amp;ROUND(_xlfn.MAXIFS(Output!$N$3:$N$992,Output!$H$3:$H$992,F$3,Output!#REF!,1,Output!$F$3:$F$992,$A12),1)&amp;"]","")</f>
        <v/>
      </c>
      <c r="G12" s="29" t="str">
        <f>IFERROR(ROUND(AVERAGEIFS(Output!$N$3:$N$992,Output!$H$3:$H$992,G$3,Output!#REF!,1,Output!$F$3:$F$992,$A12),0)&amp;" ["&amp;ROUND(_xlfn.MINIFS(Output!$N$3:$N$992,Output!$H$3:$H$992,G$3,Output!#REF!,1,Output!$F$3:$F$992,$A12),0)&amp;"-"&amp;ROUND(_xlfn.MAXIFS(Output!$N$3:$N$992,Output!$H$3:$H$992,G$3,Output!#REF!,1,Output!$F$3:$F$992,$A12),0)&amp;"]","")</f>
        <v/>
      </c>
      <c r="H12" s="29" t="str">
        <f>IFERROR(ROUND(AVERAGEIFS(Output!$N$3:$N$992,Output!$H$3:$H$992,H$3,Output!#REF!,1,Output!$F$3:$F$992,$A12),0)&amp;" ["&amp;ROUND(_xlfn.MINIFS(Output!$N$3:$N$992,Output!$H$3:$H$992,H$3,Output!#REF!,1,Output!$F$3:$F$992,$A12),0)&amp;"-"&amp;ROUND(_xlfn.MAXIFS(Output!$N$3:$N$992,Output!$H$3:$H$992,H$3,Output!#REF!,1,Output!$F$3:$F$992,$A12),0)&amp;"]","")</f>
        <v/>
      </c>
      <c r="I12" s="29" t="str">
        <f>IFERROR(ROUND(AVERAGEIFS(Output!$N$3:$N$992,Output!$H$3:$H$992,I$3,Output!#REF!,1,Output!$F$3:$F$992,$A12),1)&amp;" ["&amp;ROUND(_xlfn.MINIFS(Output!$N$3:$N$992,Output!$H$3:$H$992,I$3,Output!#REF!,1,Output!$F$3:$F$992,$A12),1)&amp;"-"&amp;ROUND(_xlfn.MAXIFS(Output!$N$3:$N$992,Output!$H$3:$H$992,I$3,Output!#REF!,1,Output!$F$3:$F$992,$A12),1)&amp;"]","")</f>
        <v/>
      </c>
      <c r="J12" s="29" t="str">
        <f>IFERROR(ROUND(AVERAGEIFS(Output!$N$3:$N$992,Output!$H$3:$H$992,J$3,Output!#REF!,1,Output!$F$3:$F$992,$A12),1)&amp;" ["&amp;ROUND(_xlfn.MINIFS(Output!$N$3:$N$992,Output!$H$3:$H$992,J$3,Output!#REF!,1,Output!$F$3:$F$992,$A12),1)&amp;"-"&amp;ROUND(_xlfn.MAXIFS(Output!$N$3:$N$992,Output!$H$3:$H$992,J$3,Output!#REF!,1,Output!$F$3:$F$992,$A12),1)&amp;"]","")</f>
        <v/>
      </c>
      <c r="K12" s="29" t="str">
        <f>IFERROR(ROUND(AVERAGEIFS(Output!$N$3:$N$992,Output!$H$3:$H$992,K$3,Output!#REF!,1,Output!$F$3:$F$992,$A12),1)&amp;" ["&amp;ROUND(_xlfn.MINIFS(Output!$N$3:$N$992,Output!$H$3:$H$992,K$3,Output!#REF!,1,Output!$F$3:$F$992,$A12),1)&amp;"-"&amp;ROUND(_xlfn.MAXIFS(Output!$N$3:$N$992,Output!$H$3:$H$992,K$3,Output!#REF!,1,Output!$F$3:$F$992,$A12),1)&amp;"]","")</f>
        <v/>
      </c>
      <c r="L12" s="29" t="str">
        <f>IFERROR(ROUND(AVERAGEIFS(Output!$N$3:$N$992,Output!$H$3:$H$992,L$3,Output!#REF!,1,Output!$F$3:$F$992,$A12),1)&amp;" ["&amp;ROUND(_xlfn.MINIFS(Output!$N$3:$N$992,Output!$H$3:$H$992,L$3,Output!#REF!,1,Output!$F$3:$F$992,$A12),1)&amp;"-"&amp;ROUND(_xlfn.MAXIFS(Output!$N$3:$N$992,Output!$H$3:$H$992,L$3,Output!#REF!,1,Output!$F$3:$F$992,$A12),1)&amp;"]","")</f>
        <v/>
      </c>
      <c r="M12" s="29" t="str">
        <f>IFERROR(ROUND(AVERAGEIFS(Output!$N$3:$N$992,Output!$H$3:$H$992,M$3,Output!#REF!,1,Output!$F$3:$F$992,$A12),1)&amp;" ["&amp;ROUND(_xlfn.MINIFS(Output!$N$3:$N$992,Output!$H$3:$H$992,M$3,Output!#REF!,1,Output!$F$3:$F$992,$A12),1)&amp;"-"&amp;ROUND(_xlfn.MAXIFS(Output!$N$3:$N$992,Output!$H$3:$H$992,M$3,Output!#REF!,1,Output!$F$3:$F$992,$A12),1)&amp;"]","")</f>
        <v/>
      </c>
      <c r="N12" s="29" t="str">
        <f>IFERROR(ROUND(AVERAGEIFS(Output!$N$3:$N$992,Output!$H$3:$H$992,N$3,Output!#REF!,1,Output!$F$3:$F$992,$A12),1)&amp;" ["&amp;ROUND(_xlfn.MINIFS(Output!$N$3:$N$992,Output!$H$3:$H$992,N$3,Output!#REF!,1,Output!$F$3:$F$992,$A12),1)&amp;"-"&amp;ROUND(_xlfn.MAXIFS(Output!$N$3:$N$992,Output!$H$3:$H$992,N$3,Output!#REF!,1,Output!$F$3:$F$992,$A12),1)&amp;"]","")</f>
        <v/>
      </c>
      <c r="O12" s="29" t="str">
        <f>IFERROR(ROUND(AVERAGEIFS(Output!$N$3:$N$992,Output!$H$3:$H$992,O$3,Output!#REF!,1,Output!$F$3:$F$992,$A12),1)&amp;" ["&amp;ROUND(_xlfn.MINIFS(Output!$N$3:$N$992,Output!$H$3:$H$992,O$3,Output!#REF!,1,Output!$F$3:$F$992,$A12),1)&amp;"-"&amp;ROUND(_xlfn.MAXIFS(Output!$N$3:$N$992,Output!$H$3:$H$992,O$3,Output!#REF!,1,Output!$F$3:$F$992,$A12),1)&amp;"]","")</f>
        <v/>
      </c>
      <c r="P12" s="29" t="str">
        <f>IFERROR(ROUND(AVERAGEIFS(Output!$N$3:$N$992,Output!$H$3:$H$992,P$3,Output!#REF!,1,Output!$F$3:$F$992,$A12),1)&amp;" ["&amp;ROUND(_xlfn.MINIFS(Output!$N$3:$N$992,Output!$H$3:$H$992,P$3,Output!#REF!,1,Output!$F$3:$F$992,$A12),1)&amp;"-"&amp;ROUND(_xlfn.MAXIFS(Output!$N$3:$N$992,Output!$H$3:$H$992,P$3,Output!#REF!,1,Output!$F$3:$F$992,$A12),1)&amp;"]","")</f>
        <v/>
      </c>
      <c r="Q12" s="29" t="str">
        <f>IFERROR(ROUND(AVERAGEIFS(Output!$N$3:$N$992,Output!$H$3:$H$992,Q$3,Output!#REF!,1,Output!$F$3:$F$992,$A12),1)&amp;" ["&amp;ROUND(_xlfn.MINIFS(Output!$N$3:$N$992,Output!$H$3:$H$992,Q$3,Output!#REF!,1,Output!$F$3:$F$992,$A12),1)&amp;"-"&amp;ROUND(_xlfn.MAXIFS(Output!$N$3:$N$992,Output!$H$3:$H$992,Q$3,Output!#REF!,1,Output!$F$3:$F$992,$A12),1)&amp;"]","")</f>
        <v/>
      </c>
      <c r="R12" s="29" t="str">
        <f>IFERROR(ROUND(AVERAGEIFS(Output!$N$3:$N$992,Output!$H$3:$H$992,R$3,Output!#REF!,1,Output!$F$3:$F$992,$A12),1)&amp;" ["&amp;ROUND(_xlfn.MINIFS(Output!$N$3:$N$992,Output!$H$3:$H$992,R$3,Output!#REF!,1,Output!$F$3:$F$992,$A12),1)&amp;"-"&amp;ROUND(_xlfn.MAXIFS(Output!$N$3:$N$992,Output!$H$3:$H$992,R$3,Output!#REF!,1,Output!$F$3:$F$992,$A12),1)&amp;"]","")</f>
        <v/>
      </c>
      <c r="S12" s="29" t="str">
        <f>IFERROR(ROUND(AVERAGEIFS(Output!$N$3:$N$992,Output!$H$3:$H$992,S$3,Output!#REF!,1,Output!$F$3:$F$992,$A12),1)&amp;" ["&amp;ROUND(_xlfn.MINIFS(Output!$N$3:$N$992,Output!$H$3:$H$992,S$3,Output!#REF!,1,Output!$F$3:$F$992,$A12),1)&amp;"-"&amp;ROUND(_xlfn.MAXIFS(Output!$N$3:$N$992,Output!$H$3:$H$992,S$3,Output!#REF!,1,Output!$F$3:$F$992,$A12),1)&amp;"]","")</f>
        <v/>
      </c>
      <c r="T12" s="29" t="str">
        <f>IFERROR(ROUND(AVERAGEIFS(Output!$N$3:$N$992,Output!$H$3:$H$992,T$3,Output!#REF!,1,Output!$F$3:$F$992,$A12),1)&amp;" ["&amp;ROUND(_xlfn.MINIFS(Output!$N$3:$N$992,Output!$H$3:$H$992,T$3,Output!#REF!,1,Output!$F$3:$F$992,$A12),1)&amp;"-"&amp;ROUND(_xlfn.MAXIFS(Output!$N$3:$N$992,Output!$H$3:$H$992,T$3,Output!#REF!,1,Output!$F$3:$F$992,$A12),1)&amp;"]","")</f>
        <v/>
      </c>
      <c r="U12" s="29" t="str">
        <f>IFERROR(ROUND(AVERAGEIFS(Output!$N$3:$N$992,Output!$H$3:$H$992,U$3,Output!#REF!,1,Output!$F$3:$F$992,$A12),1)&amp;" ["&amp;ROUND(_xlfn.MINIFS(Output!$N$3:$N$992,Output!$H$3:$H$992,U$3,Output!#REF!,1,Output!$F$3:$F$992,$A12),1)&amp;"-"&amp;ROUND(_xlfn.MAXIFS(Output!$N$3:$N$992,Output!$H$3:$H$992,U$3,Output!#REF!,1,Output!$F$3:$F$992,$A12),1)&amp;"]","")</f>
        <v/>
      </c>
      <c r="V12" s="29" t="str">
        <f>IFERROR(ROUND(AVERAGEIFS(Output!$N$3:$N$992,Output!$H$3:$H$992,V$3,Output!#REF!,1,Output!$F$3:$F$992,$A12),1)&amp;" ["&amp;ROUND(_xlfn.MINIFS(Output!$N$3:$N$992,Output!$H$3:$H$992,V$3,Output!#REF!,1,Output!$F$3:$F$992,$A12),1)&amp;"-"&amp;ROUND(_xlfn.MAXIFS(Output!$N$3:$N$992,Output!$H$3:$H$992,V$3,Output!#REF!,1,Output!$F$3:$F$992,$A12),1)&amp;"]","")</f>
        <v/>
      </c>
      <c r="W12" s="29" t="str">
        <f>IFERROR(ROUND(AVERAGEIFS(Output!$N$3:$N$992,Output!$H$3:$H$992,W$3,Output!#REF!,1,Output!$F$3:$F$992,$A12),1)&amp;" ["&amp;ROUND(_xlfn.MINIFS(Output!$N$3:$N$992,Output!$H$3:$H$992,W$3,Output!#REF!,1,Output!$F$3:$F$992,$A12),1)&amp;"-"&amp;ROUND(_xlfn.MAXIFS(Output!$N$3:$N$992,Output!$H$3:$H$992,W$3,Output!#REF!,1,Output!$F$3:$F$992,$A12),1)&amp;"]","")</f>
        <v/>
      </c>
      <c r="X12" s="29" t="str">
        <f>IFERROR(ROUND(AVERAGEIFS(Output!$N$3:$N$992,Output!$H$3:$H$992,X$3,Output!#REF!,1,Output!$F$3:$F$992,$A12),1)&amp;" ["&amp;ROUND(_xlfn.MINIFS(Output!$N$3:$N$992,Output!$H$3:$H$992,X$3,Output!#REF!,1,Output!$F$3:$F$992,$A12),1)&amp;"-"&amp;ROUND(_xlfn.MAXIFS(Output!$N$3:$N$992,Output!$H$3:$H$992,X$3,Output!#REF!,1,Output!$F$3:$F$992,$A12),1)&amp;"]","")</f>
        <v/>
      </c>
      <c r="Y12" s="29" t="str">
        <f>IFERROR(ROUND(AVERAGEIFS(Output!$N$3:$N$992,Output!$H$3:$H$992,Y$3,Output!#REF!,1,Output!$F$3:$F$992,$A12),1)&amp;" ["&amp;ROUND(_xlfn.MINIFS(Output!$N$3:$N$992,Output!$H$3:$H$992,Y$3,Output!#REF!,1,Output!$F$3:$F$992,$A12),1)&amp;"-"&amp;ROUND(_xlfn.MAXIFS(Output!$N$3:$N$992,Output!$H$3:$H$992,Y$3,Output!#REF!,1,Output!$F$3:$F$992,$A12),1)&amp;"]","")</f>
        <v/>
      </c>
      <c r="Z12" s="29" t="str">
        <f>IFERROR(ROUND(AVERAGEIFS(Output!$N$3:$N$992,Output!$H$3:$H$992,Z$3,Output!#REF!,1,Output!$F$3:$F$992,$A12),1)&amp;" ["&amp;ROUND(_xlfn.MINIFS(Output!$N$3:$N$992,Output!$H$3:$H$992,Z$3,Output!#REF!,1,Output!$F$3:$F$992,$A12),1)&amp;"-"&amp;ROUND(_xlfn.MAXIFS(Output!$N$3:$N$992,Output!$H$3:$H$992,Z$3,Output!#REF!,1,Output!$F$3:$F$992,$A12),1)&amp;"]","")</f>
        <v/>
      </c>
      <c r="AA12" s="29" t="str">
        <f>IFERROR(ROUND(AVERAGEIFS(Output!$N$3:$N$992,Output!$H$3:$H$992,AA$3,Output!#REF!,1,Output!$F$3:$F$992,$A12),0)&amp;" ["&amp;ROUND(_xlfn.MINIFS(Output!$N$3:$N$992,Output!$H$3:$H$992,AA$3,Output!#REF!,1,Output!$F$3:$F$992,$A12),0)&amp;"-"&amp;ROUND(_xlfn.MAXIFS(Output!$N$3:$N$992,Output!$H$3:$H$992,AA$3,Output!#REF!,1,Output!$F$3:$F$992,$A12),0)&amp;"]","")</f>
        <v/>
      </c>
      <c r="AB12" s="29" t="str">
        <f>IFERROR(ROUND(AVERAGEIFS(Output!$N$3:$N$992,Output!$H$3:$H$992,AB$3,Output!#REF!,1,Output!$F$3:$F$992,$A12),0)&amp;" ["&amp;ROUND(_xlfn.MINIFS(Output!$N$3:$N$992,Output!$H$3:$H$992,AB$3,Output!#REF!,1,Output!$F$3:$F$992,$A12),0)&amp;"-"&amp;ROUND(_xlfn.MAXIFS(Output!$N$3:$N$992,Output!$H$3:$H$992,AB$3,Output!#REF!,1,Output!$F$3:$F$992,$A12),0)&amp;"]","")</f>
        <v/>
      </c>
      <c r="AC12" s="29" t="str">
        <f>IFERROR(ROUND(AVERAGEIFS(Output!$N$3:$N$992,Output!$H$3:$H$992,AC$3,Output!#REF!,1,Output!$F$3:$F$992,$A12),0)&amp;" ["&amp;ROUND(_xlfn.MINIFS(Output!$N$3:$N$992,Output!$H$3:$H$992,AC$3,Output!#REF!,1,Output!$F$3:$F$992,$A12),0)&amp;"-"&amp;ROUND(_xlfn.MAXIFS(Output!$N$3:$N$992,Output!$H$3:$H$992,AC$3,Output!#REF!,1,Output!$F$3:$F$992,$A12),0)&amp;"]","")</f>
        <v/>
      </c>
    </row>
    <row r="13" spans="1:32" x14ac:dyDescent="0.35">
      <c r="A13" s="28" t="s">
        <v>9</v>
      </c>
      <c r="B13" s="51"/>
      <c r="C13" s="51"/>
      <c r="D13" s="29" t="str">
        <f>IFERROR(ROUND(AVERAGEIFS(Output!$N$3:$N$992,Output!$H$3:$H$992,D$3,Output!#REF!,1,Output!$F$3:$F$992,$A13),1)&amp;" ["&amp;ROUND(_xlfn.MINIFS(Output!$N$3:$N$992,Output!$H$3:$H$992,D$3,Output!#REF!,1,Output!$F$3:$F$992,$A13),1)&amp;"-"&amp;ROUND(_xlfn.MAXIFS(Output!$N$3:$N$992,Output!$H$3:$H$992,D$3,Output!#REF!,1,Output!$F$3:$F$992,$A13),1)&amp;"]","")</f>
        <v/>
      </c>
      <c r="E13" s="29" t="str">
        <f>IFERROR(ROUND(AVERAGEIFS(Output!$N$3:$N$992,Output!$H$3:$H$992,E$3,Output!#REF!,1,Output!$F$3:$F$992,$A13),1)&amp;" ["&amp;ROUND(_xlfn.MINIFS(Output!$N$3:$N$992,Output!$H$3:$H$992,E$3,Output!#REF!,1,Output!$F$3:$F$992,$A13),1)&amp;"-"&amp;ROUND(_xlfn.MAXIFS(Output!$N$3:$N$992,Output!$H$3:$H$992,E$3,Output!#REF!,1,Output!$F$3:$F$992,$A13),1)&amp;"]","")</f>
        <v/>
      </c>
      <c r="F13" s="29" t="str">
        <f>IFERROR(ROUND(AVERAGEIFS(Output!$N$3:$N$992,Output!$H$3:$H$992,F$3,Output!#REF!,1,Output!$F$3:$F$992,$A13),1)&amp;" ["&amp;ROUND(_xlfn.MINIFS(Output!$N$3:$N$992,Output!$H$3:$H$992,F$3,Output!#REF!,1,Output!$F$3:$F$992,$A13),1)&amp;"-"&amp;ROUND(_xlfn.MAXIFS(Output!$N$3:$N$992,Output!$H$3:$H$992,F$3,Output!#REF!,1,Output!$F$3:$F$992,$A13),1)&amp;"]","")</f>
        <v/>
      </c>
      <c r="G13" s="29" t="str">
        <f>IFERROR(ROUND(AVERAGEIFS(Output!$N$3:$N$992,Output!$H$3:$H$992,G$3,Output!#REF!,1,Output!$F$3:$F$992,$A13),0)&amp;" ["&amp;ROUND(_xlfn.MINIFS(Output!$N$3:$N$992,Output!$H$3:$H$992,G$3,Output!#REF!,1,Output!$F$3:$F$992,$A13),0)&amp;"-"&amp;ROUND(_xlfn.MAXIFS(Output!$N$3:$N$992,Output!$H$3:$H$992,G$3,Output!#REF!,1,Output!$F$3:$F$992,$A13),0)&amp;"]","")</f>
        <v/>
      </c>
      <c r="H13" s="29" t="str">
        <f>IFERROR(ROUND(AVERAGEIFS(Output!$N$3:$N$992,Output!$H$3:$H$992,H$3,Output!#REF!,1,Output!$F$3:$F$992,$A13),0)&amp;" ["&amp;ROUND(_xlfn.MINIFS(Output!$N$3:$N$992,Output!$H$3:$H$992,H$3,Output!#REF!,1,Output!$F$3:$F$992,$A13),0)&amp;"-"&amp;ROUND(_xlfn.MAXIFS(Output!$N$3:$N$992,Output!$H$3:$H$992,H$3,Output!#REF!,1,Output!$F$3:$F$992,$A13),0)&amp;"]","")</f>
        <v/>
      </c>
      <c r="I13" s="29" t="str">
        <f>IFERROR(ROUND(AVERAGEIFS(Output!$N$3:$N$992,Output!$H$3:$H$992,I$3,Output!#REF!,1,Output!$F$3:$F$992,$A13),1)&amp;" ["&amp;ROUND(_xlfn.MINIFS(Output!$N$3:$N$992,Output!$H$3:$H$992,I$3,Output!#REF!,1,Output!$F$3:$F$992,$A13),1)&amp;"-"&amp;ROUND(_xlfn.MAXIFS(Output!$N$3:$N$992,Output!$H$3:$H$992,I$3,Output!#REF!,1,Output!$F$3:$F$992,$A13),1)&amp;"]","")</f>
        <v/>
      </c>
      <c r="J13" s="29" t="str">
        <f>IFERROR(ROUND(AVERAGEIFS(Output!$N$3:$N$992,Output!$H$3:$H$992,J$3,Output!#REF!,1,Output!$F$3:$F$992,$A13),1)&amp;" ["&amp;ROUND(_xlfn.MINIFS(Output!$N$3:$N$992,Output!$H$3:$H$992,J$3,Output!#REF!,1,Output!$F$3:$F$992,$A13),1)&amp;"-"&amp;ROUND(_xlfn.MAXIFS(Output!$N$3:$N$992,Output!$H$3:$H$992,J$3,Output!#REF!,1,Output!$F$3:$F$992,$A13),1)&amp;"]","")</f>
        <v/>
      </c>
      <c r="K13" s="29" t="str">
        <f>IFERROR(ROUND(AVERAGEIFS(Output!$N$3:$N$992,Output!$H$3:$H$992,K$3,Output!#REF!,1,Output!$F$3:$F$992,$A13),1)&amp;" ["&amp;ROUND(_xlfn.MINIFS(Output!$N$3:$N$992,Output!$H$3:$H$992,K$3,Output!#REF!,1,Output!$F$3:$F$992,$A13),1)&amp;"-"&amp;ROUND(_xlfn.MAXIFS(Output!$N$3:$N$992,Output!$H$3:$H$992,K$3,Output!#REF!,1,Output!$F$3:$F$992,$A13),1)&amp;"]","")</f>
        <v/>
      </c>
      <c r="L13" s="29" t="str">
        <f>IFERROR(ROUND(AVERAGEIFS(Output!$N$3:$N$992,Output!$H$3:$H$992,L$3,Output!#REF!,1,Output!$F$3:$F$992,$A13),1)&amp;" ["&amp;ROUND(_xlfn.MINIFS(Output!$N$3:$N$992,Output!$H$3:$H$992,L$3,Output!#REF!,1,Output!$F$3:$F$992,$A13),1)&amp;"-"&amp;ROUND(_xlfn.MAXIFS(Output!$N$3:$N$992,Output!$H$3:$H$992,L$3,Output!#REF!,1,Output!$F$3:$F$992,$A13),1)&amp;"]","")</f>
        <v/>
      </c>
      <c r="M13" s="29" t="str">
        <f>IFERROR(ROUND(AVERAGEIFS(Output!$N$3:$N$992,Output!$H$3:$H$992,M$3,Output!#REF!,1,Output!$F$3:$F$992,$A13),1)&amp;" ["&amp;ROUND(_xlfn.MINIFS(Output!$N$3:$N$992,Output!$H$3:$H$992,M$3,Output!#REF!,1,Output!$F$3:$F$992,$A13),1)&amp;"-"&amp;ROUND(_xlfn.MAXIFS(Output!$N$3:$N$992,Output!$H$3:$H$992,M$3,Output!#REF!,1,Output!$F$3:$F$992,$A13),1)&amp;"]","")</f>
        <v/>
      </c>
      <c r="N13" s="29" t="str">
        <f>IFERROR(ROUND(AVERAGEIFS(Output!$N$3:$N$992,Output!$H$3:$H$992,N$3,Output!#REF!,1,Output!$F$3:$F$992,$A13),1)&amp;" ["&amp;ROUND(_xlfn.MINIFS(Output!$N$3:$N$992,Output!$H$3:$H$992,N$3,Output!#REF!,1,Output!$F$3:$F$992,$A13),1)&amp;"-"&amp;ROUND(_xlfn.MAXIFS(Output!$N$3:$N$992,Output!$H$3:$H$992,N$3,Output!#REF!,1,Output!$F$3:$F$992,$A13),1)&amp;"]","")</f>
        <v/>
      </c>
      <c r="O13" s="29" t="str">
        <f>IFERROR(ROUND(AVERAGEIFS(Output!$N$3:$N$992,Output!$H$3:$H$992,O$3,Output!#REF!,1,Output!$F$3:$F$992,$A13),1)&amp;" ["&amp;ROUND(_xlfn.MINIFS(Output!$N$3:$N$992,Output!$H$3:$H$992,O$3,Output!#REF!,1,Output!$F$3:$F$992,$A13),1)&amp;"-"&amp;ROUND(_xlfn.MAXIFS(Output!$N$3:$N$992,Output!$H$3:$H$992,O$3,Output!#REF!,1,Output!$F$3:$F$992,$A13),1)&amp;"]","")</f>
        <v/>
      </c>
      <c r="P13" s="29" t="str">
        <f>IFERROR(ROUND(AVERAGEIFS(Output!$N$3:$N$992,Output!$H$3:$H$992,P$3,Output!#REF!,1,Output!$F$3:$F$992,$A13),1)&amp;" ["&amp;ROUND(_xlfn.MINIFS(Output!$N$3:$N$992,Output!$H$3:$H$992,P$3,Output!#REF!,1,Output!$F$3:$F$992,$A13),1)&amp;"-"&amp;ROUND(_xlfn.MAXIFS(Output!$N$3:$N$992,Output!$H$3:$H$992,P$3,Output!#REF!,1,Output!$F$3:$F$992,$A13),1)&amp;"]","")</f>
        <v/>
      </c>
      <c r="Q13" s="29" t="str">
        <f>IFERROR(ROUND(AVERAGEIFS(Output!$N$3:$N$992,Output!$H$3:$H$992,Q$3,Output!#REF!,1,Output!$F$3:$F$992,$A13),1)&amp;" ["&amp;ROUND(_xlfn.MINIFS(Output!$N$3:$N$992,Output!$H$3:$H$992,Q$3,Output!#REF!,1,Output!$F$3:$F$992,$A13),1)&amp;"-"&amp;ROUND(_xlfn.MAXIFS(Output!$N$3:$N$992,Output!$H$3:$H$992,Q$3,Output!#REF!,1,Output!$F$3:$F$992,$A13),1)&amp;"]","")</f>
        <v/>
      </c>
      <c r="R13" s="29" t="str">
        <f>IFERROR(ROUND(AVERAGEIFS(Output!$N$3:$N$992,Output!$H$3:$H$992,R$3,Output!#REF!,1,Output!$F$3:$F$992,$A13),1)&amp;" ["&amp;ROUND(_xlfn.MINIFS(Output!$N$3:$N$992,Output!$H$3:$H$992,R$3,Output!#REF!,1,Output!$F$3:$F$992,$A13),1)&amp;"-"&amp;ROUND(_xlfn.MAXIFS(Output!$N$3:$N$992,Output!$H$3:$H$992,R$3,Output!#REF!,1,Output!$F$3:$F$992,$A13),1)&amp;"]","")</f>
        <v/>
      </c>
      <c r="S13" s="29" t="str">
        <f>IFERROR(ROUND(AVERAGEIFS(Output!$N$3:$N$992,Output!$H$3:$H$992,S$3,Output!#REF!,1,Output!$F$3:$F$992,$A13),1)&amp;" ["&amp;ROUND(_xlfn.MINIFS(Output!$N$3:$N$992,Output!$H$3:$H$992,S$3,Output!#REF!,1,Output!$F$3:$F$992,$A13),1)&amp;"-"&amp;ROUND(_xlfn.MAXIFS(Output!$N$3:$N$992,Output!$H$3:$H$992,S$3,Output!#REF!,1,Output!$F$3:$F$992,$A13),1)&amp;"]","")</f>
        <v/>
      </c>
      <c r="T13" s="29" t="str">
        <f>IFERROR(ROUND(AVERAGEIFS(Output!$N$3:$N$992,Output!$H$3:$H$992,T$3,Output!#REF!,1,Output!$F$3:$F$992,$A13),1)&amp;" ["&amp;ROUND(_xlfn.MINIFS(Output!$N$3:$N$992,Output!$H$3:$H$992,T$3,Output!#REF!,1,Output!$F$3:$F$992,$A13),1)&amp;"-"&amp;ROUND(_xlfn.MAXIFS(Output!$N$3:$N$992,Output!$H$3:$H$992,T$3,Output!#REF!,1,Output!$F$3:$F$992,$A13),1)&amp;"]","")</f>
        <v/>
      </c>
      <c r="U13" s="29" t="str">
        <f>IFERROR(ROUND(AVERAGEIFS(Output!$N$3:$N$992,Output!$H$3:$H$992,U$3,Output!#REF!,1,Output!$F$3:$F$992,$A13),1)&amp;" ["&amp;ROUND(_xlfn.MINIFS(Output!$N$3:$N$992,Output!$H$3:$H$992,U$3,Output!#REF!,1,Output!$F$3:$F$992,$A13),1)&amp;"-"&amp;ROUND(_xlfn.MAXIFS(Output!$N$3:$N$992,Output!$H$3:$H$992,U$3,Output!#REF!,1,Output!$F$3:$F$992,$A13),1)&amp;"]","")</f>
        <v/>
      </c>
      <c r="V13" s="29" t="str">
        <f>IFERROR(ROUND(AVERAGEIFS(Output!$N$3:$N$992,Output!$H$3:$H$992,V$3,Output!#REF!,1,Output!$F$3:$F$992,$A13),1)&amp;" ["&amp;ROUND(_xlfn.MINIFS(Output!$N$3:$N$992,Output!$H$3:$H$992,V$3,Output!#REF!,1,Output!$F$3:$F$992,$A13),1)&amp;"-"&amp;ROUND(_xlfn.MAXIFS(Output!$N$3:$N$992,Output!$H$3:$H$992,V$3,Output!#REF!,1,Output!$F$3:$F$992,$A13),1)&amp;"]","")</f>
        <v/>
      </c>
      <c r="W13" s="29" t="str">
        <f>IFERROR(ROUND(AVERAGEIFS(Output!$N$3:$N$992,Output!$H$3:$H$992,W$3,Output!#REF!,1,Output!$F$3:$F$992,$A13),1)&amp;" ["&amp;ROUND(_xlfn.MINIFS(Output!$N$3:$N$992,Output!$H$3:$H$992,W$3,Output!#REF!,1,Output!$F$3:$F$992,$A13),1)&amp;"-"&amp;ROUND(_xlfn.MAXIFS(Output!$N$3:$N$992,Output!$H$3:$H$992,W$3,Output!#REF!,1,Output!$F$3:$F$992,$A13),1)&amp;"]","")</f>
        <v/>
      </c>
      <c r="X13" s="29" t="str">
        <f>IFERROR(ROUND(AVERAGEIFS(Output!$N$3:$N$992,Output!$H$3:$H$992,X$3,Output!#REF!,1,Output!$F$3:$F$992,$A13),1)&amp;" ["&amp;ROUND(_xlfn.MINIFS(Output!$N$3:$N$992,Output!$H$3:$H$992,X$3,Output!#REF!,1,Output!$F$3:$F$992,$A13),1)&amp;"-"&amp;ROUND(_xlfn.MAXIFS(Output!$N$3:$N$992,Output!$H$3:$H$992,X$3,Output!#REF!,1,Output!$F$3:$F$992,$A13),1)&amp;"]","")</f>
        <v/>
      </c>
      <c r="Y13" s="29" t="str">
        <f>IFERROR(ROUND(AVERAGEIFS(Output!$N$3:$N$992,Output!$H$3:$H$992,Y$3,Output!#REF!,1,Output!$F$3:$F$992,$A13),1)&amp;" ["&amp;ROUND(_xlfn.MINIFS(Output!$N$3:$N$992,Output!$H$3:$H$992,Y$3,Output!#REF!,1,Output!$F$3:$F$992,$A13),1)&amp;"-"&amp;ROUND(_xlfn.MAXIFS(Output!$N$3:$N$992,Output!$H$3:$H$992,Y$3,Output!#REF!,1,Output!$F$3:$F$992,$A13),1)&amp;"]","")</f>
        <v/>
      </c>
      <c r="Z13" s="29" t="str">
        <f>IFERROR(ROUND(AVERAGEIFS(Output!$N$3:$N$992,Output!$H$3:$H$992,Z$3,Output!#REF!,1,Output!$F$3:$F$992,$A13),1)&amp;" ["&amp;ROUND(_xlfn.MINIFS(Output!$N$3:$N$992,Output!$H$3:$H$992,Z$3,Output!#REF!,1,Output!$F$3:$F$992,$A13),1)&amp;"-"&amp;ROUND(_xlfn.MAXIFS(Output!$N$3:$N$992,Output!$H$3:$H$992,Z$3,Output!#REF!,1,Output!$F$3:$F$992,$A13),1)&amp;"]","")</f>
        <v/>
      </c>
      <c r="AA13" s="29" t="str">
        <f>IFERROR(ROUND(AVERAGEIFS(Output!$N$3:$N$992,Output!$H$3:$H$992,AA$3,Output!#REF!,1,Output!$F$3:$F$992,$A13),0)&amp;" ["&amp;ROUND(_xlfn.MINIFS(Output!$N$3:$N$992,Output!$H$3:$H$992,AA$3,Output!#REF!,1,Output!$F$3:$F$992,$A13),0)&amp;"-"&amp;ROUND(_xlfn.MAXIFS(Output!$N$3:$N$992,Output!$H$3:$H$992,AA$3,Output!#REF!,1,Output!$F$3:$F$992,$A13),0)&amp;"]","")</f>
        <v/>
      </c>
      <c r="AB13" s="29" t="str">
        <f>IFERROR(ROUND(AVERAGEIFS(Output!$N$3:$N$992,Output!$H$3:$H$992,AB$3,Output!#REF!,1,Output!$F$3:$F$992,$A13),0)&amp;" ["&amp;ROUND(_xlfn.MINIFS(Output!$N$3:$N$992,Output!$H$3:$H$992,AB$3,Output!#REF!,1,Output!$F$3:$F$992,$A13),0)&amp;"-"&amp;ROUND(_xlfn.MAXIFS(Output!$N$3:$N$992,Output!$H$3:$H$992,AB$3,Output!#REF!,1,Output!$F$3:$F$992,$A13),0)&amp;"]","")</f>
        <v/>
      </c>
      <c r="AC13" s="29" t="str">
        <f>IFERROR(ROUND(AVERAGEIFS(Output!$N$3:$N$992,Output!$H$3:$H$992,AC$3,Output!#REF!,1,Output!$F$3:$F$992,$A13),0)&amp;" ["&amp;ROUND(_xlfn.MINIFS(Output!$N$3:$N$992,Output!$H$3:$H$992,AC$3,Output!#REF!,1,Output!$F$3:$F$992,$A13),0)&amp;"-"&amp;ROUND(_xlfn.MAXIFS(Output!$N$3:$N$992,Output!$H$3:$H$992,AC$3,Output!#REF!,1,Output!$F$3:$F$992,$A13),0)&amp;"]","")</f>
        <v/>
      </c>
    </row>
    <row r="14" spans="1:32" x14ac:dyDescent="0.35">
      <c r="A14" s="28" t="s">
        <v>7</v>
      </c>
      <c r="B14" s="51"/>
      <c r="C14" s="51"/>
      <c r="D14" s="29" t="str">
        <f>IFERROR(ROUND(AVERAGEIFS(Output!$N$3:$N$992,Output!$H$3:$H$992,D$3,Output!#REF!,1,Output!$F$3:$F$992,$A14),1)&amp;" ["&amp;ROUND(_xlfn.MINIFS(Output!$N$3:$N$992,Output!$H$3:$H$992,D$3,Output!#REF!,1,Output!$F$3:$F$992,$A14),1)&amp;"-"&amp;ROUND(_xlfn.MAXIFS(Output!$N$3:$N$992,Output!$H$3:$H$992,D$3,Output!#REF!,1,Output!$F$3:$F$992,$A14),1)&amp;"]","")</f>
        <v/>
      </c>
      <c r="E14" s="29" t="str">
        <f>IFERROR(ROUND(AVERAGEIFS(Output!$N$3:$N$992,Output!$H$3:$H$992,E$3,Output!#REF!,1,Output!$F$3:$F$992,$A14),1)&amp;" ["&amp;ROUND(_xlfn.MINIFS(Output!$N$3:$N$992,Output!$H$3:$H$992,E$3,Output!#REF!,1,Output!$F$3:$F$992,$A14),1)&amp;"-"&amp;ROUND(_xlfn.MAXIFS(Output!$N$3:$N$992,Output!$H$3:$H$992,E$3,Output!#REF!,1,Output!$F$3:$F$992,$A14),1)&amp;"]","")</f>
        <v/>
      </c>
      <c r="F14" s="29" t="str">
        <f>IFERROR(ROUND(AVERAGEIFS(Output!$N$3:$N$992,Output!$H$3:$H$992,F$3,Output!#REF!,1,Output!$F$3:$F$992,$A14),1)&amp;" ["&amp;ROUND(_xlfn.MINIFS(Output!$N$3:$N$992,Output!$H$3:$H$992,F$3,Output!#REF!,1,Output!$F$3:$F$992,$A14),1)&amp;"-"&amp;ROUND(_xlfn.MAXIFS(Output!$N$3:$N$992,Output!$H$3:$H$992,F$3,Output!#REF!,1,Output!$F$3:$F$992,$A14),1)&amp;"]","")</f>
        <v/>
      </c>
      <c r="G14" s="29" t="str">
        <f>IFERROR(ROUND(AVERAGEIFS(Output!$N$3:$N$992,Output!$H$3:$H$992,G$3,Output!#REF!,1,Output!$F$3:$F$992,$A14),0)&amp;" ["&amp;ROUND(_xlfn.MINIFS(Output!$N$3:$N$992,Output!$H$3:$H$992,G$3,Output!#REF!,1,Output!$F$3:$F$992,$A14),0)&amp;"-"&amp;ROUND(_xlfn.MAXIFS(Output!$N$3:$N$992,Output!$H$3:$H$992,G$3,Output!#REF!,1,Output!$F$3:$F$992,$A14),0)&amp;"]","")</f>
        <v/>
      </c>
      <c r="H14" s="29" t="str">
        <f>IFERROR(ROUND(AVERAGEIFS(Output!$N$3:$N$992,Output!$H$3:$H$992,H$3,Output!#REF!,1,Output!$F$3:$F$992,$A14),0)&amp;" ["&amp;ROUND(_xlfn.MINIFS(Output!$N$3:$N$992,Output!$H$3:$H$992,H$3,Output!#REF!,1,Output!$F$3:$F$992,$A14),0)&amp;"-"&amp;ROUND(_xlfn.MAXIFS(Output!$N$3:$N$992,Output!$H$3:$H$992,H$3,Output!#REF!,1,Output!$F$3:$F$992,$A14),0)&amp;"]","")</f>
        <v/>
      </c>
      <c r="I14" s="29" t="str">
        <f>IFERROR(ROUND(AVERAGEIFS(Output!$N$3:$N$992,Output!$H$3:$H$992,I$3,Output!#REF!,1,Output!$F$3:$F$992,$A14),1)&amp;" ["&amp;ROUND(_xlfn.MINIFS(Output!$N$3:$N$992,Output!$H$3:$H$992,I$3,Output!#REF!,1,Output!$F$3:$F$992,$A14),1)&amp;"-"&amp;ROUND(_xlfn.MAXIFS(Output!$N$3:$N$992,Output!$H$3:$H$992,I$3,Output!#REF!,1,Output!$F$3:$F$992,$A14),1)&amp;"]","")</f>
        <v/>
      </c>
      <c r="J14" s="29" t="str">
        <f>IFERROR(ROUND(AVERAGEIFS(Output!$N$3:$N$992,Output!$H$3:$H$992,J$3,Output!#REF!,1,Output!$F$3:$F$992,$A14),1)&amp;" ["&amp;ROUND(_xlfn.MINIFS(Output!$N$3:$N$992,Output!$H$3:$H$992,J$3,Output!#REF!,1,Output!$F$3:$F$992,$A14),1)&amp;"-"&amp;ROUND(_xlfn.MAXIFS(Output!$N$3:$N$992,Output!$H$3:$H$992,J$3,Output!#REF!,1,Output!$F$3:$F$992,$A14),1)&amp;"]","")</f>
        <v/>
      </c>
      <c r="K14" s="29" t="str">
        <f>IFERROR(ROUND(AVERAGEIFS(Output!$N$3:$N$992,Output!$H$3:$H$992,K$3,Output!#REF!,1,Output!$F$3:$F$992,$A14),1)&amp;" ["&amp;ROUND(_xlfn.MINIFS(Output!$N$3:$N$992,Output!$H$3:$H$992,K$3,Output!#REF!,1,Output!$F$3:$F$992,$A14),1)&amp;"-"&amp;ROUND(_xlfn.MAXIFS(Output!$N$3:$N$992,Output!$H$3:$H$992,K$3,Output!#REF!,1,Output!$F$3:$F$992,$A14),1)&amp;"]","")</f>
        <v/>
      </c>
      <c r="L14" s="29" t="str">
        <f>IFERROR(ROUND(AVERAGEIFS(Output!$N$3:$N$992,Output!$H$3:$H$992,L$3,Output!#REF!,1,Output!$F$3:$F$992,$A14),1)&amp;" ["&amp;ROUND(_xlfn.MINIFS(Output!$N$3:$N$992,Output!$H$3:$H$992,L$3,Output!#REF!,1,Output!$F$3:$F$992,$A14),1)&amp;"-"&amp;ROUND(_xlfn.MAXIFS(Output!$N$3:$N$992,Output!$H$3:$H$992,L$3,Output!#REF!,1,Output!$F$3:$F$992,$A14),1)&amp;"]","")</f>
        <v/>
      </c>
      <c r="M14" s="29" t="str">
        <f>IFERROR(ROUND(AVERAGEIFS(Output!$N$3:$N$992,Output!$H$3:$H$992,M$3,Output!#REF!,1,Output!$F$3:$F$992,$A14),1)&amp;" ["&amp;ROUND(_xlfn.MINIFS(Output!$N$3:$N$992,Output!$H$3:$H$992,M$3,Output!#REF!,1,Output!$F$3:$F$992,$A14),1)&amp;"-"&amp;ROUND(_xlfn.MAXIFS(Output!$N$3:$N$992,Output!$H$3:$H$992,M$3,Output!#REF!,1,Output!$F$3:$F$992,$A14),1)&amp;"]","")</f>
        <v/>
      </c>
      <c r="N14" s="29" t="str">
        <f>IFERROR(ROUND(AVERAGEIFS(Output!$N$3:$N$992,Output!$H$3:$H$992,N$3,Output!#REF!,1,Output!$F$3:$F$992,$A14),1)&amp;" ["&amp;ROUND(_xlfn.MINIFS(Output!$N$3:$N$992,Output!$H$3:$H$992,N$3,Output!#REF!,1,Output!$F$3:$F$992,$A14),1)&amp;"-"&amp;ROUND(_xlfn.MAXIFS(Output!$N$3:$N$992,Output!$H$3:$H$992,N$3,Output!#REF!,1,Output!$F$3:$F$992,$A14),1)&amp;"]","")</f>
        <v/>
      </c>
      <c r="O14" s="29" t="str">
        <f>IFERROR(ROUND(AVERAGEIFS(Output!$N$3:$N$992,Output!$H$3:$H$992,O$3,Output!#REF!,1,Output!$F$3:$F$992,$A14),1)&amp;" ["&amp;ROUND(_xlfn.MINIFS(Output!$N$3:$N$992,Output!$H$3:$H$992,O$3,Output!#REF!,1,Output!$F$3:$F$992,$A14),1)&amp;"-"&amp;ROUND(_xlfn.MAXIFS(Output!$N$3:$N$992,Output!$H$3:$H$992,O$3,Output!#REF!,1,Output!$F$3:$F$992,$A14),1)&amp;"]","")</f>
        <v/>
      </c>
      <c r="P14" s="29" t="str">
        <f>IFERROR(ROUND(AVERAGEIFS(Output!$N$3:$N$992,Output!$H$3:$H$992,P$3,Output!#REF!,1,Output!$F$3:$F$992,$A14),1)&amp;" ["&amp;ROUND(_xlfn.MINIFS(Output!$N$3:$N$992,Output!$H$3:$H$992,P$3,Output!#REF!,1,Output!$F$3:$F$992,$A14),1)&amp;"-"&amp;ROUND(_xlfn.MAXIFS(Output!$N$3:$N$992,Output!$H$3:$H$992,P$3,Output!#REF!,1,Output!$F$3:$F$992,$A14),1)&amp;"]","")</f>
        <v/>
      </c>
      <c r="Q14" s="29" t="str">
        <f>IFERROR(ROUND(AVERAGEIFS(Output!$N$3:$N$992,Output!$H$3:$H$992,Q$3,Output!#REF!,1,Output!$F$3:$F$992,$A14),1)&amp;" ["&amp;ROUND(_xlfn.MINIFS(Output!$N$3:$N$992,Output!$H$3:$H$992,Q$3,Output!#REF!,1,Output!$F$3:$F$992,$A14),1)&amp;"-"&amp;ROUND(_xlfn.MAXIFS(Output!$N$3:$N$992,Output!$H$3:$H$992,Q$3,Output!#REF!,1,Output!$F$3:$F$992,$A14),1)&amp;"]","")</f>
        <v/>
      </c>
      <c r="R14" s="29" t="str">
        <f>IFERROR(ROUND(AVERAGEIFS(Output!$N$3:$N$992,Output!$H$3:$H$992,R$3,Output!#REF!,1,Output!$F$3:$F$992,$A14),1)&amp;" ["&amp;ROUND(_xlfn.MINIFS(Output!$N$3:$N$992,Output!$H$3:$H$992,R$3,Output!#REF!,1,Output!$F$3:$F$992,$A14),1)&amp;"-"&amp;ROUND(_xlfn.MAXIFS(Output!$N$3:$N$992,Output!$H$3:$H$992,R$3,Output!#REF!,1,Output!$F$3:$F$992,$A14),1)&amp;"]","")</f>
        <v/>
      </c>
      <c r="S14" s="29" t="str">
        <f>IFERROR(ROUND(AVERAGEIFS(Output!$N$3:$N$992,Output!$H$3:$H$992,S$3,Output!#REF!,1,Output!$F$3:$F$992,$A14),1)&amp;" ["&amp;ROUND(_xlfn.MINIFS(Output!$N$3:$N$992,Output!$H$3:$H$992,S$3,Output!#REF!,1,Output!$F$3:$F$992,$A14),1)&amp;"-"&amp;ROUND(_xlfn.MAXIFS(Output!$N$3:$N$992,Output!$H$3:$H$992,S$3,Output!#REF!,1,Output!$F$3:$F$992,$A14),1)&amp;"]","")</f>
        <v/>
      </c>
      <c r="T14" s="29" t="str">
        <f>IFERROR(ROUND(AVERAGEIFS(Output!$N$3:$N$992,Output!$H$3:$H$992,T$3,Output!#REF!,1,Output!$F$3:$F$992,$A14),1)&amp;" ["&amp;ROUND(_xlfn.MINIFS(Output!$N$3:$N$992,Output!$H$3:$H$992,T$3,Output!#REF!,1,Output!$F$3:$F$992,$A14),1)&amp;"-"&amp;ROUND(_xlfn.MAXIFS(Output!$N$3:$N$992,Output!$H$3:$H$992,T$3,Output!#REF!,1,Output!$F$3:$F$992,$A14),1)&amp;"]","")</f>
        <v/>
      </c>
      <c r="U14" s="29" t="str">
        <f>IFERROR(ROUND(AVERAGEIFS(Output!$N$3:$N$992,Output!$H$3:$H$992,U$3,Output!#REF!,1,Output!$F$3:$F$992,$A14),1)&amp;" ["&amp;ROUND(_xlfn.MINIFS(Output!$N$3:$N$992,Output!$H$3:$H$992,U$3,Output!#REF!,1,Output!$F$3:$F$992,$A14),1)&amp;"-"&amp;ROUND(_xlfn.MAXIFS(Output!$N$3:$N$992,Output!$H$3:$H$992,U$3,Output!#REF!,1,Output!$F$3:$F$992,$A14),1)&amp;"]","")</f>
        <v/>
      </c>
      <c r="V14" s="29" t="str">
        <f>IFERROR(ROUND(AVERAGEIFS(Output!$N$3:$N$992,Output!$H$3:$H$992,V$3,Output!#REF!,1,Output!$F$3:$F$992,$A14),1)&amp;" ["&amp;ROUND(_xlfn.MINIFS(Output!$N$3:$N$992,Output!$H$3:$H$992,V$3,Output!#REF!,1,Output!$F$3:$F$992,$A14),1)&amp;"-"&amp;ROUND(_xlfn.MAXIFS(Output!$N$3:$N$992,Output!$H$3:$H$992,V$3,Output!#REF!,1,Output!$F$3:$F$992,$A14),1)&amp;"]","")</f>
        <v/>
      </c>
      <c r="W14" s="29" t="str">
        <f>IFERROR(ROUND(AVERAGEIFS(Output!$N$3:$N$992,Output!$H$3:$H$992,W$3,Output!#REF!,1,Output!$F$3:$F$992,$A14),1)&amp;" ["&amp;ROUND(_xlfn.MINIFS(Output!$N$3:$N$992,Output!$H$3:$H$992,W$3,Output!#REF!,1,Output!$F$3:$F$992,$A14),1)&amp;"-"&amp;ROUND(_xlfn.MAXIFS(Output!$N$3:$N$992,Output!$H$3:$H$992,W$3,Output!#REF!,1,Output!$F$3:$F$992,$A14),1)&amp;"]","")</f>
        <v/>
      </c>
      <c r="X14" s="29" t="str">
        <f>IFERROR(ROUND(AVERAGEIFS(Output!$N$3:$N$992,Output!$H$3:$H$992,X$3,Output!#REF!,1,Output!$F$3:$F$992,$A14),1)&amp;" ["&amp;ROUND(_xlfn.MINIFS(Output!$N$3:$N$992,Output!$H$3:$H$992,X$3,Output!#REF!,1,Output!$F$3:$F$992,$A14),1)&amp;"-"&amp;ROUND(_xlfn.MAXIFS(Output!$N$3:$N$992,Output!$H$3:$H$992,X$3,Output!#REF!,1,Output!$F$3:$F$992,$A14),1)&amp;"]","")</f>
        <v/>
      </c>
      <c r="Y14" s="29" t="str">
        <f>IFERROR(ROUND(AVERAGEIFS(Output!$N$3:$N$992,Output!$H$3:$H$992,Y$3,Output!#REF!,1,Output!$F$3:$F$992,$A14),1)&amp;" ["&amp;ROUND(_xlfn.MINIFS(Output!$N$3:$N$992,Output!$H$3:$H$992,Y$3,Output!#REF!,1,Output!$F$3:$F$992,$A14),1)&amp;"-"&amp;ROUND(_xlfn.MAXIFS(Output!$N$3:$N$992,Output!$H$3:$H$992,Y$3,Output!#REF!,1,Output!$F$3:$F$992,$A14),1)&amp;"]","")</f>
        <v/>
      </c>
      <c r="Z14" s="29" t="str">
        <f>IFERROR(ROUND(AVERAGEIFS(Output!$N$3:$N$992,Output!$H$3:$H$992,Z$3,Output!#REF!,1,Output!$F$3:$F$992,$A14),1)&amp;" ["&amp;ROUND(_xlfn.MINIFS(Output!$N$3:$N$992,Output!$H$3:$H$992,Z$3,Output!#REF!,1,Output!$F$3:$F$992,$A14),1)&amp;"-"&amp;ROUND(_xlfn.MAXIFS(Output!$N$3:$N$992,Output!$H$3:$H$992,Z$3,Output!#REF!,1,Output!$F$3:$F$992,$A14),1)&amp;"]","")</f>
        <v/>
      </c>
      <c r="AA14" s="29" t="str">
        <f>IFERROR(ROUND(AVERAGEIFS(Output!$N$3:$N$992,Output!$H$3:$H$992,AA$3,Output!#REF!,1,Output!$F$3:$F$992,$A14),0)&amp;" ["&amp;ROUND(_xlfn.MINIFS(Output!$N$3:$N$992,Output!$H$3:$H$992,AA$3,Output!#REF!,1,Output!$F$3:$F$992,$A14),0)&amp;"-"&amp;ROUND(_xlfn.MAXIFS(Output!$N$3:$N$992,Output!$H$3:$H$992,AA$3,Output!#REF!,1,Output!$F$3:$F$992,$A14),0)&amp;"]","")</f>
        <v/>
      </c>
      <c r="AB14" s="29" t="str">
        <f>IFERROR(ROUND(AVERAGEIFS(Output!$N$3:$N$992,Output!$H$3:$H$992,AB$3,Output!#REF!,1,Output!$F$3:$F$992,$A14),0)&amp;" ["&amp;ROUND(_xlfn.MINIFS(Output!$N$3:$N$992,Output!$H$3:$H$992,AB$3,Output!#REF!,1,Output!$F$3:$F$992,$A14),0)&amp;"-"&amp;ROUND(_xlfn.MAXIFS(Output!$N$3:$N$992,Output!$H$3:$H$992,AB$3,Output!#REF!,1,Output!$F$3:$F$992,$A14),0)&amp;"]","")</f>
        <v/>
      </c>
      <c r="AC14" s="29" t="str">
        <f>IFERROR(ROUND(AVERAGEIFS(Output!$N$3:$N$992,Output!$H$3:$H$992,AC$3,Output!#REF!,1,Output!$F$3:$F$992,$A14),0)&amp;" ["&amp;ROUND(_xlfn.MINIFS(Output!$N$3:$N$992,Output!$H$3:$H$992,AC$3,Output!#REF!,1,Output!$F$3:$F$992,$A14),0)&amp;"-"&amp;ROUND(_xlfn.MAXIFS(Output!$N$3:$N$992,Output!$H$3:$H$992,AC$3,Output!#REF!,1,Output!$F$3:$F$992,$A14),0)&amp;"]","")</f>
        <v/>
      </c>
    </row>
    <row r="15" spans="1:32" x14ac:dyDescent="0.35">
      <c r="A15" s="22"/>
      <c r="D15" s="23"/>
      <c r="E15" s="23"/>
      <c r="F15" s="23"/>
      <c r="G15" s="24"/>
      <c r="H15" s="24"/>
      <c r="I15" s="23"/>
      <c r="J15" s="23"/>
      <c r="K15" s="23"/>
      <c r="L15" s="23"/>
      <c r="M15" s="23"/>
      <c r="N15" s="23"/>
      <c r="O15" s="23"/>
      <c r="P15" s="25"/>
      <c r="Q15" s="26"/>
      <c r="R15" s="23"/>
      <c r="S15" s="23"/>
      <c r="T15" s="23"/>
      <c r="U15" s="23"/>
      <c r="V15" s="23"/>
      <c r="W15" s="23"/>
      <c r="X15" s="23"/>
      <c r="Y15" s="23"/>
      <c r="Z15" s="23"/>
      <c r="AA15" s="24"/>
      <c r="AB15" s="24"/>
      <c r="AC15" s="24"/>
    </row>
    <row r="16" spans="1:32" x14ac:dyDescent="0.35">
      <c r="A16" s="27" t="s">
        <v>1201</v>
      </c>
      <c r="B16" s="50"/>
      <c r="C16" s="50"/>
      <c r="D16" s="23"/>
      <c r="E16" s="23"/>
      <c r="F16" s="23"/>
      <c r="G16" s="24"/>
      <c r="H16" s="24"/>
      <c r="I16" s="23"/>
      <c r="J16" s="23"/>
      <c r="K16" s="23"/>
      <c r="L16" s="23"/>
      <c r="M16" s="23"/>
      <c r="N16" s="23"/>
      <c r="O16" s="23"/>
      <c r="P16" s="25"/>
      <c r="Q16" s="26"/>
      <c r="R16" s="23"/>
      <c r="S16" s="23"/>
      <c r="T16" s="23"/>
      <c r="U16" s="23"/>
      <c r="V16" s="23"/>
      <c r="W16" s="23"/>
      <c r="X16" s="23"/>
      <c r="Y16" s="23"/>
      <c r="Z16" s="23"/>
      <c r="AA16" s="24"/>
      <c r="AB16" s="24"/>
      <c r="AC16" s="24"/>
    </row>
    <row r="17" spans="1:42" x14ac:dyDescent="0.35">
      <c r="A17" s="28" t="s">
        <v>17</v>
      </c>
      <c r="B17" s="51"/>
      <c r="C17" s="51"/>
      <c r="D17" s="29" t="str">
        <f>IFERROR(ROUND(AVERAGEIFS(Output!$N$3:$N$992,Output!$H$3:$H$992,D$3,Output!#REF!,1,Output!$E$3:$E$992,$A17),1)&amp;" ["&amp;ROUND(_xlfn.MINIFS(Output!$N$3:$N$992,Output!$H$3:$H$992,D$3,Output!#REF!,1,Output!$E$3:$E$992,$A17),1)&amp;"-"&amp;ROUND(_xlfn.MAXIFS(Output!$N$3:$N$992,Output!$H$3:$H$992,D$3,Output!#REF!,1,Output!$E$3:$E$992,$A17),1)&amp;"]","")</f>
        <v/>
      </c>
      <c r="E17" s="29" t="str">
        <f>IFERROR(ROUND(AVERAGEIFS(Output!$N$3:$N$992,Output!$H$3:$H$992,E$3,Output!#REF!,1,Output!$E$3:$E$992,$A17),1)&amp;" ["&amp;ROUND(_xlfn.MINIFS(Output!$N$3:$N$992,Output!$H$3:$H$992,E$3,Output!#REF!,1,Output!$E$3:$E$992,$A17),1)&amp;"-"&amp;ROUND(_xlfn.MAXIFS(Output!$N$3:$N$992,Output!$H$3:$H$992,E$3,Output!#REF!,1,Output!$E$3:$E$992,$A17),1)&amp;"]","")</f>
        <v/>
      </c>
      <c r="F17" s="29" t="str">
        <f>IFERROR(ROUND(AVERAGEIFS(Output!$N$3:$N$992,Output!$H$3:$H$992,F$3,Output!#REF!,1,Output!$E$3:$E$992,$A17),1)&amp;" ["&amp;ROUND(_xlfn.MINIFS(Output!$N$3:$N$992,Output!$H$3:$H$992,F$3,Output!#REF!,1,Output!$E$3:$E$992,$A17),1)&amp;"-"&amp;ROUND(_xlfn.MAXIFS(Output!$N$3:$N$992,Output!$H$3:$H$992,F$3,Output!#REF!,1,Output!$E$3:$E$992,$A17),1)&amp;"]","")</f>
        <v/>
      </c>
      <c r="G17" s="29" t="str">
        <f>IFERROR(ROUND(AVERAGEIFS(Output!$N$3:$N$992,Output!$H$3:$H$992,G$3,Output!#REF!,1,Output!$E$3:$E$992,$A17),0)&amp;" ["&amp;ROUND(_xlfn.MINIFS(Output!$N$3:$N$992,Output!$H$3:$H$992,G$3,Output!#REF!,1,Output!$E$3:$E$992,$A17),0)&amp;"-"&amp;ROUND(_xlfn.MAXIFS(Output!$N$3:$N$992,Output!$H$3:$H$992,G$3,Output!#REF!,1,Output!$E$3:$E$992,$A17),0)&amp;"]","")</f>
        <v/>
      </c>
      <c r="H17" s="29" t="str">
        <f>IFERROR(ROUND(AVERAGEIFS(Output!$N$3:$N$992,Output!$H$3:$H$992,H$3,Output!#REF!,1,Output!$E$3:$E$992,$A17),0)&amp;" ["&amp;ROUND(_xlfn.MINIFS(Output!$N$3:$N$992,Output!$H$3:$H$992,H$3,Output!#REF!,1,Output!$E$3:$E$992,$A17),0)&amp;"-"&amp;ROUND(_xlfn.MAXIFS(Output!$N$3:$N$992,Output!$H$3:$H$992,H$3,Output!#REF!,1,Output!$E$3:$E$992,$A17),0)&amp;"]","")</f>
        <v/>
      </c>
      <c r="I17" s="29" t="str">
        <f>IFERROR(ROUND(AVERAGEIFS(Output!$N$3:$N$992,Output!$H$3:$H$992,I$3,Output!#REF!,1,Output!$E$3:$E$992,$A17),1)&amp;" ["&amp;ROUND(_xlfn.MINIFS(Output!$N$3:$N$992,Output!$H$3:$H$992,I$3,Output!#REF!,1,Output!$E$3:$E$992,$A17),1)&amp;"-"&amp;ROUND(_xlfn.MAXIFS(Output!$N$3:$N$992,Output!$H$3:$H$992,I$3,Output!#REF!,1,Output!$E$3:$E$992,$A17),1)&amp;"]","")</f>
        <v/>
      </c>
      <c r="J17" s="29" t="str">
        <f>IFERROR(ROUND(AVERAGEIFS(Output!$N$3:$N$992,Output!$H$3:$H$992,J$3,Output!#REF!,1,Output!$E$3:$E$992,$A17),1)&amp;" ["&amp;ROUND(_xlfn.MINIFS(Output!$N$3:$N$992,Output!$H$3:$H$992,J$3,Output!#REF!,1,Output!$E$3:$E$992,$A17),1)&amp;"-"&amp;ROUND(_xlfn.MAXIFS(Output!$N$3:$N$992,Output!$H$3:$H$992,J$3,Output!#REF!,1,Output!$E$3:$E$992,$A17),1)&amp;"]","")</f>
        <v/>
      </c>
      <c r="K17" s="29" t="str">
        <f>IFERROR(ROUND(AVERAGEIFS(Output!$N$3:$N$992,Output!$H$3:$H$992,K$3,Output!#REF!,1,Output!$E$3:$E$992,$A17),1)&amp;" ["&amp;ROUND(_xlfn.MINIFS(Output!$N$3:$N$992,Output!$H$3:$H$992,K$3,Output!#REF!,1,Output!$E$3:$E$992,$A17),1)&amp;"-"&amp;ROUND(_xlfn.MAXIFS(Output!$N$3:$N$992,Output!$H$3:$H$992,K$3,Output!#REF!,1,Output!$E$3:$E$992,$A17),1)&amp;"]","")</f>
        <v/>
      </c>
      <c r="L17" s="29" t="str">
        <f>IFERROR(ROUND(AVERAGEIFS(Output!$N$3:$N$992,Output!$H$3:$H$992,L$3,Output!#REF!,1,Output!$E$3:$E$992,$A17),1)&amp;" ["&amp;ROUND(_xlfn.MINIFS(Output!$N$3:$N$992,Output!$H$3:$H$992,L$3,Output!#REF!,1,Output!$E$3:$E$992,$A17),1)&amp;"-"&amp;ROUND(_xlfn.MAXIFS(Output!$N$3:$N$992,Output!$H$3:$H$992,L$3,Output!#REF!,1,Output!$E$3:$E$992,$A17),1)&amp;"]","")</f>
        <v/>
      </c>
      <c r="M17" s="29" t="str">
        <f>IFERROR(ROUND(AVERAGEIFS(Output!$N$3:$N$992,Output!$H$3:$H$992,M$3,Output!#REF!,1,Output!$E$3:$E$992,$A17),1)&amp;" ["&amp;ROUND(_xlfn.MINIFS(Output!$N$3:$N$992,Output!$H$3:$H$992,M$3,Output!#REF!,1,Output!$E$3:$E$992,$A17),1)&amp;"-"&amp;ROUND(_xlfn.MAXIFS(Output!$N$3:$N$992,Output!$H$3:$H$992,M$3,Output!#REF!,1,Output!$E$3:$E$992,$A17),1)&amp;"]","")</f>
        <v/>
      </c>
      <c r="N17" s="29" t="str">
        <f>IFERROR(ROUND(AVERAGEIFS(Output!$N$3:$N$992,Output!$H$3:$H$992,N$3,Output!#REF!,1,Output!$E$3:$E$992,$A17),1)&amp;" ["&amp;ROUND(_xlfn.MINIFS(Output!$N$3:$N$992,Output!$H$3:$H$992,N$3,Output!#REF!,1,Output!$E$3:$E$992,$A17),1)&amp;"-"&amp;ROUND(_xlfn.MAXIFS(Output!$N$3:$N$992,Output!$H$3:$H$992,N$3,Output!#REF!,1,Output!$E$3:$E$992,$A17),1)&amp;"]","")</f>
        <v/>
      </c>
      <c r="O17" s="29" t="str">
        <f>IFERROR(ROUND(AVERAGEIFS(Output!$N$3:$N$992,Output!$H$3:$H$992,O$3,Output!#REF!,1,Output!$E$3:$E$992,$A17),1)&amp;" ["&amp;ROUND(_xlfn.MINIFS(Output!$N$3:$N$992,Output!$H$3:$H$992,O$3,Output!#REF!,1,Output!$E$3:$E$992,$A17),1)&amp;"-"&amp;ROUND(_xlfn.MAXIFS(Output!$N$3:$N$992,Output!$H$3:$H$992,O$3,Output!#REF!,1,Output!$E$3:$E$992,$A17),1)&amp;"]","")</f>
        <v/>
      </c>
      <c r="P17" s="29" t="str">
        <f>IFERROR(ROUND(AVERAGEIFS(Output!$N$3:$N$992,Output!$H$3:$H$992,P$3,Output!#REF!,1,Output!$E$3:$E$992,$A17),1)&amp;" ["&amp;ROUND(_xlfn.MINIFS(Output!$N$3:$N$992,Output!$H$3:$H$992,P$3,Output!#REF!,1,Output!$E$3:$E$992,$A17),1)&amp;"-"&amp;ROUND(_xlfn.MAXIFS(Output!$N$3:$N$992,Output!$H$3:$H$992,P$3,Output!#REF!,1,Output!$E$3:$E$992,$A17),1)&amp;"]","")</f>
        <v/>
      </c>
      <c r="Q17" s="29" t="str">
        <f>IFERROR(ROUND(AVERAGEIFS(Output!$N$3:$N$992,Output!$H$3:$H$992,Q$3,Output!#REF!,1,Output!$E$3:$E$992,$A17),1)&amp;" ["&amp;ROUND(_xlfn.MINIFS(Output!$N$3:$N$992,Output!$H$3:$H$992,Q$3,Output!#REF!,1,Output!$E$3:$E$992,$A17),1)&amp;"-"&amp;ROUND(_xlfn.MAXIFS(Output!$N$3:$N$992,Output!$H$3:$H$992,Q$3,Output!#REF!,1,Output!$E$3:$E$992,$A17),1)&amp;"]","")</f>
        <v/>
      </c>
      <c r="R17" s="29" t="str">
        <f>IFERROR(ROUND(AVERAGEIFS(Output!$N$3:$N$992,Output!$H$3:$H$992,R$3,Output!#REF!,1,Output!$E$3:$E$992,$A17),1)&amp;" ["&amp;ROUND(_xlfn.MINIFS(Output!$N$3:$N$992,Output!$H$3:$H$992,R$3,Output!#REF!,1,Output!$E$3:$E$992,$A17),1)&amp;"-"&amp;ROUND(_xlfn.MAXIFS(Output!$N$3:$N$992,Output!$H$3:$H$992,R$3,Output!#REF!,1,Output!$E$3:$E$992,$A17),1)&amp;"]","")</f>
        <v/>
      </c>
      <c r="S17" s="29" t="str">
        <f>IFERROR(ROUND(AVERAGEIFS(Output!$N$3:$N$992,Output!$H$3:$H$992,S$3,Output!#REF!,1,Output!$E$3:$E$992,$A17),1)&amp;" ["&amp;ROUND(_xlfn.MINIFS(Output!$N$3:$N$992,Output!$H$3:$H$992,S$3,Output!#REF!,1,Output!$E$3:$E$992,$A17),1)&amp;"-"&amp;ROUND(_xlfn.MAXIFS(Output!$N$3:$N$992,Output!$H$3:$H$992,S$3,Output!#REF!,1,Output!$E$3:$E$992,$A17),1)&amp;"]","")</f>
        <v/>
      </c>
      <c r="T17" s="29" t="str">
        <f>IFERROR(ROUND(AVERAGEIFS(Output!$N$3:$N$992,Output!$H$3:$H$992,T$3,Output!#REF!,1,Output!$E$3:$E$992,$A17),1)&amp;" ["&amp;ROUND(_xlfn.MINIFS(Output!$N$3:$N$992,Output!$H$3:$H$992,T$3,Output!#REF!,1,Output!$E$3:$E$992,$A17),1)&amp;"-"&amp;ROUND(_xlfn.MAXIFS(Output!$N$3:$N$992,Output!$H$3:$H$992,T$3,Output!#REF!,1,Output!$E$3:$E$992,$A17),1)&amp;"]","")</f>
        <v/>
      </c>
      <c r="U17" s="29" t="str">
        <f>IFERROR(ROUND(AVERAGEIFS(Output!$N$3:$N$992,Output!$H$3:$H$992,U$3,Output!#REF!,1,Output!$E$3:$E$992,$A17),1)&amp;" ["&amp;ROUND(_xlfn.MINIFS(Output!$N$3:$N$992,Output!$H$3:$H$992,U$3,Output!#REF!,1,Output!$E$3:$E$992,$A17),1)&amp;"-"&amp;ROUND(_xlfn.MAXIFS(Output!$N$3:$N$992,Output!$H$3:$H$992,U$3,Output!#REF!,1,Output!$E$3:$E$992,$A17),1)&amp;"]","")</f>
        <v/>
      </c>
      <c r="V17" s="29" t="str">
        <f>IFERROR(ROUND(AVERAGEIFS(Output!$N$3:$N$992,Output!$H$3:$H$992,V$3,Output!#REF!,1,Output!$E$3:$E$992,$A17),1)&amp;" ["&amp;ROUND(_xlfn.MINIFS(Output!$N$3:$N$992,Output!$H$3:$H$992,V$3,Output!#REF!,1,Output!$E$3:$E$992,$A17),1)&amp;"-"&amp;ROUND(_xlfn.MAXIFS(Output!$N$3:$N$992,Output!$H$3:$H$992,V$3,Output!#REF!,1,Output!$E$3:$E$992,$A17),1)&amp;"]","")</f>
        <v/>
      </c>
      <c r="W17" s="29" t="str">
        <f>IFERROR(ROUND(AVERAGEIFS(Output!$N$3:$N$992,Output!$H$3:$H$992,W$3,Output!#REF!,1,Output!$E$3:$E$992,$A17),1)&amp;" ["&amp;ROUND(_xlfn.MINIFS(Output!$N$3:$N$992,Output!$H$3:$H$992,W$3,Output!#REF!,1,Output!$E$3:$E$992,$A17),1)&amp;"-"&amp;ROUND(_xlfn.MAXIFS(Output!$N$3:$N$992,Output!$H$3:$H$992,W$3,Output!#REF!,1,Output!$E$3:$E$992,$A17),1)&amp;"]","")</f>
        <v/>
      </c>
      <c r="X17" s="29" t="str">
        <f>IFERROR(ROUND(AVERAGEIFS(Output!$N$3:$N$992,Output!$H$3:$H$992,X$3,Output!#REF!,1,Output!$E$3:$E$992,$A17),1)&amp;" ["&amp;ROUND(_xlfn.MINIFS(Output!$N$3:$N$992,Output!$H$3:$H$992,X$3,Output!#REF!,1,Output!$E$3:$E$992,$A17),1)&amp;"-"&amp;ROUND(_xlfn.MAXIFS(Output!$N$3:$N$992,Output!$H$3:$H$992,X$3,Output!#REF!,1,Output!$E$3:$E$992,$A17),1)&amp;"]","")</f>
        <v/>
      </c>
      <c r="Y17" s="29" t="str">
        <f>IFERROR(ROUND(AVERAGEIFS(Output!$N$3:$N$992,Output!$H$3:$H$992,Y$3,Output!#REF!,1,Output!$E$3:$E$992,$A17),1)&amp;" ["&amp;ROUND(_xlfn.MINIFS(Output!$N$3:$N$992,Output!$H$3:$H$992,Y$3,Output!#REF!,1,Output!$E$3:$E$992,$A17),1)&amp;"-"&amp;ROUND(_xlfn.MAXIFS(Output!$N$3:$N$992,Output!$H$3:$H$992,Y$3,Output!#REF!,1,Output!$E$3:$E$992,$A17),1)&amp;"]","")</f>
        <v/>
      </c>
      <c r="Z17" s="29" t="str">
        <f>IFERROR(ROUND(AVERAGEIFS(Output!$N$3:$N$992,Output!$H$3:$H$992,Z$3,Output!#REF!,1,Output!$E$3:$E$992,$A17),1)&amp;" ["&amp;ROUND(_xlfn.MINIFS(Output!$N$3:$N$992,Output!$H$3:$H$992,Z$3,Output!#REF!,1,Output!$E$3:$E$992,$A17),1)&amp;"-"&amp;ROUND(_xlfn.MAXIFS(Output!$N$3:$N$992,Output!$H$3:$H$992,Z$3,Output!#REF!,1,Output!$E$3:$E$992,$A17),1)&amp;"]","")</f>
        <v/>
      </c>
      <c r="AA17" s="29" t="str">
        <f>IFERROR(ROUND(AVERAGEIFS(Output!$N$3:$N$992,Output!$H$3:$H$992,AA$3,Output!#REF!,1,Output!$E$3:$E$992,$A17),0)&amp;" ["&amp;ROUND(_xlfn.MINIFS(Output!$N$3:$N$992,Output!$H$3:$H$992,AA$3,Output!#REF!,1,Output!$E$3:$E$992,$A17),0)&amp;"-"&amp;ROUND(_xlfn.MAXIFS(Output!$N$3:$N$992,Output!$H$3:$H$992,AA$3,Output!#REF!,1,Output!$E$3:$E$992,$A17),0)&amp;"]","")</f>
        <v/>
      </c>
      <c r="AB17" s="29" t="str">
        <f>IFERROR(ROUND(AVERAGEIFS(Output!$N$3:$N$992,Output!$H$3:$H$992,AB$3,Output!#REF!,1,Output!$E$3:$E$992,$A17),0)&amp;" ["&amp;ROUND(_xlfn.MINIFS(Output!$N$3:$N$992,Output!$H$3:$H$992,AB$3,Output!#REF!,1,Output!$E$3:$E$992,$A17),0)&amp;"-"&amp;ROUND(_xlfn.MAXIFS(Output!$N$3:$N$992,Output!$H$3:$H$992,AB$3,Output!#REF!,1,Output!$E$3:$E$992,$A17),0)&amp;"]","")</f>
        <v/>
      </c>
      <c r="AC17" s="29" t="str">
        <f>IFERROR(ROUND(AVERAGEIFS(Output!$N$3:$N$992,Output!$H$3:$H$992,AC$3,Output!#REF!,1,Output!$E$3:$E$992,$A17),0)&amp;" ["&amp;ROUND(_xlfn.MINIFS(Output!$N$3:$N$992,Output!$H$3:$H$992,AC$3,Output!#REF!,1,Output!$E$3:$E$992,$A17),0)&amp;"-"&amp;ROUND(_xlfn.MAXIFS(Output!$N$3:$N$992,Output!$H$3:$H$992,AC$3,Output!#REF!,1,Output!$E$3:$E$992,$A17),0)&amp;"]","")</f>
        <v/>
      </c>
      <c r="AD17" s="31" t="e" cm="1">
        <f t="array" ref="AD17">AVERAGE(IF(((Output!$H$3:$H$992="New 6L Expressway")+(Output!$H$3:$H$992="New 4L Expressway"))*(Output!#REF!=1)*(Output!$E$3:$E$992=$A17),Output!$N$3:$N$992))</f>
        <v>#REF!</v>
      </c>
      <c r="AE17" s="31" t="e">
        <f>AVERAGEIFS(Output!$N$3:$N$992,Output!$H$3:$H$992,"New 2L Highway",Output!#REF!,1,Output!$E$3:$E$992,$A17)</f>
        <v>#REF!</v>
      </c>
      <c r="AF17" s="31" t="e">
        <f>AVERAGEIFS(Output!$N$3:$N$992,Output!$H$3:$H$992,"New 1L Road",Output!#REF!,1,Output!$E$3:$E$992,$A17)</f>
        <v>#REF!</v>
      </c>
    </row>
    <row r="18" spans="1:42" x14ac:dyDescent="0.35">
      <c r="A18" s="28" t="s">
        <v>16</v>
      </c>
      <c r="B18" s="51"/>
      <c r="C18" s="51"/>
      <c r="D18" s="29" t="str">
        <f>IFERROR(ROUND(AVERAGEIFS(Output!$N$3:$N$992,Output!$H$3:$H$992,D$3,Output!#REF!,1,Output!$E$3:$E$992,$A18),1)&amp;" ["&amp;ROUND(_xlfn.MINIFS(Output!$N$3:$N$992,Output!$H$3:$H$992,D$3,Output!#REF!,1,Output!$E$3:$E$992,$A18),1)&amp;"-"&amp;ROUND(_xlfn.MAXIFS(Output!$N$3:$N$992,Output!$H$3:$H$992,D$3,Output!#REF!,1,Output!$E$3:$E$992,$A18),1)&amp;"]","")</f>
        <v/>
      </c>
      <c r="E18" s="29" t="str">
        <f>IFERROR(ROUND(AVERAGEIFS(Output!$N$3:$N$992,Output!$H$3:$H$992,E$3,Output!#REF!,1,Output!$E$3:$E$992,$A18),1)&amp;" ["&amp;ROUND(_xlfn.MINIFS(Output!$N$3:$N$992,Output!$H$3:$H$992,E$3,Output!#REF!,1,Output!$E$3:$E$992,$A18),1)&amp;"-"&amp;ROUND(_xlfn.MAXIFS(Output!$N$3:$N$992,Output!$H$3:$H$992,E$3,Output!#REF!,1,Output!$E$3:$E$992,$A18),1)&amp;"]","")</f>
        <v/>
      </c>
      <c r="F18" s="29" t="str">
        <f>IFERROR(ROUND(AVERAGEIFS(Output!$N$3:$N$992,Output!$H$3:$H$992,F$3,Output!#REF!,1,Output!$E$3:$E$992,$A18),1)&amp;" ["&amp;ROUND(_xlfn.MINIFS(Output!$N$3:$N$992,Output!$H$3:$H$992,F$3,Output!#REF!,1,Output!$E$3:$E$992,$A18),1)&amp;"-"&amp;ROUND(_xlfn.MAXIFS(Output!$N$3:$N$992,Output!$H$3:$H$992,F$3,Output!#REF!,1,Output!$E$3:$E$992,$A18),1)&amp;"]","")</f>
        <v/>
      </c>
      <c r="G18" s="29" t="str">
        <f>IFERROR(ROUND(AVERAGEIFS(Output!$N$3:$N$992,Output!$H$3:$H$992,G$3,Output!#REF!,1,Output!$E$3:$E$992,$A18),0)&amp;" ["&amp;ROUND(_xlfn.MINIFS(Output!$N$3:$N$992,Output!$H$3:$H$992,G$3,Output!#REF!,1,Output!$E$3:$E$992,$A18),0)&amp;"-"&amp;ROUND(_xlfn.MAXIFS(Output!$N$3:$N$992,Output!$H$3:$H$992,G$3,Output!#REF!,1,Output!$E$3:$E$992,$A18),0)&amp;"]","")</f>
        <v/>
      </c>
      <c r="H18" s="29" t="str">
        <f>IFERROR(ROUND(AVERAGEIFS(Output!$N$3:$N$992,Output!$H$3:$H$992,H$3,Output!#REF!,1,Output!$E$3:$E$992,$A18),0)&amp;" ["&amp;ROUND(_xlfn.MINIFS(Output!$N$3:$N$992,Output!$H$3:$H$992,H$3,Output!#REF!,1,Output!$E$3:$E$992,$A18),0)&amp;"-"&amp;ROUND(_xlfn.MAXIFS(Output!$N$3:$N$992,Output!$H$3:$H$992,H$3,Output!#REF!,1,Output!$E$3:$E$992,$A18),0)&amp;"]","")</f>
        <v/>
      </c>
      <c r="I18" s="29" t="str">
        <f>IFERROR(ROUND(AVERAGEIFS(Output!$N$3:$N$992,Output!$H$3:$H$992,I$3,Output!#REF!,1,Output!$E$3:$E$992,$A18),1)&amp;" ["&amp;ROUND(_xlfn.MINIFS(Output!$N$3:$N$992,Output!$H$3:$H$992,I$3,Output!#REF!,1,Output!$E$3:$E$992,$A18),1)&amp;"-"&amp;ROUND(_xlfn.MAXIFS(Output!$N$3:$N$992,Output!$H$3:$H$992,I$3,Output!#REF!,1,Output!$E$3:$E$992,$A18),1)&amp;"]","")</f>
        <v/>
      </c>
      <c r="J18" s="29" t="str">
        <f>IFERROR(ROUND(AVERAGEIFS(Output!$N$3:$N$992,Output!$H$3:$H$992,J$3,Output!#REF!,1,Output!$E$3:$E$992,$A18),1)&amp;" ["&amp;ROUND(_xlfn.MINIFS(Output!$N$3:$N$992,Output!$H$3:$H$992,J$3,Output!#REF!,1,Output!$E$3:$E$992,$A18),1)&amp;"-"&amp;ROUND(_xlfn.MAXIFS(Output!$N$3:$N$992,Output!$H$3:$H$992,J$3,Output!#REF!,1,Output!$E$3:$E$992,$A18),1)&amp;"]","")</f>
        <v/>
      </c>
      <c r="K18" s="29" t="str">
        <f>IFERROR(ROUND(AVERAGEIFS(Output!$N$3:$N$992,Output!$H$3:$H$992,K$3,Output!#REF!,1,Output!$E$3:$E$992,$A18),1)&amp;" ["&amp;ROUND(_xlfn.MINIFS(Output!$N$3:$N$992,Output!$H$3:$H$992,K$3,Output!#REF!,1,Output!$E$3:$E$992,$A18),1)&amp;"-"&amp;ROUND(_xlfn.MAXIFS(Output!$N$3:$N$992,Output!$H$3:$H$992,K$3,Output!#REF!,1,Output!$E$3:$E$992,$A18),1)&amp;"]","")</f>
        <v/>
      </c>
      <c r="L18" s="29" t="str">
        <f>IFERROR(ROUND(AVERAGEIFS(Output!$N$3:$N$992,Output!$H$3:$H$992,L$3,Output!#REF!,1,Output!$E$3:$E$992,$A18),1)&amp;" ["&amp;ROUND(_xlfn.MINIFS(Output!$N$3:$N$992,Output!$H$3:$H$992,L$3,Output!#REF!,1,Output!$E$3:$E$992,$A18),1)&amp;"-"&amp;ROUND(_xlfn.MAXIFS(Output!$N$3:$N$992,Output!$H$3:$H$992,L$3,Output!#REF!,1,Output!$E$3:$E$992,$A18),1)&amp;"]","")</f>
        <v/>
      </c>
      <c r="M18" s="29" t="str">
        <f>IFERROR(ROUND(AVERAGEIFS(Output!$N$3:$N$992,Output!$H$3:$H$992,M$3,Output!#REF!,1,Output!$E$3:$E$992,$A18),1)&amp;" ["&amp;ROUND(_xlfn.MINIFS(Output!$N$3:$N$992,Output!$H$3:$H$992,M$3,Output!#REF!,1,Output!$E$3:$E$992,$A18),1)&amp;"-"&amp;ROUND(_xlfn.MAXIFS(Output!$N$3:$N$992,Output!$H$3:$H$992,M$3,Output!#REF!,1,Output!$E$3:$E$992,$A18),1)&amp;"]","")</f>
        <v/>
      </c>
      <c r="N18" s="29" t="str">
        <f>IFERROR(ROUND(AVERAGEIFS(Output!$N$3:$N$992,Output!$H$3:$H$992,N$3,Output!#REF!,1,Output!$E$3:$E$992,$A18),1)&amp;" ["&amp;ROUND(_xlfn.MINIFS(Output!$N$3:$N$992,Output!$H$3:$H$992,N$3,Output!#REF!,1,Output!$E$3:$E$992,$A18),1)&amp;"-"&amp;ROUND(_xlfn.MAXIFS(Output!$N$3:$N$992,Output!$H$3:$H$992,N$3,Output!#REF!,1,Output!$E$3:$E$992,$A18),1)&amp;"]","")</f>
        <v/>
      </c>
      <c r="O18" s="29" t="str">
        <f>IFERROR(ROUND(AVERAGEIFS(Output!$N$3:$N$992,Output!$H$3:$H$992,O$3,Output!#REF!,1,Output!$E$3:$E$992,$A18),1)&amp;" ["&amp;ROUND(_xlfn.MINIFS(Output!$N$3:$N$992,Output!$H$3:$H$992,O$3,Output!#REF!,1,Output!$E$3:$E$992,$A18),1)&amp;"-"&amp;ROUND(_xlfn.MAXIFS(Output!$N$3:$N$992,Output!$H$3:$H$992,O$3,Output!#REF!,1,Output!$E$3:$E$992,$A18),1)&amp;"]","")</f>
        <v/>
      </c>
      <c r="P18" s="29" t="str">
        <f>IFERROR(ROUND(AVERAGEIFS(Output!$N$3:$N$992,Output!$H$3:$H$992,P$3,Output!#REF!,1,Output!$E$3:$E$992,$A18),1)&amp;" ["&amp;ROUND(_xlfn.MINIFS(Output!$N$3:$N$992,Output!$H$3:$H$992,P$3,Output!#REF!,1,Output!$E$3:$E$992,$A18),1)&amp;"-"&amp;ROUND(_xlfn.MAXIFS(Output!$N$3:$N$992,Output!$H$3:$H$992,P$3,Output!#REF!,1,Output!$E$3:$E$992,$A18),1)&amp;"]","")</f>
        <v/>
      </c>
      <c r="Q18" s="29" t="str">
        <f>IFERROR(ROUND(AVERAGEIFS(Output!$N$3:$N$992,Output!$H$3:$H$992,Q$3,Output!#REF!,1,Output!$E$3:$E$992,$A18),1)&amp;" ["&amp;ROUND(_xlfn.MINIFS(Output!$N$3:$N$992,Output!$H$3:$H$992,Q$3,Output!#REF!,1,Output!$E$3:$E$992,$A18),1)&amp;"-"&amp;ROUND(_xlfn.MAXIFS(Output!$N$3:$N$992,Output!$H$3:$H$992,Q$3,Output!#REF!,1,Output!$E$3:$E$992,$A18),1)&amp;"]","")</f>
        <v/>
      </c>
      <c r="R18" s="29" t="str">
        <f>IFERROR(ROUND(AVERAGEIFS(Output!$N$3:$N$992,Output!$H$3:$H$992,R$3,Output!#REF!,1,Output!$E$3:$E$992,$A18),1)&amp;" ["&amp;ROUND(_xlfn.MINIFS(Output!$N$3:$N$992,Output!$H$3:$H$992,R$3,Output!#REF!,1,Output!$E$3:$E$992,$A18),1)&amp;"-"&amp;ROUND(_xlfn.MAXIFS(Output!$N$3:$N$992,Output!$H$3:$H$992,R$3,Output!#REF!,1,Output!$E$3:$E$992,$A18),1)&amp;"]","")</f>
        <v/>
      </c>
      <c r="S18" s="29" t="str">
        <f>IFERROR(ROUND(AVERAGEIFS(Output!$N$3:$N$992,Output!$H$3:$H$992,S$3,Output!#REF!,1,Output!$E$3:$E$992,$A18),1)&amp;" ["&amp;ROUND(_xlfn.MINIFS(Output!$N$3:$N$992,Output!$H$3:$H$992,S$3,Output!#REF!,1,Output!$E$3:$E$992,$A18),1)&amp;"-"&amp;ROUND(_xlfn.MAXIFS(Output!$N$3:$N$992,Output!$H$3:$H$992,S$3,Output!#REF!,1,Output!$E$3:$E$992,$A18),1)&amp;"]","")</f>
        <v/>
      </c>
      <c r="T18" s="29" t="str">
        <f>IFERROR(ROUND(AVERAGEIFS(Output!$N$3:$N$992,Output!$H$3:$H$992,T$3,Output!#REF!,1,Output!$E$3:$E$992,$A18),1)&amp;" ["&amp;ROUND(_xlfn.MINIFS(Output!$N$3:$N$992,Output!$H$3:$H$992,T$3,Output!#REF!,1,Output!$E$3:$E$992,$A18),1)&amp;"-"&amp;ROUND(_xlfn.MAXIFS(Output!$N$3:$N$992,Output!$H$3:$H$992,T$3,Output!#REF!,1,Output!$E$3:$E$992,$A18),1)&amp;"]","")</f>
        <v/>
      </c>
      <c r="U18" s="29" t="str">
        <f>IFERROR(ROUND(AVERAGEIFS(Output!$N$3:$N$992,Output!$H$3:$H$992,U$3,Output!#REF!,1,Output!$E$3:$E$992,$A18),1)&amp;" ["&amp;ROUND(_xlfn.MINIFS(Output!$N$3:$N$992,Output!$H$3:$H$992,U$3,Output!#REF!,1,Output!$E$3:$E$992,$A18),1)&amp;"-"&amp;ROUND(_xlfn.MAXIFS(Output!$N$3:$N$992,Output!$H$3:$H$992,U$3,Output!#REF!,1,Output!$E$3:$E$992,$A18),1)&amp;"]","")</f>
        <v/>
      </c>
      <c r="V18" s="29" t="str">
        <f>IFERROR(ROUND(AVERAGEIFS(Output!$N$3:$N$992,Output!$H$3:$H$992,V$3,Output!#REF!,1,Output!$E$3:$E$992,$A18),1)&amp;" ["&amp;ROUND(_xlfn.MINIFS(Output!$N$3:$N$992,Output!$H$3:$H$992,V$3,Output!#REF!,1,Output!$E$3:$E$992,$A18),1)&amp;"-"&amp;ROUND(_xlfn.MAXIFS(Output!$N$3:$N$992,Output!$H$3:$H$992,V$3,Output!#REF!,1,Output!$E$3:$E$992,$A18),1)&amp;"]","")</f>
        <v/>
      </c>
      <c r="W18" s="29" t="str">
        <f>IFERROR(ROUND(AVERAGEIFS(Output!$N$3:$N$992,Output!$H$3:$H$992,W$3,Output!#REF!,1,Output!$E$3:$E$992,$A18),1)&amp;" ["&amp;ROUND(_xlfn.MINIFS(Output!$N$3:$N$992,Output!$H$3:$H$992,W$3,Output!#REF!,1,Output!$E$3:$E$992,$A18),1)&amp;"-"&amp;ROUND(_xlfn.MAXIFS(Output!$N$3:$N$992,Output!$H$3:$H$992,W$3,Output!#REF!,1,Output!$E$3:$E$992,$A18),1)&amp;"]","")</f>
        <v/>
      </c>
      <c r="X18" s="29" t="str">
        <f>IFERROR(ROUND(AVERAGEIFS(Output!$N$3:$N$992,Output!$H$3:$H$992,X$3,Output!#REF!,1,Output!$E$3:$E$992,$A18),1)&amp;" ["&amp;ROUND(_xlfn.MINIFS(Output!$N$3:$N$992,Output!$H$3:$H$992,X$3,Output!#REF!,1,Output!$E$3:$E$992,$A18),1)&amp;"-"&amp;ROUND(_xlfn.MAXIFS(Output!$N$3:$N$992,Output!$H$3:$H$992,X$3,Output!#REF!,1,Output!$E$3:$E$992,$A18),1)&amp;"]","")</f>
        <v/>
      </c>
      <c r="Y18" s="29" t="str">
        <f>IFERROR(ROUND(AVERAGEIFS(Output!$N$3:$N$992,Output!$H$3:$H$992,Y$3,Output!#REF!,1,Output!$E$3:$E$992,$A18),1)&amp;" ["&amp;ROUND(_xlfn.MINIFS(Output!$N$3:$N$992,Output!$H$3:$H$992,Y$3,Output!#REF!,1,Output!$E$3:$E$992,$A18),1)&amp;"-"&amp;ROUND(_xlfn.MAXIFS(Output!$N$3:$N$992,Output!$H$3:$H$992,Y$3,Output!#REF!,1,Output!$E$3:$E$992,$A18),1)&amp;"]","")</f>
        <v/>
      </c>
      <c r="Z18" s="29" t="str">
        <f>IFERROR(ROUND(AVERAGEIFS(Output!$N$3:$N$992,Output!$H$3:$H$992,Z$3,Output!#REF!,1,Output!$E$3:$E$992,$A18),1)&amp;" ["&amp;ROUND(_xlfn.MINIFS(Output!$N$3:$N$992,Output!$H$3:$H$992,Z$3,Output!#REF!,1,Output!$E$3:$E$992,$A18),1)&amp;"-"&amp;ROUND(_xlfn.MAXIFS(Output!$N$3:$N$992,Output!$H$3:$H$992,Z$3,Output!#REF!,1,Output!$E$3:$E$992,$A18),1)&amp;"]","")</f>
        <v/>
      </c>
      <c r="AA18" s="29" t="str">
        <f>IFERROR(ROUND(AVERAGEIFS(Output!$N$3:$N$992,Output!$H$3:$H$992,AA$3,Output!#REF!,1,Output!$E$3:$E$992,$A18),0)&amp;" ["&amp;ROUND(_xlfn.MINIFS(Output!$N$3:$N$992,Output!$H$3:$H$992,AA$3,Output!#REF!,1,Output!$E$3:$E$992,$A18),0)&amp;"-"&amp;ROUND(_xlfn.MAXIFS(Output!$N$3:$N$992,Output!$H$3:$H$992,AA$3,Output!#REF!,1,Output!$E$3:$E$992,$A18),0)&amp;"]","")</f>
        <v/>
      </c>
      <c r="AB18" s="29" t="str">
        <f>IFERROR(ROUND(AVERAGEIFS(Output!$N$3:$N$992,Output!$H$3:$H$992,AB$3,Output!#REF!,1,Output!$E$3:$E$992,$A18),0)&amp;" ["&amp;ROUND(_xlfn.MINIFS(Output!$N$3:$N$992,Output!$H$3:$H$992,AB$3,Output!#REF!,1,Output!$E$3:$E$992,$A18),0)&amp;"-"&amp;ROUND(_xlfn.MAXIFS(Output!$N$3:$N$992,Output!$H$3:$H$992,AB$3,Output!#REF!,1,Output!$E$3:$E$992,$A18),0)&amp;"]","")</f>
        <v/>
      </c>
      <c r="AC18" s="29" t="str">
        <f>IFERROR(ROUND(AVERAGEIFS(Output!$N$3:$N$992,Output!$H$3:$H$992,AC$3,Output!#REF!,1,Output!$E$3:$E$992,$A18),0)&amp;" ["&amp;ROUND(_xlfn.MINIFS(Output!$N$3:$N$992,Output!$H$3:$H$992,AC$3,Output!#REF!,1,Output!$E$3:$E$992,$A18),0)&amp;"-"&amp;ROUND(_xlfn.MAXIFS(Output!$N$3:$N$992,Output!$H$3:$H$992,AC$3,Output!#REF!,1,Output!$E$3:$E$992,$A18),0)&amp;"]","")</f>
        <v/>
      </c>
      <c r="AD18" s="31" t="e" cm="1">
        <f t="array" ref="AD18">AVERAGE(IF(((Output!$H$3:$H$992="New 6L Expressway")+(Output!$H$3:$H$992="New 4L Expressway"))*(Output!#REF!=1)*(Output!$E$3:$E$992=$A18),Output!$N$3:$N$992))</f>
        <v>#REF!</v>
      </c>
      <c r="AE18" s="31" t="e">
        <f>AVERAGEIFS(Output!$N$3:$N$992,Output!$H$3:$H$992,"New 2L Highway",Output!#REF!,1,Output!$E$3:$E$992,$A18)</f>
        <v>#REF!</v>
      </c>
      <c r="AF18" s="31" t="e">
        <f>AVERAGEIFS(Output!$N$3:$N$992,Output!$H$3:$H$992,"New 1L Road",Output!#REF!,1,Output!$E$3:$E$992,$A18)</f>
        <v>#REF!</v>
      </c>
    </row>
    <row r="19" spans="1:42" x14ac:dyDescent="0.35">
      <c r="A19" s="28" t="s">
        <v>15</v>
      </c>
      <c r="B19" s="51"/>
      <c r="C19" s="51"/>
      <c r="D19" s="29" t="str">
        <f>IFERROR(ROUND(AVERAGEIFS(Output!$N$3:$N$992,Output!$H$3:$H$992,D$3,Output!#REF!,1,Output!$E$3:$E$992,$A19),1)&amp;" ["&amp;ROUND(_xlfn.MINIFS(Output!$N$3:$N$992,Output!$H$3:$H$992,D$3,Output!#REF!,1,Output!$E$3:$E$992,$A19),1)&amp;"-"&amp;ROUND(_xlfn.MAXIFS(Output!$N$3:$N$992,Output!$H$3:$H$992,D$3,Output!#REF!,1,Output!$E$3:$E$992,$A19),1)&amp;"]","")</f>
        <v/>
      </c>
      <c r="E19" s="29" t="str">
        <f>IFERROR(ROUND(AVERAGEIFS(Output!$N$3:$N$992,Output!$H$3:$H$992,E$3,Output!#REF!,1,Output!$E$3:$E$992,$A19),1)&amp;" ["&amp;ROUND(_xlfn.MINIFS(Output!$N$3:$N$992,Output!$H$3:$H$992,E$3,Output!#REF!,1,Output!$E$3:$E$992,$A19),1)&amp;"-"&amp;ROUND(_xlfn.MAXIFS(Output!$N$3:$N$992,Output!$H$3:$H$992,E$3,Output!#REF!,1,Output!$E$3:$E$992,$A19),1)&amp;"]","")</f>
        <v/>
      </c>
      <c r="F19" s="29" t="str">
        <f>IFERROR(ROUND(AVERAGEIFS(Output!$N$3:$N$992,Output!$H$3:$H$992,F$3,Output!#REF!,1,Output!$E$3:$E$992,$A19),1)&amp;" ["&amp;ROUND(_xlfn.MINIFS(Output!$N$3:$N$992,Output!$H$3:$H$992,F$3,Output!#REF!,1,Output!$E$3:$E$992,$A19),1)&amp;"-"&amp;ROUND(_xlfn.MAXIFS(Output!$N$3:$N$992,Output!$H$3:$H$992,F$3,Output!#REF!,1,Output!$E$3:$E$992,$A19),1)&amp;"]","")</f>
        <v/>
      </c>
      <c r="G19" s="29" t="str">
        <f>IFERROR(ROUND(AVERAGEIFS(Output!$N$3:$N$992,Output!$H$3:$H$992,G$3,Output!#REF!,1,Output!$E$3:$E$992,$A19),0)&amp;" ["&amp;ROUND(_xlfn.MINIFS(Output!$N$3:$N$992,Output!$H$3:$H$992,G$3,Output!#REF!,1,Output!$E$3:$E$992,$A19),0)&amp;"-"&amp;ROUND(_xlfn.MAXIFS(Output!$N$3:$N$992,Output!$H$3:$H$992,G$3,Output!#REF!,1,Output!$E$3:$E$992,$A19),0)&amp;"]","")</f>
        <v/>
      </c>
      <c r="H19" s="29" t="str">
        <f>IFERROR(ROUND(AVERAGEIFS(Output!$N$3:$N$992,Output!$H$3:$H$992,H$3,Output!#REF!,1,Output!$E$3:$E$992,$A19),0)&amp;" ["&amp;ROUND(_xlfn.MINIFS(Output!$N$3:$N$992,Output!$H$3:$H$992,H$3,Output!#REF!,1,Output!$E$3:$E$992,$A19),0)&amp;"-"&amp;ROUND(_xlfn.MAXIFS(Output!$N$3:$N$992,Output!$H$3:$H$992,H$3,Output!#REF!,1,Output!$E$3:$E$992,$A19),0)&amp;"]","")</f>
        <v/>
      </c>
      <c r="I19" s="29" t="str">
        <f>IFERROR(ROUND(AVERAGEIFS(Output!$N$3:$N$992,Output!$H$3:$H$992,I$3,Output!#REF!,1,Output!$E$3:$E$992,$A19),1)&amp;" ["&amp;ROUND(_xlfn.MINIFS(Output!$N$3:$N$992,Output!$H$3:$H$992,I$3,Output!#REF!,1,Output!$E$3:$E$992,$A19),1)&amp;"-"&amp;ROUND(_xlfn.MAXIFS(Output!$N$3:$N$992,Output!$H$3:$H$992,I$3,Output!#REF!,1,Output!$E$3:$E$992,$A19),1)&amp;"]","")</f>
        <v/>
      </c>
      <c r="J19" s="29" t="str">
        <f>IFERROR(ROUND(AVERAGEIFS(Output!$N$3:$N$992,Output!$H$3:$H$992,J$3,Output!#REF!,1,Output!$E$3:$E$992,$A19),1)&amp;" ["&amp;ROUND(_xlfn.MINIFS(Output!$N$3:$N$992,Output!$H$3:$H$992,J$3,Output!#REF!,1,Output!$E$3:$E$992,$A19),1)&amp;"-"&amp;ROUND(_xlfn.MAXIFS(Output!$N$3:$N$992,Output!$H$3:$H$992,J$3,Output!#REF!,1,Output!$E$3:$E$992,$A19),1)&amp;"]","")</f>
        <v/>
      </c>
      <c r="K19" s="29" t="str">
        <f>IFERROR(ROUND(AVERAGEIFS(Output!$N$3:$N$992,Output!$H$3:$H$992,K$3,Output!#REF!,1,Output!$E$3:$E$992,$A19),1)&amp;" ["&amp;ROUND(_xlfn.MINIFS(Output!$N$3:$N$992,Output!$H$3:$H$992,K$3,Output!#REF!,1,Output!$E$3:$E$992,$A19),1)&amp;"-"&amp;ROUND(_xlfn.MAXIFS(Output!$N$3:$N$992,Output!$H$3:$H$992,K$3,Output!#REF!,1,Output!$E$3:$E$992,$A19),1)&amp;"]","")</f>
        <v/>
      </c>
      <c r="L19" s="29" t="str">
        <f>IFERROR(ROUND(AVERAGEIFS(Output!$N$3:$N$992,Output!$H$3:$H$992,L$3,Output!#REF!,1,Output!$E$3:$E$992,$A19),1)&amp;" ["&amp;ROUND(_xlfn.MINIFS(Output!$N$3:$N$992,Output!$H$3:$H$992,L$3,Output!#REF!,1,Output!$E$3:$E$992,$A19),1)&amp;"-"&amp;ROUND(_xlfn.MAXIFS(Output!$N$3:$N$992,Output!$H$3:$H$992,L$3,Output!#REF!,1,Output!$E$3:$E$992,$A19),1)&amp;"]","")</f>
        <v/>
      </c>
      <c r="M19" s="29" t="str">
        <f>IFERROR(ROUND(AVERAGEIFS(Output!$N$3:$N$992,Output!$H$3:$H$992,M$3,Output!#REF!,1,Output!$E$3:$E$992,$A19),1)&amp;" ["&amp;ROUND(_xlfn.MINIFS(Output!$N$3:$N$992,Output!$H$3:$H$992,M$3,Output!#REF!,1,Output!$E$3:$E$992,$A19),1)&amp;"-"&amp;ROUND(_xlfn.MAXIFS(Output!$N$3:$N$992,Output!$H$3:$H$992,M$3,Output!#REF!,1,Output!$E$3:$E$992,$A19),1)&amp;"]","")</f>
        <v/>
      </c>
      <c r="N19" s="29" t="str">
        <f>IFERROR(ROUND(AVERAGEIFS(Output!$N$3:$N$992,Output!$H$3:$H$992,N$3,Output!#REF!,1,Output!$E$3:$E$992,$A19),1)&amp;" ["&amp;ROUND(_xlfn.MINIFS(Output!$N$3:$N$992,Output!$H$3:$H$992,N$3,Output!#REF!,1,Output!$E$3:$E$992,$A19),1)&amp;"-"&amp;ROUND(_xlfn.MAXIFS(Output!$N$3:$N$992,Output!$H$3:$H$992,N$3,Output!#REF!,1,Output!$E$3:$E$992,$A19),1)&amp;"]","")</f>
        <v/>
      </c>
      <c r="O19" s="29" t="str">
        <f>IFERROR(ROUND(AVERAGEIFS(Output!$N$3:$N$992,Output!$H$3:$H$992,O$3,Output!#REF!,1,Output!$E$3:$E$992,$A19),1)&amp;" ["&amp;ROUND(_xlfn.MINIFS(Output!$N$3:$N$992,Output!$H$3:$H$992,O$3,Output!#REF!,1,Output!$E$3:$E$992,$A19),1)&amp;"-"&amp;ROUND(_xlfn.MAXIFS(Output!$N$3:$N$992,Output!$H$3:$H$992,O$3,Output!#REF!,1,Output!$E$3:$E$992,$A19),1)&amp;"]","")</f>
        <v/>
      </c>
      <c r="P19" s="29" t="str">
        <f>IFERROR(ROUND(AVERAGEIFS(Output!$N$3:$N$992,Output!$H$3:$H$992,P$3,Output!#REF!,1,Output!$E$3:$E$992,$A19),1)&amp;" ["&amp;ROUND(_xlfn.MINIFS(Output!$N$3:$N$992,Output!$H$3:$H$992,P$3,Output!#REF!,1,Output!$E$3:$E$992,$A19),1)&amp;"-"&amp;ROUND(_xlfn.MAXIFS(Output!$N$3:$N$992,Output!$H$3:$H$992,P$3,Output!#REF!,1,Output!$E$3:$E$992,$A19),1)&amp;"]","")</f>
        <v/>
      </c>
      <c r="Q19" s="29" t="str">
        <f>IFERROR(ROUND(AVERAGEIFS(Output!$N$3:$N$992,Output!$H$3:$H$992,Q$3,Output!#REF!,1,Output!$E$3:$E$992,$A19),1)&amp;" ["&amp;ROUND(_xlfn.MINIFS(Output!$N$3:$N$992,Output!$H$3:$H$992,Q$3,Output!#REF!,1,Output!$E$3:$E$992,$A19),1)&amp;"-"&amp;ROUND(_xlfn.MAXIFS(Output!$N$3:$N$992,Output!$H$3:$H$992,Q$3,Output!#REF!,1,Output!$E$3:$E$992,$A19),1)&amp;"]","")</f>
        <v/>
      </c>
      <c r="R19" s="29" t="str">
        <f>IFERROR(ROUND(AVERAGEIFS(Output!$N$3:$N$992,Output!$H$3:$H$992,R$3,Output!#REF!,1,Output!$E$3:$E$992,$A19),1)&amp;" ["&amp;ROUND(_xlfn.MINIFS(Output!$N$3:$N$992,Output!$H$3:$H$992,R$3,Output!#REF!,1,Output!$E$3:$E$992,$A19),1)&amp;"-"&amp;ROUND(_xlfn.MAXIFS(Output!$N$3:$N$992,Output!$H$3:$H$992,R$3,Output!#REF!,1,Output!$E$3:$E$992,$A19),1)&amp;"]","")</f>
        <v/>
      </c>
      <c r="S19" s="29" t="str">
        <f>IFERROR(ROUND(AVERAGEIFS(Output!$N$3:$N$992,Output!$H$3:$H$992,S$3,Output!#REF!,1,Output!$E$3:$E$992,$A19),1)&amp;" ["&amp;ROUND(_xlfn.MINIFS(Output!$N$3:$N$992,Output!$H$3:$H$992,S$3,Output!#REF!,1,Output!$E$3:$E$992,$A19),1)&amp;"-"&amp;ROUND(_xlfn.MAXIFS(Output!$N$3:$N$992,Output!$H$3:$H$992,S$3,Output!#REF!,1,Output!$E$3:$E$992,$A19),1)&amp;"]","")</f>
        <v/>
      </c>
      <c r="T19" s="29" t="str">
        <f>IFERROR(ROUND(AVERAGEIFS(Output!$N$3:$N$992,Output!$H$3:$H$992,T$3,Output!#REF!,1,Output!$E$3:$E$992,$A19),1)&amp;" ["&amp;ROUND(_xlfn.MINIFS(Output!$N$3:$N$992,Output!$H$3:$H$992,T$3,Output!#REF!,1,Output!$E$3:$E$992,$A19),1)&amp;"-"&amp;ROUND(_xlfn.MAXIFS(Output!$N$3:$N$992,Output!$H$3:$H$992,T$3,Output!#REF!,1,Output!$E$3:$E$992,$A19),1)&amp;"]","")</f>
        <v/>
      </c>
      <c r="U19" s="29" t="str">
        <f>IFERROR(ROUND(AVERAGEIFS(Output!$N$3:$N$992,Output!$H$3:$H$992,U$3,Output!#REF!,1,Output!$E$3:$E$992,$A19),1)&amp;" ["&amp;ROUND(_xlfn.MINIFS(Output!$N$3:$N$992,Output!$H$3:$H$992,U$3,Output!#REF!,1,Output!$E$3:$E$992,$A19),1)&amp;"-"&amp;ROUND(_xlfn.MAXIFS(Output!$N$3:$N$992,Output!$H$3:$H$992,U$3,Output!#REF!,1,Output!$E$3:$E$992,$A19),1)&amp;"]","")</f>
        <v/>
      </c>
      <c r="V19" s="29" t="str">
        <f>IFERROR(ROUND(AVERAGEIFS(Output!$N$3:$N$992,Output!$H$3:$H$992,V$3,Output!#REF!,1,Output!$E$3:$E$992,$A19),1)&amp;" ["&amp;ROUND(_xlfn.MINIFS(Output!$N$3:$N$992,Output!$H$3:$H$992,V$3,Output!#REF!,1,Output!$E$3:$E$992,$A19),1)&amp;"-"&amp;ROUND(_xlfn.MAXIFS(Output!$N$3:$N$992,Output!$H$3:$H$992,V$3,Output!#REF!,1,Output!$E$3:$E$992,$A19),1)&amp;"]","")</f>
        <v/>
      </c>
      <c r="W19" s="29" t="str">
        <f>IFERROR(ROUND(AVERAGEIFS(Output!$N$3:$N$992,Output!$H$3:$H$992,W$3,Output!#REF!,1,Output!$E$3:$E$992,$A19),1)&amp;" ["&amp;ROUND(_xlfn.MINIFS(Output!$N$3:$N$992,Output!$H$3:$H$992,W$3,Output!#REF!,1,Output!$E$3:$E$992,$A19),1)&amp;"-"&amp;ROUND(_xlfn.MAXIFS(Output!$N$3:$N$992,Output!$H$3:$H$992,W$3,Output!#REF!,1,Output!$E$3:$E$992,$A19),1)&amp;"]","")</f>
        <v/>
      </c>
      <c r="X19" s="29" t="str">
        <f>IFERROR(ROUND(AVERAGEIFS(Output!$N$3:$N$992,Output!$H$3:$H$992,X$3,Output!#REF!,1,Output!$E$3:$E$992,$A19),1)&amp;" ["&amp;ROUND(_xlfn.MINIFS(Output!$N$3:$N$992,Output!$H$3:$H$992,X$3,Output!#REF!,1,Output!$E$3:$E$992,$A19),1)&amp;"-"&amp;ROUND(_xlfn.MAXIFS(Output!$N$3:$N$992,Output!$H$3:$H$992,X$3,Output!#REF!,1,Output!$E$3:$E$992,$A19),1)&amp;"]","")</f>
        <v/>
      </c>
      <c r="Y19" s="29" t="str">
        <f>IFERROR(ROUND(AVERAGEIFS(Output!$N$3:$N$992,Output!$H$3:$H$992,Y$3,Output!#REF!,1,Output!$E$3:$E$992,$A19),1)&amp;" ["&amp;ROUND(_xlfn.MINIFS(Output!$N$3:$N$992,Output!$H$3:$H$992,Y$3,Output!#REF!,1,Output!$E$3:$E$992,$A19),1)&amp;"-"&amp;ROUND(_xlfn.MAXIFS(Output!$N$3:$N$992,Output!$H$3:$H$992,Y$3,Output!#REF!,1,Output!$E$3:$E$992,$A19),1)&amp;"]","")</f>
        <v/>
      </c>
      <c r="Z19" s="29" t="str">
        <f>IFERROR(ROUND(AVERAGEIFS(Output!$N$3:$N$992,Output!$H$3:$H$992,Z$3,Output!#REF!,1,Output!$E$3:$E$992,$A19),1)&amp;" ["&amp;ROUND(_xlfn.MINIFS(Output!$N$3:$N$992,Output!$H$3:$H$992,Z$3,Output!#REF!,1,Output!$E$3:$E$992,$A19),1)&amp;"-"&amp;ROUND(_xlfn.MAXIFS(Output!$N$3:$N$992,Output!$H$3:$H$992,Z$3,Output!#REF!,1,Output!$E$3:$E$992,$A19),1)&amp;"]","")</f>
        <v/>
      </c>
      <c r="AA19" s="29" t="str">
        <f>IFERROR(ROUND(AVERAGEIFS(Output!$N$3:$N$992,Output!$H$3:$H$992,AA$3,Output!#REF!,1,Output!$E$3:$E$992,$A19),0)&amp;" ["&amp;ROUND(_xlfn.MINIFS(Output!$N$3:$N$992,Output!$H$3:$H$992,AA$3,Output!#REF!,1,Output!$E$3:$E$992,$A19),0)&amp;"-"&amp;ROUND(_xlfn.MAXIFS(Output!$N$3:$N$992,Output!$H$3:$H$992,AA$3,Output!#REF!,1,Output!$E$3:$E$992,$A19),0)&amp;"]","")</f>
        <v/>
      </c>
      <c r="AB19" s="29" t="str">
        <f>IFERROR(ROUND(AVERAGEIFS(Output!$N$3:$N$992,Output!$H$3:$H$992,AB$3,Output!#REF!,1,Output!$E$3:$E$992,$A19),0)&amp;" ["&amp;ROUND(_xlfn.MINIFS(Output!$N$3:$N$992,Output!$H$3:$H$992,AB$3,Output!#REF!,1,Output!$E$3:$E$992,$A19),0)&amp;"-"&amp;ROUND(_xlfn.MAXIFS(Output!$N$3:$N$992,Output!$H$3:$H$992,AB$3,Output!#REF!,1,Output!$E$3:$E$992,$A19),0)&amp;"]","")</f>
        <v/>
      </c>
      <c r="AC19" s="29" t="str">
        <f>IFERROR(ROUND(AVERAGEIFS(Output!$N$3:$N$992,Output!$H$3:$H$992,AC$3,Output!#REF!,1,Output!$E$3:$E$992,$A19),0)&amp;" ["&amp;ROUND(_xlfn.MINIFS(Output!$N$3:$N$992,Output!$H$3:$H$992,AC$3,Output!#REF!,1,Output!$E$3:$E$992,$A19),0)&amp;"-"&amp;ROUND(_xlfn.MAXIFS(Output!$N$3:$N$992,Output!$H$3:$H$992,AC$3,Output!#REF!,1,Output!$E$3:$E$992,$A19),0)&amp;"]","")</f>
        <v/>
      </c>
      <c r="AD19" s="31" t="e" cm="1">
        <f t="array" ref="AD19">AVERAGE(IF(((Output!$H$3:$H$992="New 6L Expressway")+(Output!$H$3:$H$992="New 4L Expressway"))*(Output!#REF!=1)*(Output!$E$3:$E$992=$A19),Output!$N$3:$N$992))</f>
        <v>#REF!</v>
      </c>
      <c r="AE19" s="31" t="e">
        <f>AVERAGEIFS(Output!$N$3:$N$992,Output!$H$3:$H$992,"New 2L Highway",Output!#REF!,1,Output!$E$3:$E$992,$A19)</f>
        <v>#REF!</v>
      </c>
      <c r="AF19" s="31" t="e">
        <f>AVERAGEIFS(Output!$N$3:$N$992,Output!$H$3:$H$992,"New 1L Road",Output!#REF!,1,Output!$E$3:$E$992,$A19)</f>
        <v>#REF!</v>
      </c>
    </row>
    <row r="20" spans="1:42" x14ac:dyDescent="0.35">
      <c r="A20" s="60" t="s">
        <v>1204</v>
      </c>
      <c r="B20" s="51"/>
      <c r="C20" s="51"/>
      <c r="D20" s="55"/>
      <c r="E20" s="55"/>
      <c r="F20" s="101" t="s">
        <v>57</v>
      </c>
      <c r="G20" s="101"/>
      <c r="H20" s="101"/>
      <c r="I20" s="101" t="s">
        <v>61</v>
      </c>
      <c r="J20" s="101"/>
      <c r="K20" s="101"/>
      <c r="L20" s="101"/>
      <c r="M20" s="101"/>
      <c r="N20" s="101"/>
      <c r="O20" s="101"/>
      <c r="P20" s="101"/>
      <c r="Q20" s="101"/>
      <c r="R20" s="101"/>
      <c r="S20" s="101" t="s">
        <v>72</v>
      </c>
      <c r="T20" s="101"/>
      <c r="U20" s="101"/>
      <c r="V20" s="101"/>
      <c r="W20" s="101"/>
      <c r="X20" s="101"/>
      <c r="Y20" s="101"/>
      <c r="Z20" s="101"/>
      <c r="AA20" s="101" t="s">
        <v>80</v>
      </c>
      <c r="AB20" s="101"/>
      <c r="AC20" s="101"/>
      <c r="AD20" s="102" t="s">
        <v>1205</v>
      </c>
      <c r="AE20" s="103"/>
      <c r="AF20" s="104"/>
    </row>
    <row r="21" spans="1:42" ht="58" x14ac:dyDescent="0.35">
      <c r="A21" s="55"/>
      <c r="B21" s="51"/>
      <c r="C21" s="51"/>
      <c r="D21" s="55"/>
      <c r="E21" s="55"/>
      <c r="F21" s="39" t="s">
        <v>59</v>
      </c>
      <c r="G21" s="39" t="s">
        <v>60</v>
      </c>
      <c r="H21" s="39" t="s">
        <v>58</v>
      </c>
      <c r="I21" s="39" t="s">
        <v>66</v>
      </c>
      <c r="J21" s="39" t="s">
        <v>68</v>
      </c>
      <c r="K21" s="39" t="s">
        <v>70</v>
      </c>
      <c r="L21" s="39" t="s">
        <v>62</v>
      </c>
      <c r="M21" s="39" t="s">
        <v>69</v>
      </c>
      <c r="N21" s="39" t="s">
        <v>65</v>
      </c>
      <c r="O21" s="39" t="s">
        <v>63</v>
      </c>
      <c r="P21" s="39" t="s">
        <v>64</v>
      </c>
      <c r="Q21" s="39" t="s">
        <v>67</v>
      </c>
      <c r="R21" s="39" t="s">
        <v>71</v>
      </c>
      <c r="S21" s="39" t="s">
        <v>78</v>
      </c>
      <c r="T21" s="39" t="s">
        <v>77</v>
      </c>
      <c r="U21" s="39" t="s">
        <v>73</v>
      </c>
      <c r="V21" s="39" t="s">
        <v>76</v>
      </c>
      <c r="W21" s="39" t="s">
        <v>75</v>
      </c>
      <c r="X21" s="39" t="s">
        <v>79</v>
      </c>
      <c r="Y21" s="39" t="s">
        <v>74</v>
      </c>
      <c r="Z21" s="39" t="s">
        <v>665</v>
      </c>
      <c r="AA21" s="39" t="s">
        <v>83</v>
      </c>
      <c r="AB21" s="39" t="s">
        <v>82</v>
      </c>
      <c r="AC21" s="39" t="s">
        <v>81</v>
      </c>
      <c r="AD21" s="39" t="s">
        <v>1198</v>
      </c>
      <c r="AE21" s="39" t="s">
        <v>1199</v>
      </c>
      <c r="AF21" s="39" t="s">
        <v>1200</v>
      </c>
    </row>
    <row r="22" spans="1:42" x14ac:dyDescent="0.35">
      <c r="A22" s="55" t="s">
        <v>17</v>
      </c>
      <c r="B22" s="51"/>
      <c r="C22" s="51"/>
      <c r="D22" s="55"/>
      <c r="E22" s="55"/>
      <c r="F22" s="55"/>
      <c r="G22" s="55">
        <v>28</v>
      </c>
      <c r="H22" s="55">
        <v>7</v>
      </c>
      <c r="I22" s="55"/>
      <c r="J22" s="55"/>
      <c r="K22" s="55"/>
      <c r="L22" s="55"/>
      <c r="M22" s="55"/>
      <c r="N22" s="55"/>
      <c r="O22" s="55"/>
      <c r="P22" s="55"/>
      <c r="Q22" s="55"/>
      <c r="R22" s="55"/>
      <c r="S22" s="55"/>
      <c r="T22" s="55"/>
      <c r="U22" s="55"/>
      <c r="V22" s="55"/>
      <c r="W22" s="55"/>
      <c r="X22" s="55"/>
      <c r="Y22" s="55"/>
      <c r="Z22" s="55"/>
      <c r="AA22" s="55">
        <v>70</v>
      </c>
      <c r="AB22" s="55">
        <v>35</v>
      </c>
      <c r="AC22" s="55">
        <v>8</v>
      </c>
      <c r="AD22" s="55" t="s">
        <v>1206</v>
      </c>
      <c r="AE22" s="55">
        <v>1</v>
      </c>
      <c r="AF22" s="55">
        <v>0.4</v>
      </c>
    </row>
    <row r="23" spans="1:42" x14ac:dyDescent="0.35">
      <c r="A23" s="55" t="s">
        <v>16</v>
      </c>
      <c r="B23" s="51"/>
      <c r="C23" s="51"/>
      <c r="D23" s="55"/>
      <c r="E23" s="55"/>
      <c r="F23" s="55"/>
      <c r="G23" s="55">
        <v>23</v>
      </c>
      <c r="H23" s="55">
        <v>11</v>
      </c>
      <c r="I23" s="55"/>
      <c r="J23" s="55"/>
      <c r="K23" s="55"/>
      <c r="L23" s="55"/>
      <c r="M23" s="55"/>
      <c r="N23" s="55"/>
      <c r="O23" s="55"/>
      <c r="P23" s="55"/>
      <c r="Q23" s="55"/>
      <c r="R23" s="55"/>
      <c r="S23" s="55"/>
      <c r="T23" s="55"/>
      <c r="U23" s="55"/>
      <c r="V23" s="55"/>
      <c r="W23" s="55"/>
      <c r="X23" s="55"/>
      <c r="Y23" s="55"/>
      <c r="Z23" s="55"/>
      <c r="AA23" s="55">
        <v>100</v>
      </c>
      <c r="AB23" s="55">
        <v>50</v>
      </c>
      <c r="AC23" s="55">
        <v>13</v>
      </c>
      <c r="AD23" s="55" t="s">
        <v>1207</v>
      </c>
      <c r="AE23" s="61">
        <v>2</v>
      </c>
      <c r="AF23" s="55">
        <v>0.5</v>
      </c>
      <c r="AG23" s="54"/>
      <c r="AH23" s="54"/>
      <c r="AI23" s="54"/>
      <c r="AJ23" s="54"/>
      <c r="AK23" s="54"/>
      <c r="AL23" s="54"/>
      <c r="AM23" s="54"/>
      <c r="AN23" s="54"/>
      <c r="AO23" s="54"/>
      <c r="AP23" s="54"/>
    </row>
    <row r="24" spans="1:42" x14ac:dyDescent="0.35">
      <c r="A24" s="55" t="s">
        <v>15</v>
      </c>
      <c r="B24" s="51"/>
      <c r="C24" s="51"/>
      <c r="D24" s="55"/>
      <c r="E24" s="55"/>
      <c r="F24" s="55"/>
      <c r="G24" s="55">
        <v>36</v>
      </c>
      <c r="H24" s="55">
        <v>27</v>
      </c>
      <c r="I24" s="55"/>
      <c r="J24" s="55"/>
      <c r="K24" s="55"/>
      <c r="L24" s="55"/>
      <c r="M24" s="55"/>
      <c r="N24" s="55"/>
      <c r="O24" s="55"/>
      <c r="P24" s="55"/>
      <c r="Q24" s="55"/>
      <c r="R24" s="55"/>
      <c r="S24" s="55"/>
      <c r="T24" s="55"/>
      <c r="U24" s="55"/>
      <c r="V24" s="55"/>
      <c r="W24" s="55"/>
      <c r="X24" s="55"/>
      <c r="Y24" s="55"/>
      <c r="Z24" s="55"/>
      <c r="AA24" s="55">
        <v>270</v>
      </c>
      <c r="AB24" s="55">
        <v>100</v>
      </c>
      <c r="AC24" s="55">
        <v>50</v>
      </c>
      <c r="AD24" s="55" t="s">
        <v>1208</v>
      </c>
      <c r="AE24" s="61">
        <v>3</v>
      </c>
      <c r="AF24" s="55">
        <v>0.6</v>
      </c>
      <c r="AG24" s="54"/>
      <c r="AH24" s="54"/>
      <c r="AI24" s="54"/>
      <c r="AJ24" s="54"/>
      <c r="AK24" s="54"/>
      <c r="AL24" s="54"/>
      <c r="AM24" s="54"/>
      <c r="AN24" s="54"/>
      <c r="AO24" s="54"/>
      <c r="AP24" s="54"/>
    </row>
    <row r="25" spans="1:42" x14ac:dyDescent="0.35">
      <c r="A25" s="60" t="s">
        <v>1209</v>
      </c>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31"/>
      <c r="AE25" s="31"/>
      <c r="AF25" s="31"/>
    </row>
    <row r="26" spans="1:42" x14ac:dyDescent="0.35">
      <c r="A26" s="7" t="s">
        <v>1210</v>
      </c>
    </row>
    <row r="27" spans="1:42" x14ac:dyDescent="0.35">
      <c r="A27" s="7" t="s">
        <v>17</v>
      </c>
      <c r="D27" s="7" t="s">
        <v>1211</v>
      </c>
      <c r="E27" s="7" t="s">
        <v>1212</v>
      </c>
      <c r="F27" s="7" t="s">
        <v>1213</v>
      </c>
      <c r="G27" s="7" t="s">
        <v>1214</v>
      </c>
      <c r="H27" s="7" t="s">
        <v>1215</v>
      </c>
      <c r="I27" s="7" t="s">
        <v>1216</v>
      </c>
      <c r="J27" s="7" t="s">
        <v>1217</v>
      </c>
      <c r="K27" s="7" t="s">
        <v>1218</v>
      </c>
      <c r="L27" s="7" t="s">
        <v>1219</v>
      </c>
      <c r="M27" s="7" t="s">
        <v>1220</v>
      </c>
      <c r="N27" s="7" t="s">
        <v>1221</v>
      </c>
      <c r="O27" s="7" t="s">
        <v>1222</v>
      </c>
      <c r="P27" s="7" t="s">
        <v>1223</v>
      </c>
      <c r="Q27" s="7" t="s">
        <v>1223</v>
      </c>
      <c r="R27" s="7" t="s">
        <v>1213</v>
      </c>
      <c r="S27" s="7" t="s">
        <v>1213</v>
      </c>
      <c r="T27" s="7" t="s">
        <v>1224</v>
      </c>
      <c r="U27" s="7" t="s">
        <v>1225</v>
      </c>
      <c r="V27" s="7" t="s">
        <v>1226</v>
      </c>
      <c r="W27" s="7" t="s">
        <v>1227</v>
      </c>
      <c r="X27" s="7" t="s">
        <v>1228</v>
      </c>
      <c r="Y27" s="7" t="s">
        <v>1229</v>
      </c>
      <c r="Z27" s="7" t="s">
        <v>1213</v>
      </c>
      <c r="AA27" s="7" t="s">
        <v>1230</v>
      </c>
      <c r="AB27" s="7" t="s">
        <v>1231</v>
      </c>
      <c r="AC27" s="7" t="s">
        <v>1232</v>
      </c>
      <c r="AD27" s="7">
        <v>18.764192725879486</v>
      </c>
      <c r="AE27" s="7">
        <v>6.0578203338191035</v>
      </c>
      <c r="AF27" s="7">
        <v>0.6110165636288426</v>
      </c>
    </row>
    <row r="28" spans="1:42" x14ac:dyDescent="0.35">
      <c r="A28" s="7" t="s">
        <v>16</v>
      </c>
      <c r="D28" s="7" t="s">
        <v>1213</v>
      </c>
      <c r="E28" s="7" t="s">
        <v>1213</v>
      </c>
      <c r="F28" s="7" t="s">
        <v>1213</v>
      </c>
      <c r="G28" s="7" t="s">
        <v>1233</v>
      </c>
      <c r="H28" s="7" t="s">
        <v>1234</v>
      </c>
      <c r="I28" s="7" t="s">
        <v>1213</v>
      </c>
      <c r="J28" s="7" t="s">
        <v>1235</v>
      </c>
      <c r="K28" s="7" t="s">
        <v>1236</v>
      </c>
      <c r="L28" s="7" t="s">
        <v>1237</v>
      </c>
      <c r="M28" s="7" t="s">
        <v>1213</v>
      </c>
      <c r="N28" s="7" t="s">
        <v>1238</v>
      </c>
      <c r="O28" s="7" t="s">
        <v>1213</v>
      </c>
      <c r="P28" s="7" t="s">
        <v>1213</v>
      </c>
      <c r="Q28" s="7" t="s">
        <v>1213</v>
      </c>
      <c r="R28" s="7" t="s">
        <v>1213</v>
      </c>
      <c r="S28" s="7" t="s">
        <v>1239</v>
      </c>
      <c r="T28" s="7" t="s">
        <v>1213</v>
      </c>
      <c r="U28" s="7" t="s">
        <v>1213</v>
      </c>
      <c r="V28" s="7" t="s">
        <v>1213</v>
      </c>
      <c r="W28" s="7" t="s">
        <v>1240</v>
      </c>
      <c r="X28" s="7" t="s">
        <v>1241</v>
      </c>
      <c r="Y28" s="7" t="s">
        <v>1213</v>
      </c>
      <c r="Z28" s="7" t="s">
        <v>1226</v>
      </c>
      <c r="AA28" s="7" t="s">
        <v>1242</v>
      </c>
      <c r="AB28" s="7" t="s">
        <v>1243</v>
      </c>
      <c r="AC28" s="7" t="s">
        <v>1213</v>
      </c>
      <c r="AD28" s="7">
        <v>12.633284776784144</v>
      </c>
      <c r="AE28" s="7" t="e">
        <v>#DIV/0!</v>
      </c>
      <c r="AF28" s="7" t="e">
        <v>#DIV/0!</v>
      </c>
    </row>
    <row r="29" spans="1:42" x14ac:dyDescent="0.35">
      <c r="A29" s="7" t="s">
        <v>15</v>
      </c>
      <c r="D29" s="7" t="s">
        <v>1213</v>
      </c>
      <c r="E29" s="7" t="s">
        <v>1213</v>
      </c>
      <c r="F29" s="7" t="s">
        <v>1213</v>
      </c>
      <c r="G29" s="7" t="s">
        <v>1244</v>
      </c>
      <c r="H29" s="7" t="s">
        <v>1245</v>
      </c>
      <c r="I29" s="7" t="s">
        <v>1213</v>
      </c>
      <c r="J29" s="7" t="s">
        <v>1213</v>
      </c>
      <c r="K29" s="7" t="s">
        <v>1213</v>
      </c>
      <c r="L29" s="7" t="s">
        <v>1213</v>
      </c>
      <c r="M29" s="7" t="s">
        <v>1213</v>
      </c>
      <c r="N29" s="7" t="s">
        <v>1213</v>
      </c>
      <c r="O29" s="7" t="s">
        <v>1213</v>
      </c>
      <c r="P29" s="7" t="s">
        <v>1213</v>
      </c>
      <c r="Q29" s="7" t="s">
        <v>1213</v>
      </c>
      <c r="R29" s="7" t="s">
        <v>1213</v>
      </c>
      <c r="S29" s="7" t="s">
        <v>1213</v>
      </c>
      <c r="T29" s="7" t="s">
        <v>1213</v>
      </c>
      <c r="U29" s="7" t="s">
        <v>1213</v>
      </c>
      <c r="V29" s="7" t="s">
        <v>1213</v>
      </c>
      <c r="W29" s="7" t="s">
        <v>1213</v>
      </c>
      <c r="X29" s="7" t="s">
        <v>1213</v>
      </c>
      <c r="Y29" s="7" t="s">
        <v>1213</v>
      </c>
      <c r="Z29" s="7" t="s">
        <v>1213</v>
      </c>
      <c r="AA29" s="7" t="s">
        <v>1246</v>
      </c>
      <c r="AB29" s="7" t="s">
        <v>1247</v>
      </c>
      <c r="AC29" s="7" t="s">
        <v>1248</v>
      </c>
      <c r="AD29" s="7" t="e">
        <v>#DIV/0!</v>
      </c>
      <c r="AE29" s="7" t="e">
        <v>#DIV/0!</v>
      </c>
      <c r="AF29" s="7" t="e">
        <v>#DIV/0!</v>
      </c>
    </row>
    <row r="30" spans="1:42" x14ac:dyDescent="0.35">
      <c r="A30" s="7" t="s">
        <v>1249</v>
      </c>
    </row>
    <row r="31" spans="1:42" x14ac:dyDescent="0.35">
      <c r="A31" s="7" t="s">
        <v>17</v>
      </c>
      <c r="D31" s="7" t="s">
        <v>1211</v>
      </c>
      <c r="E31" s="7" t="s">
        <v>1212</v>
      </c>
      <c r="F31" s="7" t="s">
        <v>1213</v>
      </c>
      <c r="G31" s="7" t="s">
        <v>1250</v>
      </c>
      <c r="H31" s="7" t="s">
        <v>1251</v>
      </c>
      <c r="I31" s="7" t="s">
        <v>1252</v>
      </c>
      <c r="J31" s="7" t="s">
        <v>1253</v>
      </c>
      <c r="K31" s="7" t="s">
        <v>1254</v>
      </c>
      <c r="L31" s="7" t="s">
        <v>1255</v>
      </c>
      <c r="M31" s="7" t="s">
        <v>1256</v>
      </c>
      <c r="N31" s="7" t="s">
        <v>1257</v>
      </c>
      <c r="O31" s="7" t="s">
        <v>1258</v>
      </c>
      <c r="P31" s="7" t="s">
        <v>1223</v>
      </c>
      <c r="Q31" s="7" t="s">
        <v>1223</v>
      </c>
      <c r="R31" s="7" t="s">
        <v>1259</v>
      </c>
      <c r="S31" s="7" t="s">
        <v>1260</v>
      </c>
      <c r="T31" s="7" t="s">
        <v>1224</v>
      </c>
      <c r="U31" s="7" t="s">
        <v>1261</v>
      </c>
      <c r="V31" s="7" t="s">
        <v>1226</v>
      </c>
      <c r="W31" s="7" t="s">
        <v>1262</v>
      </c>
      <c r="X31" s="7" t="s">
        <v>1263</v>
      </c>
      <c r="Y31" s="7" t="s">
        <v>1264</v>
      </c>
      <c r="Z31" s="7" t="s">
        <v>1213</v>
      </c>
      <c r="AA31" s="7" t="s">
        <v>1265</v>
      </c>
      <c r="AB31" s="7" t="s">
        <v>1231</v>
      </c>
      <c r="AC31" s="7" t="s">
        <v>1266</v>
      </c>
      <c r="AD31" s="7">
        <v>18.926342823104022</v>
      </c>
      <c r="AE31" s="7">
        <v>5.0310262004581148</v>
      </c>
      <c r="AF31" s="7">
        <v>0.57688145026437654</v>
      </c>
    </row>
    <row r="32" spans="1:42" x14ac:dyDescent="0.35">
      <c r="A32" s="7" t="s">
        <v>16</v>
      </c>
      <c r="D32" s="7" t="s">
        <v>1213</v>
      </c>
      <c r="E32" s="7" t="s">
        <v>1213</v>
      </c>
      <c r="F32" s="7" t="s">
        <v>1213</v>
      </c>
      <c r="G32" s="7" t="s">
        <v>1267</v>
      </c>
      <c r="H32" s="7" t="s">
        <v>1268</v>
      </c>
      <c r="I32" s="7" t="s">
        <v>1269</v>
      </c>
      <c r="J32" s="7" t="s">
        <v>1270</v>
      </c>
      <c r="K32" s="7" t="s">
        <v>1271</v>
      </c>
      <c r="L32" s="7" t="s">
        <v>1272</v>
      </c>
      <c r="M32" s="7" t="s">
        <v>1273</v>
      </c>
      <c r="N32" s="7" t="s">
        <v>1238</v>
      </c>
      <c r="O32" s="7" t="s">
        <v>1213</v>
      </c>
      <c r="P32" s="7" t="s">
        <v>1213</v>
      </c>
      <c r="Q32" s="7" t="s">
        <v>1213</v>
      </c>
      <c r="R32" s="7" t="s">
        <v>1213</v>
      </c>
      <c r="S32" s="7" t="s">
        <v>1274</v>
      </c>
      <c r="T32" s="7" t="s">
        <v>1213</v>
      </c>
      <c r="U32" s="7" t="s">
        <v>1275</v>
      </c>
      <c r="V32" s="7" t="s">
        <v>1276</v>
      </c>
      <c r="W32" s="7" t="s">
        <v>1277</v>
      </c>
      <c r="X32" s="7" t="s">
        <v>1278</v>
      </c>
      <c r="Y32" s="7" t="s">
        <v>1279</v>
      </c>
      <c r="Z32" s="7" t="s">
        <v>1226</v>
      </c>
      <c r="AA32" s="7" t="s">
        <v>1280</v>
      </c>
      <c r="AB32" s="7" t="s">
        <v>1281</v>
      </c>
      <c r="AC32" s="7" t="s">
        <v>1282</v>
      </c>
      <c r="AD32" s="7">
        <v>13.26572977818306</v>
      </c>
      <c r="AE32" s="7">
        <v>8.590873151184196</v>
      </c>
      <c r="AF32" s="7">
        <v>0.51545439287110828</v>
      </c>
    </row>
    <row r="33" spans="1:42" x14ac:dyDescent="0.35">
      <c r="A33" s="7" t="s">
        <v>15</v>
      </c>
      <c r="D33" s="7" t="s">
        <v>1213</v>
      </c>
      <c r="E33" s="7" t="s">
        <v>1213</v>
      </c>
      <c r="F33" s="7" t="s">
        <v>1213</v>
      </c>
      <c r="G33" s="7" t="s">
        <v>1283</v>
      </c>
      <c r="H33" s="7" t="s">
        <v>1284</v>
      </c>
      <c r="I33" s="7" t="s">
        <v>1213</v>
      </c>
      <c r="J33" s="7" t="s">
        <v>1213</v>
      </c>
      <c r="K33" s="7" t="s">
        <v>1213</v>
      </c>
      <c r="L33" s="7" t="s">
        <v>1213</v>
      </c>
      <c r="M33" s="7" t="s">
        <v>1213</v>
      </c>
      <c r="N33" s="7" t="s">
        <v>1213</v>
      </c>
      <c r="O33" s="7" t="s">
        <v>1213</v>
      </c>
      <c r="P33" s="7" t="s">
        <v>1213</v>
      </c>
      <c r="Q33" s="7" t="s">
        <v>1213</v>
      </c>
      <c r="R33" s="7" t="s">
        <v>1213</v>
      </c>
      <c r="S33" s="7" t="s">
        <v>1213</v>
      </c>
      <c r="T33" s="7" t="s">
        <v>1213</v>
      </c>
      <c r="U33" s="7" t="s">
        <v>1213</v>
      </c>
      <c r="V33" s="7" t="s">
        <v>1213</v>
      </c>
      <c r="W33" s="7" t="s">
        <v>1213</v>
      </c>
      <c r="X33" s="7" t="s">
        <v>1213</v>
      </c>
      <c r="Y33" s="7" t="s">
        <v>1213</v>
      </c>
      <c r="Z33" s="7" t="s">
        <v>1213</v>
      </c>
      <c r="AA33" s="7" t="s">
        <v>1285</v>
      </c>
      <c r="AB33" s="7" t="s">
        <v>1286</v>
      </c>
      <c r="AC33" s="7" t="s">
        <v>1248</v>
      </c>
      <c r="AD33" s="7" t="e">
        <v>#DIV/0!</v>
      </c>
      <c r="AE33" s="7" t="e">
        <v>#DIV/0!</v>
      </c>
      <c r="AF33" s="7" t="e">
        <v>#DIV/0!</v>
      </c>
    </row>
    <row r="34" spans="1:42" x14ac:dyDescent="0.35">
      <c r="A34" s="7" t="s">
        <v>1287</v>
      </c>
    </row>
    <row r="35" spans="1:42" x14ac:dyDescent="0.35">
      <c r="A35" s="7" t="s">
        <v>17</v>
      </c>
      <c r="D35" s="7" t="s">
        <v>1211</v>
      </c>
      <c r="E35" s="7" t="s">
        <v>1212</v>
      </c>
      <c r="F35" s="7" t="s">
        <v>1288</v>
      </c>
      <c r="G35" s="7" t="s">
        <v>1289</v>
      </c>
      <c r="H35" s="7" t="s">
        <v>1290</v>
      </c>
      <c r="I35" s="7" t="s">
        <v>1291</v>
      </c>
      <c r="J35" s="7" t="s">
        <v>1292</v>
      </c>
      <c r="K35" s="7" t="s">
        <v>1293</v>
      </c>
      <c r="L35" s="7" t="s">
        <v>1294</v>
      </c>
      <c r="M35" s="7" t="s">
        <v>1295</v>
      </c>
      <c r="N35" s="7" t="s">
        <v>1296</v>
      </c>
      <c r="O35" s="7" t="s">
        <v>1258</v>
      </c>
      <c r="P35" s="7" t="s">
        <v>1297</v>
      </c>
      <c r="Q35" s="7" t="s">
        <v>1223</v>
      </c>
      <c r="R35" s="7" t="s">
        <v>1298</v>
      </c>
      <c r="S35" s="7" t="s">
        <v>1299</v>
      </c>
      <c r="T35" s="7" t="s">
        <v>1300</v>
      </c>
      <c r="U35" s="7" t="s">
        <v>1301</v>
      </c>
      <c r="V35" s="7" t="s">
        <v>1226</v>
      </c>
      <c r="W35" s="7" t="s">
        <v>1302</v>
      </c>
      <c r="X35" s="7" t="s">
        <v>1303</v>
      </c>
      <c r="Y35" s="7" t="s">
        <v>1304</v>
      </c>
      <c r="Z35" s="7" t="s">
        <v>1213</v>
      </c>
      <c r="AA35" s="7" t="s">
        <v>1305</v>
      </c>
      <c r="AB35" s="7" t="s">
        <v>1306</v>
      </c>
      <c r="AC35" s="7" t="s">
        <v>1307</v>
      </c>
      <c r="AD35" s="7">
        <v>18.580597456932956</v>
      </c>
      <c r="AE35" s="7">
        <v>5.5022321956202864</v>
      </c>
      <c r="AF35" s="7">
        <v>0.58770017055472146</v>
      </c>
    </row>
    <row r="36" spans="1:42" x14ac:dyDescent="0.35">
      <c r="A36" s="7" t="s">
        <v>16</v>
      </c>
      <c r="D36" s="7" t="s">
        <v>1213</v>
      </c>
      <c r="E36" s="7" t="s">
        <v>1213</v>
      </c>
      <c r="F36" s="7" t="s">
        <v>1213</v>
      </c>
      <c r="G36" s="7" t="s">
        <v>1308</v>
      </c>
      <c r="H36" s="7" t="s">
        <v>1309</v>
      </c>
      <c r="I36" s="7" t="s">
        <v>1310</v>
      </c>
      <c r="J36" s="7" t="s">
        <v>1311</v>
      </c>
      <c r="K36" s="7" t="s">
        <v>1312</v>
      </c>
      <c r="L36" s="7" t="s">
        <v>1313</v>
      </c>
      <c r="M36" s="7" t="s">
        <v>1314</v>
      </c>
      <c r="N36" s="7" t="s">
        <v>1238</v>
      </c>
      <c r="O36" s="7" t="s">
        <v>1213</v>
      </c>
      <c r="P36" s="7" t="s">
        <v>1213</v>
      </c>
      <c r="Q36" s="7" t="s">
        <v>1213</v>
      </c>
      <c r="R36" s="7" t="s">
        <v>1213</v>
      </c>
      <c r="S36" s="7" t="s">
        <v>1315</v>
      </c>
      <c r="T36" s="7" t="s">
        <v>1213</v>
      </c>
      <c r="U36" s="7" t="s">
        <v>1316</v>
      </c>
      <c r="V36" s="7" t="s">
        <v>1317</v>
      </c>
      <c r="W36" s="7" t="s">
        <v>1318</v>
      </c>
      <c r="X36" s="7" t="s">
        <v>1319</v>
      </c>
      <c r="Y36" s="7" t="s">
        <v>1320</v>
      </c>
      <c r="Z36" s="7" t="s">
        <v>1226</v>
      </c>
      <c r="AA36" s="7" t="s">
        <v>1321</v>
      </c>
      <c r="AB36" s="7" t="s">
        <v>1322</v>
      </c>
      <c r="AC36" s="7" t="s">
        <v>1323</v>
      </c>
      <c r="AD36" s="7">
        <v>14.633445605847506</v>
      </c>
      <c r="AE36" s="7">
        <v>8.7977532647757926</v>
      </c>
      <c r="AF36" s="7">
        <v>2.8922436109297398</v>
      </c>
    </row>
    <row r="37" spans="1:42" x14ac:dyDescent="0.35">
      <c r="A37" s="7" t="s">
        <v>15</v>
      </c>
      <c r="D37" s="7" t="s">
        <v>1213</v>
      </c>
      <c r="E37" s="7" t="s">
        <v>1213</v>
      </c>
      <c r="F37" s="7" t="s">
        <v>1213</v>
      </c>
      <c r="G37" s="7" t="s">
        <v>1324</v>
      </c>
      <c r="H37" s="7" t="s">
        <v>1325</v>
      </c>
      <c r="I37" s="7" t="s">
        <v>1213</v>
      </c>
      <c r="J37" s="7" t="s">
        <v>1213</v>
      </c>
      <c r="K37" s="7" t="s">
        <v>1213</v>
      </c>
      <c r="L37" s="7" t="s">
        <v>1213</v>
      </c>
      <c r="M37" s="7" t="s">
        <v>1213</v>
      </c>
      <c r="N37" s="7" t="s">
        <v>1213</v>
      </c>
      <c r="O37" s="7" t="s">
        <v>1213</v>
      </c>
      <c r="P37" s="7" t="s">
        <v>1213</v>
      </c>
      <c r="Q37" s="7" t="s">
        <v>1213</v>
      </c>
      <c r="R37" s="7" t="s">
        <v>1213</v>
      </c>
      <c r="S37" s="7" t="s">
        <v>1213</v>
      </c>
      <c r="T37" s="7" t="s">
        <v>1213</v>
      </c>
      <c r="U37" s="7" t="s">
        <v>1213</v>
      </c>
      <c r="V37" s="7" t="s">
        <v>1213</v>
      </c>
      <c r="W37" s="7" t="s">
        <v>1213</v>
      </c>
      <c r="X37" s="7" t="s">
        <v>1213</v>
      </c>
      <c r="Y37" s="7" t="s">
        <v>1213</v>
      </c>
      <c r="Z37" s="7" t="s">
        <v>1213</v>
      </c>
      <c r="AA37" s="7" t="s">
        <v>1326</v>
      </c>
      <c r="AB37" s="7" t="s">
        <v>1327</v>
      </c>
      <c r="AC37" s="7" t="s">
        <v>1328</v>
      </c>
      <c r="AD37" s="7" t="e">
        <v>#DIV/0!</v>
      </c>
      <c r="AE37" s="7" t="e">
        <v>#DIV/0!</v>
      </c>
      <c r="AF37" s="7" t="e">
        <v>#DIV/0!</v>
      </c>
    </row>
    <row r="38" spans="1:42" x14ac:dyDescent="0.35">
      <c r="A38" s="7" t="s">
        <v>1329</v>
      </c>
    </row>
    <row r="39" spans="1:42" x14ac:dyDescent="0.35">
      <c r="A39" s="7" t="s">
        <v>17</v>
      </c>
      <c r="D39" s="7" t="s">
        <v>1211</v>
      </c>
      <c r="E39" s="7" t="s">
        <v>1212</v>
      </c>
      <c r="F39" s="7" t="s">
        <v>1288</v>
      </c>
      <c r="G39" s="7" t="s">
        <v>1289</v>
      </c>
      <c r="H39" s="7" t="s">
        <v>1330</v>
      </c>
      <c r="I39" s="7" t="s">
        <v>1331</v>
      </c>
      <c r="J39" s="7" t="s">
        <v>1292</v>
      </c>
      <c r="K39" s="7" t="s">
        <v>1332</v>
      </c>
      <c r="L39" s="7" t="s">
        <v>1333</v>
      </c>
      <c r="M39" s="7" t="s">
        <v>1295</v>
      </c>
      <c r="N39" s="7" t="s">
        <v>1296</v>
      </c>
      <c r="O39" s="7" t="s">
        <v>1258</v>
      </c>
      <c r="P39" s="7" t="s">
        <v>1297</v>
      </c>
      <c r="Q39" s="7" t="s">
        <v>1223</v>
      </c>
      <c r="R39" s="7" t="s">
        <v>1298</v>
      </c>
      <c r="S39" s="7" t="s">
        <v>1334</v>
      </c>
      <c r="T39" s="7" t="s">
        <v>1300</v>
      </c>
      <c r="U39" s="7" t="s">
        <v>1301</v>
      </c>
      <c r="V39" s="7" t="s">
        <v>1226</v>
      </c>
      <c r="W39" s="7" t="s">
        <v>1302</v>
      </c>
      <c r="X39" s="7" t="s">
        <v>1335</v>
      </c>
      <c r="Y39" s="7" t="s">
        <v>1304</v>
      </c>
      <c r="Z39" s="7" t="s">
        <v>1213</v>
      </c>
      <c r="AA39" s="7" t="s">
        <v>1336</v>
      </c>
      <c r="AB39" s="7" t="s">
        <v>1337</v>
      </c>
      <c r="AC39" s="7" t="s">
        <v>1307</v>
      </c>
      <c r="AD39" s="7">
        <v>18.580597456932956</v>
      </c>
      <c r="AE39" s="7">
        <v>5.5022321956202864</v>
      </c>
      <c r="AF39" s="7">
        <v>0.58770017055472146</v>
      </c>
    </row>
    <row r="40" spans="1:42" x14ac:dyDescent="0.35">
      <c r="A40" s="7" t="s">
        <v>16</v>
      </c>
      <c r="D40" s="7" t="s">
        <v>1213</v>
      </c>
      <c r="E40" s="7" t="s">
        <v>1213</v>
      </c>
      <c r="F40" s="7" t="s">
        <v>1213</v>
      </c>
      <c r="G40" s="7" t="s">
        <v>1338</v>
      </c>
      <c r="H40" s="7" t="s">
        <v>1309</v>
      </c>
      <c r="I40" s="7" t="s">
        <v>1339</v>
      </c>
      <c r="J40" s="7" t="s">
        <v>1311</v>
      </c>
      <c r="K40" s="7" t="s">
        <v>1312</v>
      </c>
      <c r="L40" s="7" t="s">
        <v>1313</v>
      </c>
      <c r="M40" s="7" t="s">
        <v>1314</v>
      </c>
      <c r="N40" s="7" t="s">
        <v>1238</v>
      </c>
      <c r="O40" s="7" t="s">
        <v>1213</v>
      </c>
      <c r="P40" s="7" t="s">
        <v>1213</v>
      </c>
      <c r="Q40" s="7" t="s">
        <v>1213</v>
      </c>
      <c r="R40" s="7" t="s">
        <v>1213</v>
      </c>
      <c r="S40" s="7" t="s">
        <v>1315</v>
      </c>
      <c r="T40" s="7" t="s">
        <v>1213</v>
      </c>
      <c r="U40" s="7" t="s">
        <v>1316</v>
      </c>
      <c r="V40" s="7" t="s">
        <v>1317</v>
      </c>
      <c r="W40" s="7" t="s">
        <v>1340</v>
      </c>
      <c r="X40" s="7" t="s">
        <v>1341</v>
      </c>
      <c r="Y40" s="7" t="s">
        <v>1342</v>
      </c>
      <c r="Z40" s="7" t="s">
        <v>1226</v>
      </c>
      <c r="AA40" s="7" t="s">
        <v>1343</v>
      </c>
      <c r="AB40" s="7" t="s">
        <v>1322</v>
      </c>
      <c r="AC40" s="7" t="s">
        <v>1344</v>
      </c>
      <c r="AD40" s="7">
        <v>14.557438404877699</v>
      </c>
      <c r="AE40" s="7">
        <v>14.276999510462847</v>
      </c>
      <c r="AF40" s="7">
        <v>2.8922436109297398</v>
      </c>
    </row>
    <row r="41" spans="1:42" x14ac:dyDescent="0.35">
      <c r="A41" s="7" t="s">
        <v>15</v>
      </c>
      <c r="D41" s="7" t="s">
        <v>1213</v>
      </c>
      <c r="E41" s="7" t="s">
        <v>1213</v>
      </c>
      <c r="F41" s="7" t="s">
        <v>1213</v>
      </c>
      <c r="G41" s="7" t="s">
        <v>1324</v>
      </c>
      <c r="H41" s="7" t="s">
        <v>1325</v>
      </c>
      <c r="I41" s="7" t="s">
        <v>1213</v>
      </c>
      <c r="J41" s="7" t="s">
        <v>1213</v>
      </c>
      <c r="K41" s="7" t="s">
        <v>1213</v>
      </c>
      <c r="L41" s="7" t="s">
        <v>1213</v>
      </c>
      <c r="M41" s="7" t="s">
        <v>1213</v>
      </c>
      <c r="N41" s="7" t="s">
        <v>1213</v>
      </c>
      <c r="O41" s="7" t="s">
        <v>1213</v>
      </c>
      <c r="P41" s="7" t="s">
        <v>1213</v>
      </c>
      <c r="Q41" s="7" t="s">
        <v>1213</v>
      </c>
      <c r="R41" s="7" t="s">
        <v>1213</v>
      </c>
      <c r="S41" s="7" t="s">
        <v>1213</v>
      </c>
      <c r="T41" s="7" t="s">
        <v>1213</v>
      </c>
      <c r="U41" s="7" t="s">
        <v>1213</v>
      </c>
      <c r="V41" s="7" t="s">
        <v>1213</v>
      </c>
      <c r="W41" s="7" t="s">
        <v>1213</v>
      </c>
      <c r="X41" s="7" t="s">
        <v>1213</v>
      </c>
      <c r="Y41" s="7" t="s">
        <v>1213</v>
      </c>
      <c r="Z41" s="7" t="s">
        <v>1213</v>
      </c>
      <c r="AA41" s="7" t="s">
        <v>1345</v>
      </c>
      <c r="AB41" s="7" t="s">
        <v>1327</v>
      </c>
      <c r="AC41" s="7" t="s">
        <v>1328</v>
      </c>
      <c r="AD41" s="7" t="e">
        <v>#DIV/0!</v>
      </c>
      <c r="AE41" s="7" t="e">
        <v>#DIV/0!</v>
      </c>
      <c r="AF41" s="7" t="e">
        <v>#DIV/0!</v>
      </c>
    </row>
    <row r="42" spans="1:42" x14ac:dyDescent="0.35">
      <c r="A42" s="60" t="s">
        <v>1346</v>
      </c>
      <c r="B42" s="51"/>
      <c r="C42" s="51"/>
      <c r="D42" s="55"/>
      <c r="E42" s="55"/>
      <c r="F42" s="101" t="s">
        <v>57</v>
      </c>
      <c r="G42" s="101"/>
      <c r="H42" s="101"/>
      <c r="I42" s="101" t="s">
        <v>61</v>
      </c>
      <c r="J42" s="101"/>
      <c r="K42" s="101"/>
      <c r="L42" s="101"/>
      <c r="M42" s="101"/>
      <c r="N42" s="101"/>
      <c r="O42" s="101"/>
      <c r="P42" s="101"/>
      <c r="Q42" s="101"/>
      <c r="R42" s="101"/>
      <c r="S42" s="101" t="s">
        <v>72</v>
      </c>
      <c r="T42" s="101"/>
      <c r="U42" s="101"/>
      <c r="V42" s="101"/>
      <c r="W42" s="101"/>
      <c r="X42" s="101"/>
      <c r="Y42" s="101"/>
      <c r="Z42" s="101"/>
      <c r="AA42" s="101" t="s">
        <v>80</v>
      </c>
      <c r="AB42" s="101"/>
      <c r="AC42" s="101"/>
      <c r="AD42" s="102" t="s">
        <v>1205</v>
      </c>
      <c r="AE42" s="103"/>
      <c r="AF42" s="104"/>
    </row>
    <row r="43" spans="1:42" ht="58" x14ac:dyDescent="0.35">
      <c r="A43" s="55"/>
      <c r="B43" s="51"/>
      <c r="C43" s="51"/>
      <c r="D43" s="55"/>
      <c r="E43" s="55"/>
      <c r="F43" s="39" t="s">
        <v>59</v>
      </c>
      <c r="G43" s="39" t="s">
        <v>60</v>
      </c>
      <c r="H43" s="39" t="s">
        <v>58</v>
      </c>
      <c r="I43" s="39" t="s">
        <v>66</v>
      </c>
      <c r="J43" s="39" t="s">
        <v>68</v>
      </c>
      <c r="K43" s="39" t="s">
        <v>70</v>
      </c>
      <c r="L43" s="39" t="s">
        <v>62</v>
      </c>
      <c r="M43" s="39" t="s">
        <v>69</v>
      </c>
      <c r="N43" s="39" t="s">
        <v>65</v>
      </c>
      <c r="O43" s="39" t="s">
        <v>63</v>
      </c>
      <c r="P43" s="39" t="s">
        <v>64</v>
      </c>
      <c r="Q43" s="39" t="s">
        <v>67</v>
      </c>
      <c r="R43" s="39" t="s">
        <v>71</v>
      </c>
      <c r="S43" s="39" t="s">
        <v>78</v>
      </c>
      <c r="T43" s="39" t="s">
        <v>77</v>
      </c>
      <c r="U43" s="39" t="s">
        <v>73</v>
      </c>
      <c r="V43" s="39" t="s">
        <v>76</v>
      </c>
      <c r="W43" s="39" t="s">
        <v>75</v>
      </c>
      <c r="X43" s="39" t="s">
        <v>79</v>
      </c>
      <c r="Y43" s="39" t="s">
        <v>74</v>
      </c>
      <c r="Z43" s="39" t="s">
        <v>665</v>
      </c>
      <c r="AA43" s="39" t="s">
        <v>83</v>
      </c>
      <c r="AB43" s="39" t="s">
        <v>82</v>
      </c>
      <c r="AC43" s="39" t="s">
        <v>81</v>
      </c>
      <c r="AD43" s="39" t="s">
        <v>1198</v>
      </c>
      <c r="AE43" s="39" t="s">
        <v>1199</v>
      </c>
      <c r="AF43" s="39" t="s">
        <v>1200</v>
      </c>
    </row>
    <row r="44" spans="1:42" x14ac:dyDescent="0.35">
      <c r="A44" s="55" t="s">
        <v>17</v>
      </c>
      <c r="B44" s="51"/>
      <c r="C44" s="51"/>
      <c r="D44" s="55"/>
      <c r="E44" s="55"/>
      <c r="F44" s="55"/>
      <c r="G44" s="56">
        <v>64</v>
      </c>
      <c r="H44" s="57">
        <v>12</v>
      </c>
      <c r="I44" s="55"/>
      <c r="J44" s="55"/>
      <c r="K44" s="55"/>
      <c r="L44" s="55"/>
      <c r="M44" s="55"/>
      <c r="N44" s="55"/>
      <c r="O44" s="55"/>
      <c r="P44" s="55"/>
      <c r="Q44" s="55"/>
      <c r="R44" s="55"/>
      <c r="S44" s="55"/>
      <c r="T44" s="55"/>
      <c r="U44" s="55"/>
      <c r="V44" s="55"/>
      <c r="W44" s="55"/>
      <c r="X44" s="55"/>
      <c r="Y44" s="55"/>
      <c r="Z44" s="55"/>
      <c r="AA44" s="57">
        <v>160</v>
      </c>
      <c r="AB44" s="56">
        <v>83</v>
      </c>
      <c r="AC44" s="57">
        <v>26</v>
      </c>
      <c r="AD44" s="56">
        <v>18.600000000000001</v>
      </c>
      <c r="AE44" s="56">
        <v>5.5</v>
      </c>
      <c r="AF44" s="56">
        <v>0.6</v>
      </c>
    </row>
    <row r="45" spans="1:42" x14ac:dyDescent="0.35">
      <c r="A45" s="55" t="s">
        <v>16</v>
      </c>
      <c r="B45" s="51"/>
      <c r="C45" s="51"/>
      <c r="D45" s="55"/>
      <c r="E45" s="55"/>
      <c r="F45" s="55"/>
      <c r="G45" s="57">
        <v>28</v>
      </c>
      <c r="H45" s="57">
        <v>17</v>
      </c>
      <c r="I45" s="55"/>
      <c r="J45" s="55"/>
      <c r="K45" s="55"/>
      <c r="L45" s="55"/>
      <c r="M45" s="55"/>
      <c r="N45" s="55"/>
      <c r="O45" s="55"/>
      <c r="P45" s="55"/>
      <c r="Q45" s="55"/>
      <c r="R45" s="55"/>
      <c r="S45" s="55"/>
      <c r="T45" s="55"/>
      <c r="U45" s="55"/>
      <c r="V45" s="55"/>
      <c r="W45" s="55"/>
      <c r="X45" s="55"/>
      <c r="Y45" s="55"/>
      <c r="Z45" s="55"/>
      <c r="AA45" s="57">
        <v>161</v>
      </c>
      <c r="AB45" s="57">
        <v>71</v>
      </c>
      <c r="AC45" s="56">
        <v>23</v>
      </c>
      <c r="AD45" s="57">
        <v>14.6</v>
      </c>
      <c r="AE45" s="59">
        <v>8.8000000000000007</v>
      </c>
      <c r="AF45" s="56">
        <v>2.9</v>
      </c>
      <c r="AG45" s="54"/>
      <c r="AH45" s="54"/>
      <c r="AI45" s="54"/>
      <c r="AJ45" s="54"/>
      <c r="AK45" s="54"/>
      <c r="AL45" s="54"/>
      <c r="AM45" s="54"/>
      <c r="AN45" s="54"/>
      <c r="AO45" s="54"/>
      <c r="AP45" s="54"/>
    </row>
    <row r="46" spans="1:42" x14ac:dyDescent="0.35">
      <c r="A46" s="55" t="s">
        <v>15</v>
      </c>
      <c r="B46" s="51"/>
      <c r="C46" s="51"/>
      <c r="D46" s="55"/>
      <c r="E46" s="55"/>
      <c r="F46" s="55"/>
      <c r="G46" s="56">
        <v>37</v>
      </c>
      <c r="H46" s="56">
        <v>24</v>
      </c>
      <c r="I46" s="55"/>
      <c r="J46" s="55"/>
      <c r="K46" s="55"/>
      <c r="L46" s="55"/>
      <c r="M46" s="55"/>
      <c r="N46" s="55"/>
      <c r="O46" s="55"/>
      <c r="P46" s="55"/>
      <c r="Q46" s="55"/>
      <c r="R46" s="55"/>
      <c r="S46" s="55"/>
      <c r="T46" s="55"/>
      <c r="U46" s="55"/>
      <c r="V46" s="55"/>
      <c r="W46" s="55"/>
      <c r="X46" s="55"/>
      <c r="Y46" s="55"/>
      <c r="Z46" s="55"/>
      <c r="AA46" s="57">
        <v>250</v>
      </c>
      <c r="AB46" s="56">
        <v>70</v>
      </c>
      <c r="AC46" s="57">
        <v>42</v>
      </c>
      <c r="AD46" s="58"/>
      <c r="AE46" s="58"/>
      <c r="AF46" s="58"/>
      <c r="AG46" s="54"/>
      <c r="AH46" s="54"/>
      <c r="AI46" s="54"/>
      <c r="AJ46" s="54"/>
      <c r="AK46" s="54"/>
      <c r="AL46" s="54"/>
      <c r="AM46" s="54"/>
      <c r="AN46" s="54"/>
      <c r="AO46" s="54"/>
      <c r="AP46" s="54"/>
    </row>
    <row r="47" spans="1:42" x14ac:dyDescent="0.35">
      <c r="A47" s="60" t="s">
        <v>1347</v>
      </c>
    </row>
    <row r="48" spans="1:42" x14ac:dyDescent="0.35">
      <c r="A48" s="7" t="s">
        <v>1210</v>
      </c>
    </row>
    <row r="49" spans="1:32" x14ac:dyDescent="0.35">
      <c r="A49" s="7" t="s">
        <v>17</v>
      </c>
      <c r="D49" s="7" t="s">
        <v>1213</v>
      </c>
      <c r="E49" s="7" t="s">
        <v>1213</v>
      </c>
      <c r="F49" s="7" t="s">
        <v>1213</v>
      </c>
      <c r="G49" s="7" t="s">
        <v>1348</v>
      </c>
      <c r="H49" s="7" t="s">
        <v>1349</v>
      </c>
      <c r="I49" s="7" t="s">
        <v>1350</v>
      </c>
      <c r="J49" s="7" t="s">
        <v>1351</v>
      </c>
      <c r="K49" s="7" t="s">
        <v>1256</v>
      </c>
      <c r="L49" s="7" t="s">
        <v>1223</v>
      </c>
      <c r="M49" s="7" t="s">
        <v>1223</v>
      </c>
      <c r="N49" s="7" t="s">
        <v>1213</v>
      </c>
      <c r="O49" s="7" t="s">
        <v>1213</v>
      </c>
      <c r="P49" s="7" t="s">
        <v>1223</v>
      </c>
      <c r="Q49" s="7" t="s">
        <v>1223</v>
      </c>
      <c r="R49" s="7" t="s">
        <v>1213</v>
      </c>
      <c r="S49" s="7" t="s">
        <v>1238</v>
      </c>
      <c r="T49" s="7" t="s">
        <v>1213</v>
      </c>
      <c r="U49" s="7" t="s">
        <v>1213</v>
      </c>
      <c r="V49" s="7" t="s">
        <v>1213</v>
      </c>
      <c r="W49" s="7" t="s">
        <v>1213</v>
      </c>
      <c r="X49" s="7" t="s">
        <v>1352</v>
      </c>
      <c r="Y49" s="7" t="s">
        <v>1353</v>
      </c>
      <c r="Z49" s="7" t="s">
        <v>1213</v>
      </c>
      <c r="AA49" s="7" t="s">
        <v>1354</v>
      </c>
      <c r="AB49" s="7" t="s">
        <v>1213</v>
      </c>
      <c r="AC49" s="7" t="s">
        <v>1212</v>
      </c>
      <c r="AD49" s="7" t="e">
        <v>#DIV/0!</v>
      </c>
      <c r="AE49" s="7">
        <v>0.92796690455827979</v>
      </c>
      <c r="AF49" s="7" t="e">
        <v>#DIV/0!</v>
      </c>
    </row>
    <row r="50" spans="1:32" x14ac:dyDescent="0.35">
      <c r="A50" s="7" t="s">
        <v>16</v>
      </c>
      <c r="D50" s="7" t="s">
        <v>1213</v>
      </c>
      <c r="E50" s="7" t="s">
        <v>1213</v>
      </c>
      <c r="F50" s="7" t="s">
        <v>1213</v>
      </c>
      <c r="G50" s="7" t="s">
        <v>1213</v>
      </c>
      <c r="H50" s="7" t="s">
        <v>1355</v>
      </c>
      <c r="I50" s="7" t="s">
        <v>1356</v>
      </c>
      <c r="J50" s="7" t="s">
        <v>1213</v>
      </c>
      <c r="K50" s="7" t="s">
        <v>1350</v>
      </c>
      <c r="L50" s="7" t="s">
        <v>1213</v>
      </c>
      <c r="M50" s="7" t="s">
        <v>1213</v>
      </c>
      <c r="N50" s="7" t="s">
        <v>1213</v>
      </c>
      <c r="O50" s="7" t="s">
        <v>1213</v>
      </c>
      <c r="P50" s="7" t="s">
        <v>1213</v>
      </c>
      <c r="Q50" s="7" t="s">
        <v>1213</v>
      </c>
      <c r="R50" s="7" t="s">
        <v>1213</v>
      </c>
      <c r="S50" s="7" t="s">
        <v>1357</v>
      </c>
      <c r="T50" s="7" t="s">
        <v>1213</v>
      </c>
      <c r="U50" s="7" t="s">
        <v>1213</v>
      </c>
      <c r="V50" s="7" t="s">
        <v>1358</v>
      </c>
      <c r="W50" s="7" t="s">
        <v>1359</v>
      </c>
      <c r="X50" s="7" t="s">
        <v>1360</v>
      </c>
      <c r="Y50" s="7" t="s">
        <v>1361</v>
      </c>
      <c r="Z50" s="7" t="s">
        <v>1213</v>
      </c>
      <c r="AA50" s="7" t="s">
        <v>1362</v>
      </c>
      <c r="AB50" s="7" t="s">
        <v>1363</v>
      </c>
      <c r="AC50" s="7" t="s">
        <v>1364</v>
      </c>
      <c r="AD50" s="7">
        <v>4.9349011899924422</v>
      </c>
      <c r="AE50" s="7">
        <v>1.4694089222401734</v>
      </c>
      <c r="AF50" s="7" t="e">
        <v>#DIV/0!</v>
      </c>
    </row>
    <row r="51" spans="1:32" x14ac:dyDescent="0.35">
      <c r="A51" s="7" t="s">
        <v>15</v>
      </c>
      <c r="D51" s="7" t="s">
        <v>1213</v>
      </c>
      <c r="E51" s="7" t="s">
        <v>1213</v>
      </c>
      <c r="F51" s="7" t="s">
        <v>1213</v>
      </c>
      <c r="G51" s="7" t="s">
        <v>1365</v>
      </c>
      <c r="H51" s="7" t="s">
        <v>1366</v>
      </c>
      <c r="I51" s="7" t="s">
        <v>1213</v>
      </c>
      <c r="J51" s="7" t="s">
        <v>1213</v>
      </c>
      <c r="K51" s="7" t="s">
        <v>1213</v>
      </c>
      <c r="L51" s="7" t="s">
        <v>1213</v>
      </c>
      <c r="M51" s="7" t="s">
        <v>1213</v>
      </c>
      <c r="N51" s="7" t="s">
        <v>1213</v>
      </c>
      <c r="O51" s="7" t="s">
        <v>1213</v>
      </c>
      <c r="P51" s="7" t="s">
        <v>1213</v>
      </c>
      <c r="Q51" s="7" t="s">
        <v>1213</v>
      </c>
      <c r="R51" s="7" t="s">
        <v>1213</v>
      </c>
      <c r="S51" s="7" t="s">
        <v>1213</v>
      </c>
      <c r="T51" s="7" t="s">
        <v>1213</v>
      </c>
      <c r="U51" s="7" t="s">
        <v>1213</v>
      </c>
      <c r="V51" s="7" t="s">
        <v>1213</v>
      </c>
      <c r="W51" s="7" t="s">
        <v>1213</v>
      </c>
      <c r="X51" s="7" t="s">
        <v>1213</v>
      </c>
      <c r="Y51" s="7" t="s">
        <v>1213</v>
      </c>
      <c r="Z51" s="7" t="s">
        <v>1213</v>
      </c>
      <c r="AA51" s="7" t="s">
        <v>1367</v>
      </c>
      <c r="AB51" s="7" t="s">
        <v>1368</v>
      </c>
      <c r="AC51" s="7" t="s">
        <v>1213</v>
      </c>
      <c r="AD51" s="7" t="e">
        <v>#DIV/0!</v>
      </c>
      <c r="AE51" s="7" t="e">
        <v>#DIV/0!</v>
      </c>
      <c r="AF51" s="7" t="e">
        <v>#DIV/0!</v>
      </c>
    </row>
    <row r="52" spans="1:32" x14ac:dyDescent="0.35">
      <c r="A52" s="7" t="s">
        <v>1249</v>
      </c>
    </row>
    <row r="53" spans="1:32" x14ac:dyDescent="0.35">
      <c r="A53" s="7" t="s">
        <v>17</v>
      </c>
      <c r="D53" s="7" t="s">
        <v>1213</v>
      </c>
      <c r="E53" s="7" t="s">
        <v>1213</v>
      </c>
      <c r="F53" s="7" t="s">
        <v>1213</v>
      </c>
      <c r="G53" s="7" t="s">
        <v>1348</v>
      </c>
      <c r="H53" s="7" t="s">
        <v>1369</v>
      </c>
      <c r="I53" s="7" t="s">
        <v>1295</v>
      </c>
      <c r="J53" s="7" t="s">
        <v>1311</v>
      </c>
      <c r="K53" s="7" t="s">
        <v>1295</v>
      </c>
      <c r="L53" s="7" t="s">
        <v>1297</v>
      </c>
      <c r="M53" s="7" t="s">
        <v>1223</v>
      </c>
      <c r="N53" s="7" t="s">
        <v>1213</v>
      </c>
      <c r="O53" s="7" t="s">
        <v>1213</v>
      </c>
      <c r="P53" s="7" t="s">
        <v>1223</v>
      </c>
      <c r="Q53" s="7" t="s">
        <v>1223</v>
      </c>
      <c r="R53" s="7" t="s">
        <v>1213</v>
      </c>
      <c r="S53" s="7" t="s">
        <v>1370</v>
      </c>
      <c r="T53" s="7" t="s">
        <v>1213</v>
      </c>
      <c r="U53" s="7" t="s">
        <v>1213</v>
      </c>
      <c r="V53" s="7" t="s">
        <v>1213</v>
      </c>
      <c r="W53" s="7" t="s">
        <v>1221</v>
      </c>
      <c r="X53" s="7" t="s">
        <v>1371</v>
      </c>
      <c r="Y53" s="7" t="s">
        <v>1353</v>
      </c>
      <c r="Z53" s="7" t="s">
        <v>1213</v>
      </c>
      <c r="AA53" s="7" t="s">
        <v>1372</v>
      </c>
      <c r="AB53" s="7" t="s">
        <v>1213</v>
      </c>
      <c r="AC53" s="7" t="s">
        <v>1373</v>
      </c>
      <c r="AD53" s="7">
        <v>2.1514000560157509</v>
      </c>
      <c r="AE53" s="7">
        <v>0.92796690455827979</v>
      </c>
      <c r="AF53" s="7" t="e">
        <v>#DIV/0!</v>
      </c>
    </row>
    <row r="54" spans="1:32" x14ac:dyDescent="0.35">
      <c r="A54" s="7" t="s">
        <v>16</v>
      </c>
      <c r="D54" s="7" t="s">
        <v>1213</v>
      </c>
      <c r="E54" s="7" t="s">
        <v>1213</v>
      </c>
      <c r="F54" s="7" t="s">
        <v>1213</v>
      </c>
      <c r="G54" s="7" t="s">
        <v>1374</v>
      </c>
      <c r="H54" s="7" t="s">
        <v>1375</v>
      </c>
      <c r="I54" s="7" t="s">
        <v>1376</v>
      </c>
      <c r="J54" s="7" t="s">
        <v>1213</v>
      </c>
      <c r="K54" s="7" t="s">
        <v>1350</v>
      </c>
      <c r="L54" s="7" t="s">
        <v>1213</v>
      </c>
      <c r="M54" s="7" t="s">
        <v>1223</v>
      </c>
      <c r="N54" s="7" t="s">
        <v>1213</v>
      </c>
      <c r="O54" s="7" t="s">
        <v>1213</v>
      </c>
      <c r="P54" s="7" t="s">
        <v>1213</v>
      </c>
      <c r="Q54" s="7" t="s">
        <v>1213</v>
      </c>
      <c r="R54" s="7" t="s">
        <v>1213</v>
      </c>
      <c r="S54" s="7" t="s">
        <v>1377</v>
      </c>
      <c r="T54" s="7" t="s">
        <v>1213</v>
      </c>
      <c r="U54" s="7" t="s">
        <v>1222</v>
      </c>
      <c r="V54" s="7" t="s">
        <v>1358</v>
      </c>
      <c r="W54" s="7" t="s">
        <v>1378</v>
      </c>
      <c r="X54" s="7" t="s">
        <v>1379</v>
      </c>
      <c r="Y54" s="7" t="s">
        <v>1380</v>
      </c>
      <c r="Z54" s="7" t="s">
        <v>1213</v>
      </c>
      <c r="AA54" s="7" t="s">
        <v>1381</v>
      </c>
      <c r="AB54" s="7" t="s">
        <v>1382</v>
      </c>
      <c r="AC54" s="7" t="s">
        <v>1383</v>
      </c>
      <c r="AD54" s="7">
        <v>4.2803923620349353</v>
      </c>
      <c r="AE54" s="7">
        <v>1.1945610587018087</v>
      </c>
      <c r="AF54" s="7">
        <v>0.23782521702349935</v>
      </c>
    </row>
    <row r="55" spans="1:32" x14ac:dyDescent="0.35">
      <c r="A55" s="7" t="s">
        <v>15</v>
      </c>
      <c r="D55" s="7" t="s">
        <v>1213</v>
      </c>
      <c r="E55" s="7" t="s">
        <v>1213</v>
      </c>
      <c r="F55" s="7" t="s">
        <v>1213</v>
      </c>
      <c r="G55" s="7" t="s">
        <v>1384</v>
      </c>
      <c r="H55" s="7" t="s">
        <v>1385</v>
      </c>
      <c r="I55" s="7" t="s">
        <v>1213</v>
      </c>
      <c r="J55" s="7" t="s">
        <v>1213</v>
      </c>
      <c r="K55" s="7" t="s">
        <v>1213</v>
      </c>
      <c r="L55" s="7" t="s">
        <v>1213</v>
      </c>
      <c r="M55" s="7" t="s">
        <v>1213</v>
      </c>
      <c r="N55" s="7" t="s">
        <v>1213</v>
      </c>
      <c r="O55" s="7" t="s">
        <v>1213</v>
      </c>
      <c r="P55" s="7" t="s">
        <v>1213</v>
      </c>
      <c r="Q55" s="7" t="s">
        <v>1213</v>
      </c>
      <c r="R55" s="7" t="s">
        <v>1213</v>
      </c>
      <c r="S55" s="7" t="s">
        <v>1213</v>
      </c>
      <c r="T55" s="7" t="s">
        <v>1213</v>
      </c>
      <c r="U55" s="7" t="s">
        <v>1213</v>
      </c>
      <c r="V55" s="7" t="s">
        <v>1213</v>
      </c>
      <c r="W55" s="7" t="s">
        <v>1213</v>
      </c>
      <c r="X55" s="7" t="s">
        <v>1213</v>
      </c>
      <c r="Y55" s="7" t="s">
        <v>1213</v>
      </c>
      <c r="Z55" s="7" t="s">
        <v>1213</v>
      </c>
      <c r="AA55" s="7" t="s">
        <v>1386</v>
      </c>
      <c r="AB55" s="7" t="s">
        <v>1387</v>
      </c>
      <c r="AC55" s="7" t="s">
        <v>1388</v>
      </c>
      <c r="AD55" s="7" t="e">
        <v>#DIV/0!</v>
      </c>
      <c r="AE55" s="7" t="e">
        <v>#DIV/0!</v>
      </c>
      <c r="AF55" s="7" t="e">
        <v>#DIV/0!</v>
      </c>
    </row>
    <row r="56" spans="1:32" x14ac:dyDescent="0.35">
      <c r="A56" s="7" t="s">
        <v>1287</v>
      </c>
    </row>
    <row r="57" spans="1:32" x14ac:dyDescent="0.35">
      <c r="A57" s="7" t="s">
        <v>17</v>
      </c>
      <c r="D57" s="7" t="s">
        <v>1213</v>
      </c>
      <c r="E57" s="7" t="s">
        <v>1213</v>
      </c>
      <c r="F57" s="7" t="s">
        <v>1222</v>
      </c>
      <c r="G57" s="7" t="s">
        <v>1355</v>
      </c>
      <c r="H57" s="7" t="s">
        <v>1389</v>
      </c>
      <c r="I57" s="7" t="s">
        <v>1273</v>
      </c>
      <c r="J57" s="7" t="s">
        <v>1390</v>
      </c>
      <c r="K57" s="7" t="s">
        <v>1391</v>
      </c>
      <c r="L57" s="7" t="s">
        <v>1297</v>
      </c>
      <c r="M57" s="7" t="s">
        <v>1223</v>
      </c>
      <c r="N57" s="7" t="s">
        <v>1213</v>
      </c>
      <c r="O57" s="7" t="s">
        <v>1223</v>
      </c>
      <c r="P57" s="7" t="s">
        <v>1223</v>
      </c>
      <c r="Q57" s="7" t="s">
        <v>1223</v>
      </c>
      <c r="R57" s="7" t="s">
        <v>1392</v>
      </c>
      <c r="S57" s="7" t="s">
        <v>1393</v>
      </c>
      <c r="T57" s="7" t="s">
        <v>1220</v>
      </c>
      <c r="U57" s="7" t="s">
        <v>1256</v>
      </c>
      <c r="V57" s="7" t="s">
        <v>1213</v>
      </c>
      <c r="W57" s="7" t="s">
        <v>1221</v>
      </c>
      <c r="X57" s="7" t="s">
        <v>1394</v>
      </c>
      <c r="Y57" s="7" t="s">
        <v>1395</v>
      </c>
      <c r="Z57" s="7" t="s">
        <v>1213</v>
      </c>
      <c r="AA57" s="7" t="s">
        <v>1396</v>
      </c>
      <c r="AB57" s="7" t="s">
        <v>1397</v>
      </c>
      <c r="AC57" s="7" t="s">
        <v>1398</v>
      </c>
      <c r="AD57" s="7">
        <v>2.1514000560157509</v>
      </c>
      <c r="AE57" s="7">
        <v>1.494250665693766</v>
      </c>
      <c r="AF57" s="7">
        <v>7.2224004520830914E-2</v>
      </c>
    </row>
    <row r="58" spans="1:32" x14ac:dyDescent="0.35">
      <c r="A58" s="7" t="s">
        <v>16</v>
      </c>
      <c r="D58" s="7" t="s">
        <v>1213</v>
      </c>
      <c r="E58" s="7" t="s">
        <v>1213</v>
      </c>
      <c r="F58" s="7" t="s">
        <v>1213</v>
      </c>
      <c r="G58" s="7" t="s">
        <v>1399</v>
      </c>
      <c r="H58" s="7" t="s">
        <v>1400</v>
      </c>
      <c r="I58" s="7" t="s">
        <v>1401</v>
      </c>
      <c r="J58" s="7" t="s">
        <v>1220</v>
      </c>
      <c r="K58" s="7" t="s">
        <v>1402</v>
      </c>
      <c r="L58" s="7" t="s">
        <v>1213</v>
      </c>
      <c r="M58" s="7" t="s">
        <v>1223</v>
      </c>
      <c r="N58" s="7" t="s">
        <v>1213</v>
      </c>
      <c r="O58" s="7" t="s">
        <v>1213</v>
      </c>
      <c r="P58" s="7" t="s">
        <v>1213</v>
      </c>
      <c r="Q58" s="7" t="s">
        <v>1213</v>
      </c>
      <c r="R58" s="7" t="s">
        <v>1213</v>
      </c>
      <c r="S58" s="7" t="s">
        <v>1403</v>
      </c>
      <c r="T58" s="7" t="s">
        <v>1213</v>
      </c>
      <c r="U58" s="7" t="s">
        <v>1404</v>
      </c>
      <c r="V58" s="7" t="s">
        <v>1405</v>
      </c>
      <c r="W58" s="7" t="s">
        <v>1406</v>
      </c>
      <c r="X58" s="7" t="s">
        <v>1407</v>
      </c>
      <c r="Y58" s="7" t="s">
        <v>1408</v>
      </c>
      <c r="Z58" s="7" t="s">
        <v>1213</v>
      </c>
      <c r="AA58" s="7" t="s">
        <v>1409</v>
      </c>
      <c r="AB58" s="7" t="s">
        <v>1410</v>
      </c>
      <c r="AC58" s="7" t="s">
        <v>1411</v>
      </c>
      <c r="AD58" s="7">
        <v>5.1243793400173736</v>
      </c>
      <c r="AE58" s="7">
        <v>2.9667847459175056</v>
      </c>
      <c r="AF58" s="7">
        <v>0.15543200863204557</v>
      </c>
    </row>
    <row r="59" spans="1:32" x14ac:dyDescent="0.35">
      <c r="A59" s="7" t="s">
        <v>15</v>
      </c>
      <c r="D59" s="7" t="s">
        <v>1213</v>
      </c>
      <c r="E59" s="7" t="s">
        <v>1213</v>
      </c>
      <c r="F59" s="7" t="s">
        <v>1213</v>
      </c>
      <c r="G59" s="7" t="s">
        <v>1412</v>
      </c>
      <c r="H59" s="7" t="s">
        <v>1413</v>
      </c>
      <c r="I59" s="7" t="s">
        <v>1213</v>
      </c>
      <c r="J59" s="7" t="s">
        <v>1213</v>
      </c>
      <c r="K59" s="7" t="s">
        <v>1213</v>
      </c>
      <c r="L59" s="7" t="s">
        <v>1213</v>
      </c>
      <c r="M59" s="7" t="s">
        <v>1213</v>
      </c>
      <c r="N59" s="7" t="s">
        <v>1213</v>
      </c>
      <c r="O59" s="7" t="s">
        <v>1213</v>
      </c>
      <c r="P59" s="7" t="s">
        <v>1213</v>
      </c>
      <c r="Q59" s="7" t="s">
        <v>1213</v>
      </c>
      <c r="R59" s="7" t="s">
        <v>1213</v>
      </c>
      <c r="S59" s="7" t="s">
        <v>1213</v>
      </c>
      <c r="T59" s="7" t="s">
        <v>1213</v>
      </c>
      <c r="U59" s="7" t="s">
        <v>1213</v>
      </c>
      <c r="V59" s="7" t="s">
        <v>1213</v>
      </c>
      <c r="W59" s="7" t="s">
        <v>1213</v>
      </c>
      <c r="X59" s="7" t="s">
        <v>1213</v>
      </c>
      <c r="Y59" s="7" t="s">
        <v>1213</v>
      </c>
      <c r="Z59" s="7" t="s">
        <v>1213</v>
      </c>
      <c r="AA59" s="7" t="s">
        <v>1414</v>
      </c>
      <c r="AB59" s="7" t="s">
        <v>1415</v>
      </c>
      <c r="AC59" s="7" t="s">
        <v>1416</v>
      </c>
      <c r="AD59" s="7" t="e">
        <v>#DIV/0!</v>
      </c>
      <c r="AE59" s="7" t="e">
        <v>#DIV/0!</v>
      </c>
      <c r="AF59" s="7" t="e">
        <v>#DIV/0!</v>
      </c>
    </row>
    <row r="60" spans="1:32" x14ac:dyDescent="0.35">
      <c r="A60" s="7" t="s">
        <v>1329</v>
      </c>
    </row>
    <row r="61" spans="1:32" x14ac:dyDescent="0.35">
      <c r="A61" s="7" t="s">
        <v>17</v>
      </c>
      <c r="D61" s="7" t="s">
        <v>1213</v>
      </c>
      <c r="E61" s="7" t="s">
        <v>1213</v>
      </c>
      <c r="F61" s="7" t="s">
        <v>1222</v>
      </c>
      <c r="G61" s="7" t="s">
        <v>1355</v>
      </c>
      <c r="H61" s="7" t="s">
        <v>1417</v>
      </c>
      <c r="I61" s="7" t="s">
        <v>1314</v>
      </c>
      <c r="J61" s="7" t="s">
        <v>1390</v>
      </c>
      <c r="K61" s="7" t="s">
        <v>1391</v>
      </c>
      <c r="L61" s="7" t="s">
        <v>1256</v>
      </c>
      <c r="M61" s="7" t="s">
        <v>1223</v>
      </c>
      <c r="N61" s="7" t="s">
        <v>1356</v>
      </c>
      <c r="O61" s="7" t="s">
        <v>1223</v>
      </c>
      <c r="P61" s="7" t="s">
        <v>1223</v>
      </c>
      <c r="Q61" s="7" t="s">
        <v>1223</v>
      </c>
      <c r="R61" s="7" t="s">
        <v>1392</v>
      </c>
      <c r="S61" s="7" t="s">
        <v>1393</v>
      </c>
      <c r="T61" s="7" t="s">
        <v>1220</v>
      </c>
      <c r="U61" s="7" t="s">
        <v>1256</v>
      </c>
      <c r="V61" s="7" t="s">
        <v>1213</v>
      </c>
      <c r="W61" s="7" t="s">
        <v>1221</v>
      </c>
      <c r="X61" s="7" t="s">
        <v>1418</v>
      </c>
      <c r="Y61" s="7" t="s">
        <v>1395</v>
      </c>
      <c r="Z61" s="7" t="s">
        <v>1213</v>
      </c>
      <c r="AA61" s="7" t="s">
        <v>1419</v>
      </c>
      <c r="AB61" s="7" t="s">
        <v>1397</v>
      </c>
      <c r="AC61" s="7" t="s">
        <v>1420</v>
      </c>
      <c r="AD61" s="7">
        <v>2.1514000560157509</v>
      </c>
      <c r="AE61" s="7">
        <v>1.494250665693766</v>
      </c>
      <c r="AF61" s="7">
        <v>7.2224004520830914E-2</v>
      </c>
    </row>
    <row r="62" spans="1:32" x14ac:dyDescent="0.35">
      <c r="A62" s="7" t="s">
        <v>16</v>
      </c>
      <c r="D62" s="7" t="s">
        <v>1213</v>
      </c>
      <c r="E62" s="7" t="s">
        <v>1213</v>
      </c>
      <c r="F62" s="7" t="s">
        <v>1213</v>
      </c>
      <c r="G62" s="7" t="s">
        <v>1421</v>
      </c>
      <c r="H62" s="7" t="s">
        <v>1422</v>
      </c>
      <c r="I62" s="7" t="s">
        <v>1401</v>
      </c>
      <c r="J62" s="7" t="s">
        <v>1220</v>
      </c>
      <c r="K62" s="7" t="s">
        <v>1423</v>
      </c>
      <c r="L62" s="7" t="s">
        <v>1351</v>
      </c>
      <c r="M62" s="7" t="s">
        <v>1223</v>
      </c>
      <c r="N62" s="7" t="s">
        <v>1213</v>
      </c>
      <c r="O62" s="7" t="s">
        <v>1213</v>
      </c>
      <c r="P62" s="7" t="s">
        <v>1213</v>
      </c>
      <c r="Q62" s="7" t="s">
        <v>1213</v>
      </c>
      <c r="R62" s="7" t="s">
        <v>1213</v>
      </c>
      <c r="S62" s="7" t="s">
        <v>1424</v>
      </c>
      <c r="T62" s="7" t="s">
        <v>1213</v>
      </c>
      <c r="U62" s="7" t="s">
        <v>1404</v>
      </c>
      <c r="V62" s="7" t="s">
        <v>1425</v>
      </c>
      <c r="W62" s="7" t="s">
        <v>1426</v>
      </c>
      <c r="X62" s="7" t="s">
        <v>1427</v>
      </c>
      <c r="Y62" s="7" t="s">
        <v>1428</v>
      </c>
      <c r="Z62" s="7" t="s">
        <v>1213</v>
      </c>
      <c r="AA62" s="7" t="s">
        <v>1429</v>
      </c>
      <c r="AB62" s="7" t="s">
        <v>1430</v>
      </c>
      <c r="AC62" s="7" t="s">
        <v>1411</v>
      </c>
      <c r="AD62" s="7">
        <v>6.3545232155858828</v>
      </c>
      <c r="AE62" s="7">
        <v>4.6438709959950346</v>
      </c>
      <c r="AF62" s="7">
        <v>0.15543200863204557</v>
      </c>
    </row>
    <row r="63" spans="1:32" x14ac:dyDescent="0.35">
      <c r="A63" s="7" t="s">
        <v>15</v>
      </c>
      <c r="D63" s="7" t="s">
        <v>1213</v>
      </c>
      <c r="E63" s="7" t="s">
        <v>1213</v>
      </c>
      <c r="F63" s="7" t="s">
        <v>1213</v>
      </c>
      <c r="G63" s="7" t="s">
        <v>1412</v>
      </c>
      <c r="H63" s="7" t="s">
        <v>1413</v>
      </c>
      <c r="I63" s="7" t="s">
        <v>1213</v>
      </c>
      <c r="J63" s="7" t="s">
        <v>1213</v>
      </c>
      <c r="K63" s="7" t="s">
        <v>1213</v>
      </c>
      <c r="L63" s="7" t="s">
        <v>1213</v>
      </c>
      <c r="M63" s="7" t="s">
        <v>1213</v>
      </c>
      <c r="N63" s="7" t="s">
        <v>1213</v>
      </c>
      <c r="O63" s="7" t="s">
        <v>1213</v>
      </c>
      <c r="P63" s="7" t="s">
        <v>1213</v>
      </c>
      <c r="Q63" s="7" t="s">
        <v>1213</v>
      </c>
      <c r="R63" s="7" t="s">
        <v>1213</v>
      </c>
      <c r="S63" s="7" t="s">
        <v>1213</v>
      </c>
      <c r="T63" s="7" t="s">
        <v>1213</v>
      </c>
      <c r="U63" s="7" t="s">
        <v>1213</v>
      </c>
      <c r="V63" s="7" t="s">
        <v>1213</v>
      </c>
      <c r="W63" s="7" t="s">
        <v>1213</v>
      </c>
      <c r="X63" s="7" t="s">
        <v>1213</v>
      </c>
      <c r="Y63" s="7" t="s">
        <v>1213</v>
      </c>
      <c r="Z63" s="7" t="s">
        <v>1213</v>
      </c>
      <c r="AA63" s="7" t="s">
        <v>1431</v>
      </c>
      <c r="AB63" s="7" t="s">
        <v>1415</v>
      </c>
      <c r="AC63" s="7" t="s">
        <v>1432</v>
      </c>
      <c r="AD63" s="7" t="e">
        <v>#DIV/0!</v>
      </c>
      <c r="AE63" s="7" t="e">
        <v>#DIV/0!</v>
      </c>
      <c r="AF63" s="7" t="e">
        <v>#DIV/0!</v>
      </c>
    </row>
    <row r="64" spans="1:32" x14ac:dyDescent="0.35">
      <c r="A64" s="60" t="s">
        <v>1433</v>
      </c>
      <c r="B64" s="51"/>
      <c r="C64" s="51"/>
      <c r="D64" s="55"/>
      <c r="E64" s="55"/>
      <c r="F64" s="101" t="s">
        <v>57</v>
      </c>
      <c r="G64" s="101"/>
      <c r="H64" s="101"/>
      <c r="I64" s="101" t="s">
        <v>61</v>
      </c>
      <c r="J64" s="101"/>
      <c r="K64" s="101"/>
      <c r="L64" s="101"/>
      <c r="M64" s="101"/>
      <c r="N64" s="101"/>
      <c r="O64" s="101"/>
      <c r="P64" s="101"/>
      <c r="Q64" s="101"/>
      <c r="R64" s="101"/>
      <c r="S64" s="101" t="s">
        <v>72</v>
      </c>
      <c r="T64" s="101"/>
      <c r="U64" s="101"/>
      <c r="V64" s="101"/>
      <c r="W64" s="101"/>
      <c r="X64" s="101"/>
      <c r="Y64" s="101"/>
      <c r="Z64" s="101"/>
      <c r="AA64" s="101" t="s">
        <v>80</v>
      </c>
      <c r="AB64" s="101"/>
      <c r="AC64" s="101"/>
      <c r="AD64" s="102" t="s">
        <v>1205</v>
      </c>
      <c r="AE64" s="103"/>
      <c r="AF64" s="104"/>
    </row>
    <row r="65" spans="1:42" ht="58" x14ac:dyDescent="0.35">
      <c r="A65" s="55"/>
      <c r="B65" s="51"/>
      <c r="C65" s="51"/>
      <c r="D65" s="55"/>
      <c r="E65" s="55"/>
      <c r="F65" s="39" t="s">
        <v>59</v>
      </c>
      <c r="G65" s="39" t="s">
        <v>60</v>
      </c>
      <c r="H65" s="39" t="s">
        <v>58</v>
      </c>
      <c r="I65" s="39" t="s">
        <v>66</v>
      </c>
      <c r="J65" s="39" t="s">
        <v>68</v>
      </c>
      <c r="K65" s="39" t="s">
        <v>70</v>
      </c>
      <c r="L65" s="39" t="s">
        <v>62</v>
      </c>
      <c r="M65" s="39" t="s">
        <v>69</v>
      </c>
      <c r="N65" s="39" t="s">
        <v>65</v>
      </c>
      <c r="O65" s="39" t="s">
        <v>63</v>
      </c>
      <c r="P65" s="39" t="s">
        <v>64</v>
      </c>
      <c r="Q65" s="39" t="s">
        <v>67</v>
      </c>
      <c r="R65" s="39" t="s">
        <v>71</v>
      </c>
      <c r="S65" s="39" t="s">
        <v>78</v>
      </c>
      <c r="T65" s="39" t="s">
        <v>77</v>
      </c>
      <c r="U65" s="39" t="s">
        <v>73</v>
      </c>
      <c r="V65" s="39" t="s">
        <v>76</v>
      </c>
      <c r="W65" s="39" t="s">
        <v>75</v>
      </c>
      <c r="X65" s="39" t="s">
        <v>79</v>
      </c>
      <c r="Y65" s="39" t="s">
        <v>74</v>
      </c>
      <c r="Z65" s="39" t="s">
        <v>665</v>
      </c>
      <c r="AA65" s="39" t="s">
        <v>83</v>
      </c>
      <c r="AB65" s="39" t="s">
        <v>82</v>
      </c>
      <c r="AC65" s="39" t="s">
        <v>81</v>
      </c>
      <c r="AD65" s="39" t="s">
        <v>1198</v>
      </c>
      <c r="AE65" s="39" t="s">
        <v>1199</v>
      </c>
      <c r="AF65" s="39" t="s">
        <v>1200</v>
      </c>
    </row>
    <row r="66" spans="1:42" x14ac:dyDescent="0.35">
      <c r="A66" s="55" t="s">
        <v>17</v>
      </c>
      <c r="B66" s="51"/>
      <c r="C66" s="51"/>
      <c r="D66" s="55"/>
      <c r="E66" s="55"/>
      <c r="F66" s="55"/>
      <c r="G66" s="56">
        <v>4</v>
      </c>
      <c r="H66" s="57">
        <v>1</v>
      </c>
      <c r="I66" s="55"/>
      <c r="J66" s="55"/>
      <c r="K66" s="55"/>
      <c r="L66" s="55"/>
      <c r="M66" s="55"/>
      <c r="N66" s="55"/>
      <c r="O66" s="55"/>
      <c r="P66" s="55"/>
      <c r="Q66" s="55"/>
      <c r="R66" s="55"/>
      <c r="S66" s="55"/>
      <c r="T66" s="55"/>
      <c r="U66" s="55"/>
      <c r="V66" s="55"/>
      <c r="W66" s="55"/>
      <c r="X66" s="55"/>
      <c r="Y66" s="55"/>
      <c r="Z66" s="55"/>
      <c r="AA66" s="57">
        <v>24</v>
      </c>
      <c r="AB66" s="56">
        <v>15</v>
      </c>
      <c r="AC66" s="57">
        <v>4</v>
      </c>
      <c r="AD66" s="56">
        <v>2.2000000000000002</v>
      </c>
      <c r="AE66" s="56">
        <v>1.5</v>
      </c>
      <c r="AF66" s="56">
        <v>7.0000000000000007E-2</v>
      </c>
    </row>
    <row r="67" spans="1:42" x14ac:dyDescent="0.35">
      <c r="A67" s="55" t="s">
        <v>16</v>
      </c>
      <c r="B67" s="51"/>
      <c r="C67" s="51"/>
      <c r="D67" s="55"/>
      <c r="E67" s="55"/>
      <c r="F67" s="55"/>
      <c r="G67" s="57">
        <v>12</v>
      </c>
      <c r="H67" s="57">
        <v>7</v>
      </c>
      <c r="I67" s="55"/>
      <c r="J67" s="55"/>
      <c r="K67" s="55"/>
      <c r="L67" s="55"/>
      <c r="M67" s="55"/>
      <c r="N67" s="55"/>
      <c r="O67" s="55"/>
      <c r="P67" s="55"/>
      <c r="Q67" s="55"/>
      <c r="R67" s="55"/>
      <c r="S67" s="55"/>
      <c r="T67" s="55"/>
      <c r="U67" s="55"/>
      <c r="V67" s="55"/>
      <c r="W67" s="55"/>
      <c r="X67" s="55"/>
      <c r="Y67" s="55"/>
      <c r="Z67" s="55"/>
      <c r="AA67" s="57">
        <v>69</v>
      </c>
      <c r="AB67" s="57">
        <v>24</v>
      </c>
      <c r="AC67" s="56">
        <v>10</v>
      </c>
      <c r="AD67" s="57">
        <v>5.0999999999999996</v>
      </c>
      <c r="AE67" s="59">
        <v>3</v>
      </c>
      <c r="AF67" s="56">
        <v>0.16</v>
      </c>
      <c r="AG67" s="54"/>
      <c r="AH67" s="54"/>
      <c r="AI67" s="54"/>
      <c r="AJ67" s="54"/>
      <c r="AK67" s="54"/>
      <c r="AL67" s="54"/>
      <c r="AM67" s="54"/>
      <c r="AN67" s="54"/>
      <c r="AO67" s="54"/>
      <c r="AP67" s="54"/>
    </row>
    <row r="68" spans="1:42" x14ac:dyDescent="0.35">
      <c r="A68" s="55" t="s">
        <v>15</v>
      </c>
      <c r="B68" s="51"/>
      <c r="C68" s="51"/>
      <c r="D68" s="55"/>
      <c r="E68" s="55"/>
      <c r="F68" s="55"/>
      <c r="G68" s="56">
        <v>32</v>
      </c>
      <c r="H68" s="56">
        <v>24</v>
      </c>
      <c r="I68" s="55"/>
      <c r="J68" s="55"/>
      <c r="K68" s="55"/>
      <c r="L68" s="55"/>
      <c r="M68" s="55"/>
      <c r="N68" s="55"/>
      <c r="O68" s="55"/>
      <c r="P68" s="55"/>
      <c r="Q68" s="55"/>
      <c r="R68" s="55"/>
      <c r="S68" s="55"/>
      <c r="T68" s="55"/>
      <c r="U68" s="55"/>
      <c r="V68" s="55"/>
      <c r="W68" s="55"/>
      <c r="X68" s="55"/>
      <c r="Y68" s="55"/>
      <c r="Z68" s="55"/>
      <c r="AA68" s="57">
        <v>196</v>
      </c>
      <c r="AB68" s="56">
        <v>78</v>
      </c>
      <c r="AC68" s="57">
        <v>51</v>
      </c>
      <c r="AD68" s="58">
        <v>19</v>
      </c>
      <c r="AE68" s="58">
        <v>11.2</v>
      </c>
      <c r="AF68" s="58">
        <v>0.6</v>
      </c>
      <c r="AG68" s="54"/>
      <c r="AH68" s="54"/>
      <c r="AI68" s="54"/>
      <c r="AJ68" s="54"/>
      <c r="AK68" s="54"/>
      <c r="AL68" s="54"/>
      <c r="AM68" s="54"/>
      <c r="AN68" s="54"/>
      <c r="AO68" s="54"/>
      <c r="AP68" s="54"/>
    </row>
    <row r="70" spans="1:42" x14ac:dyDescent="0.35">
      <c r="A70" s="27" t="s">
        <v>1201</v>
      </c>
      <c r="B70" s="50"/>
      <c r="C70" s="50"/>
      <c r="D70" s="23"/>
      <c r="E70" s="23"/>
      <c r="F70" s="23"/>
      <c r="G70" s="24"/>
      <c r="H70" s="24"/>
      <c r="I70" s="23"/>
      <c r="J70" s="23"/>
      <c r="K70" s="23"/>
      <c r="L70" s="23"/>
      <c r="M70" s="23"/>
      <c r="N70" s="23"/>
      <c r="O70" s="23"/>
      <c r="P70" s="25"/>
      <c r="Q70" s="26"/>
      <c r="R70" s="23"/>
      <c r="S70" s="23"/>
      <c r="T70" s="23"/>
      <c r="U70" s="23"/>
      <c r="V70" s="23"/>
      <c r="W70" s="23"/>
      <c r="X70" s="23"/>
      <c r="Y70" s="23"/>
      <c r="Z70" s="23"/>
      <c r="AA70" s="24"/>
      <c r="AB70" s="24"/>
      <c r="AC70" s="24"/>
    </row>
    <row r="71" spans="1:42" x14ac:dyDescent="0.35">
      <c r="A71" s="28" t="s">
        <v>19</v>
      </c>
      <c r="B71" s="51" t="s">
        <v>7</v>
      </c>
      <c r="C71" s="51" t="s">
        <v>17</v>
      </c>
      <c r="D71" s="29" t="str">
        <f>IFERROR(ROUND(AVERAGEIFS(Output!$N$3:$N$992,Output!$H$3:$H$992,D$3,Output!#REF!,1,Output!$B$3:$B$992,$A71),1)&amp;" ["&amp;ROUND(_xlfn.MINIFS(Output!$N$3:$N$992,Output!$H$3:$H$992,D$3,Output!#REF!,1,Output!$B$3:$B$992,$A71),1)&amp;"-"&amp;ROUND(_xlfn.MAXIFS(Output!$N$3:$N$992,Output!$H$3:$H$992,D$3,Output!#REF!,1,Output!$B$3:$B$992,$A71),1)&amp;"]","")</f>
        <v/>
      </c>
      <c r="E71" s="29" t="str">
        <f>IFERROR(ROUND(AVERAGEIFS(Output!$N$3:$N$992,Output!$H$3:$H$992,E$3,Output!#REF!,1,Output!$B$3:$B$992,$A71),1)&amp;" ["&amp;ROUND(_xlfn.MINIFS(Output!$N$3:$N$992,Output!$H$3:$H$992,E$3,Output!#REF!,1,Output!$B$3:$B$992,$A71),1)&amp;"-"&amp;ROUND(_xlfn.MAXIFS(Output!$N$3:$N$992,Output!$H$3:$H$992,E$3,Output!#REF!,1,Output!$B$3:$B$992,$A71),1)&amp;"]","")</f>
        <v/>
      </c>
      <c r="F71" s="29" t="str">
        <f>IFERROR(ROUND(AVERAGEIFS(Output!$N$3:$N$992,Output!$H$3:$H$992,F$3,Output!#REF!,1,Output!$B$3:$B$992,$A71),1)&amp;" ["&amp;ROUND(_xlfn.MINIFS(Output!$N$3:$N$992,Output!$H$3:$H$992,F$3,Output!#REF!,1,Output!$B$3:$B$992,$A71),1)&amp;"-"&amp;ROUND(_xlfn.MAXIFS(Output!$N$3:$N$992,Output!$H$3:$H$992,F$3,Output!#REF!,1,Output!$B$3:$B$992,$A71),1)&amp;"]","")</f>
        <v/>
      </c>
      <c r="G71" s="29" t="str">
        <f>IFERROR(ROUND(AVERAGEIFS(Output!$N$3:$N$992,Output!$H$3:$H$992,G$3,Output!#REF!,1,Output!$B$3:$B$992,$A71),1)&amp;" ["&amp;ROUND(_xlfn.MINIFS(Output!$N$3:$N$992,Output!$H$3:$H$992,G$3,Output!#REF!,1,Output!$B$3:$B$992,$A71),1)&amp;"-"&amp;ROUND(_xlfn.MAXIFS(Output!$N$3:$N$992,Output!$H$3:$H$992,G$3,Output!#REF!,1,Output!$B$3:$B$992,$A71),1)&amp;"]","")</f>
        <v/>
      </c>
      <c r="H71" s="29" t="str">
        <f>IFERROR(ROUND(AVERAGEIFS(Output!$N$3:$N$992,Output!$H$3:$H$992,H$3,Output!#REF!,1,Output!$B$3:$B$992,$A71),1)&amp;" ["&amp;ROUND(_xlfn.MINIFS(Output!$N$3:$N$992,Output!$H$3:$H$992,H$3,Output!#REF!,1,Output!$B$3:$B$992,$A71),1)&amp;"-"&amp;ROUND(_xlfn.MAXIFS(Output!$N$3:$N$992,Output!$H$3:$H$992,H$3,Output!#REF!,1,Output!$B$3:$B$992,$A71),1)&amp;"]","")</f>
        <v/>
      </c>
      <c r="I71" s="29" t="str">
        <f>IFERROR(ROUND(AVERAGEIFS(Output!$N$3:$N$992,Output!$H$3:$H$992,I$3,Output!#REF!,1,Output!$B$3:$B$992,$A71),1)&amp;" ["&amp;ROUND(_xlfn.MINIFS(Output!$N$3:$N$992,Output!$H$3:$H$992,I$3,Output!#REF!,1,Output!$B$3:$B$992,$A71),1)&amp;"-"&amp;ROUND(_xlfn.MAXIFS(Output!$N$3:$N$992,Output!$H$3:$H$992,I$3,Output!#REF!,1,Output!$B$3:$B$992,$A71),1)&amp;"]","")</f>
        <v/>
      </c>
      <c r="J71" s="29" t="str">
        <f>IFERROR(ROUND(AVERAGEIFS(Output!$N$3:$N$992,Output!$H$3:$H$992,J$3,Output!#REF!,1,Output!$B$3:$B$992,$A71),1)&amp;" ["&amp;ROUND(_xlfn.MINIFS(Output!$N$3:$N$992,Output!$H$3:$H$992,J$3,Output!#REF!,1,Output!$B$3:$B$992,$A71),1)&amp;"-"&amp;ROUND(_xlfn.MAXIFS(Output!$N$3:$N$992,Output!$H$3:$H$992,J$3,Output!#REF!,1,Output!$B$3:$B$992,$A71),1)&amp;"]","")</f>
        <v/>
      </c>
      <c r="K71" s="29" t="str">
        <f>IFERROR(ROUND(AVERAGEIFS(Output!$N$3:$N$992,Output!$H$3:$H$992,K$3,Output!#REF!,1,Output!$B$3:$B$992,$A71),1)&amp;" ["&amp;ROUND(_xlfn.MINIFS(Output!$N$3:$N$992,Output!$H$3:$H$992,K$3,Output!#REF!,1,Output!$B$3:$B$992,$A71),1)&amp;"-"&amp;ROUND(_xlfn.MAXIFS(Output!$N$3:$N$992,Output!$H$3:$H$992,K$3,Output!#REF!,1,Output!$B$3:$B$992,$A71),1)&amp;"]","")</f>
        <v/>
      </c>
      <c r="L71" s="29" t="str">
        <f>IFERROR(ROUND(AVERAGEIFS(Output!$N$3:$N$992,Output!$H$3:$H$992,L$3,Output!#REF!,1,Output!$B$3:$B$992,$A71),1)&amp;" ["&amp;ROUND(_xlfn.MINIFS(Output!$N$3:$N$992,Output!$H$3:$H$992,L$3,Output!#REF!,1,Output!$B$3:$B$992,$A71),1)&amp;"-"&amp;ROUND(_xlfn.MAXIFS(Output!$N$3:$N$992,Output!$H$3:$H$992,L$3,Output!#REF!,1,Output!$B$3:$B$992,$A71),1)&amp;"]","")</f>
        <v/>
      </c>
      <c r="M71" s="29" t="str">
        <f>IFERROR(ROUND(AVERAGEIFS(Output!$N$3:$N$992,Output!$H$3:$H$992,M$3,Output!#REF!,1,Output!$B$3:$B$992,$A71),1)&amp;" ["&amp;ROUND(_xlfn.MINIFS(Output!$N$3:$N$992,Output!$H$3:$H$992,M$3,Output!#REF!,1,Output!$B$3:$B$992,$A71),1)&amp;"-"&amp;ROUND(_xlfn.MAXIFS(Output!$N$3:$N$992,Output!$H$3:$H$992,M$3,Output!#REF!,1,Output!$B$3:$B$992,$A71),1)&amp;"]","")</f>
        <v/>
      </c>
      <c r="N71" s="29" t="str">
        <f>IFERROR(ROUND(AVERAGEIFS(Output!$N$3:$N$992,Output!$H$3:$H$992,N$3,Output!#REF!,1,Output!$B$3:$B$992,$A71),1)&amp;" ["&amp;ROUND(_xlfn.MINIFS(Output!$N$3:$N$992,Output!$H$3:$H$992,N$3,Output!#REF!,1,Output!$B$3:$B$992,$A71),1)&amp;"-"&amp;ROUND(_xlfn.MAXIFS(Output!$N$3:$N$992,Output!$H$3:$H$992,N$3,Output!#REF!,1,Output!$B$3:$B$992,$A71),1)&amp;"]","")</f>
        <v/>
      </c>
      <c r="O71" s="29" t="str">
        <f>IFERROR(ROUND(AVERAGEIFS(Output!$N$3:$N$992,Output!$H$3:$H$992,O$3,Output!#REF!,1,Output!$B$3:$B$992,$A71),1)&amp;" ["&amp;ROUND(_xlfn.MINIFS(Output!$N$3:$N$992,Output!$H$3:$H$992,O$3,Output!#REF!,1,Output!$B$3:$B$992,$A71),1)&amp;"-"&amp;ROUND(_xlfn.MAXIFS(Output!$N$3:$N$992,Output!$H$3:$H$992,O$3,Output!#REF!,1,Output!$B$3:$B$992,$A71),1)&amp;"]","")</f>
        <v/>
      </c>
      <c r="P71" s="29" t="str">
        <f>IFERROR(ROUND(AVERAGEIFS(Output!$N$3:$N$992,Output!$H$3:$H$992,P$3,Output!#REF!,1,Output!$B$3:$B$992,$A71),1)&amp;" ["&amp;ROUND(_xlfn.MINIFS(Output!$N$3:$N$992,Output!$H$3:$H$992,P$3,Output!#REF!,1,Output!$B$3:$B$992,$A71),1)&amp;"-"&amp;ROUND(_xlfn.MAXIFS(Output!$N$3:$N$992,Output!$H$3:$H$992,P$3,Output!#REF!,1,Output!$B$3:$B$992,$A71),1)&amp;"]","")</f>
        <v/>
      </c>
      <c r="Q71" s="29" t="str">
        <f>IFERROR(ROUND(AVERAGEIFS(Output!$N$3:$N$992,Output!$H$3:$H$992,Q$3,Output!#REF!,1,Output!$B$3:$B$992,$A71),1)&amp;" ["&amp;ROUND(_xlfn.MINIFS(Output!$N$3:$N$992,Output!$H$3:$H$992,Q$3,Output!#REF!,1,Output!$B$3:$B$992,$A71),1)&amp;"-"&amp;ROUND(_xlfn.MAXIFS(Output!$N$3:$N$992,Output!$H$3:$H$992,Q$3,Output!#REF!,1,Output!$B$3:$B$992,$A71),1)&amp;"]","")</f>
        <v/>
      </c>
      <c r="R71" s="29" t="str">
        <f>IFERROR(ROUND(AVERAGEIFS(Output!$N$3:$N$992,Output!$H$3:$H$992,R$3,Output!#REF!,1,Output!$B$3:$B$992,$A71),1)&amp;" ["&amp;ROUND(_xlfn.MINIFS(Output!$N$3:$N$992,Output!$H$3:$H$992,R$3,Output!#REF!,1,Output!$B$3:$B$992,$A71),1)&amp;"-"&amp;ROUND(_xlfn.MAXIFS(Output!$N$3:$N$992,Output!$H$3:$H$992,R$3,Output!#REF!,1,Output!$B$3:$B$992,$A71),1)&amp;"]","")</f>
        <v/>
      </c>
      <c r="S71" s="29" t="str">
        <f>IFERROR(ROUND(AVERAGEIFS(Output!$N$3:$N$992,Output!$H$3:$H$992,S$3,Output!#REF!,1,Output!$B$3:$B$992,$A71),1)&amp;" ["&amp;ROUND(_xlfn.MINIFS(Output!$N$3:$N$992,Output!$H$3:$H$992,S$3,Output!#REF!,1,Output!$B$3:$B$992,$A71),1)&amp;"-"&amp;ROUND(_xlfn.MAXIFS(Output!$N$3:$N$992,Output!$H$3:$H$992,S$3,Output!#REF!,1,Output!$B$3:$B$992,$A71),1)&amp;"]","")</f>
        <v/>
      </c>
      <c r="T71" s="29" t="str">
        <f>IFERROR(ROUND(AVERAGEIFS(Output!$N$3:$N$992,Output!$H$3:$H$992,T$3,Output!#REF!,1,Output!$B$3:$B$992,$A71),1)&amp;" ["&amp;ROUND(_xlfn.MINIFS(Output!$N$3:$N$992,Output!$H$3:$H$992,T$3,Output!#REF!,1,Output!$B$3:$B$992,$A71),1)&amp;"-"&amp;ROUND(_xlfn.MAXIFS(Output!$N$3:$N$992,Output!$H$3:$H$992,T$3,Output!#REF!,1,Output!$B$3:$B$992,$A71),1)&amp;"]","")</f>
        <v/>
      </c>
      <c r="U71" s="29" t="str">
        <f>IFERROR(ROUND(AVERAGEIFS(Output!$N$3:$N$992,Output!$H$3:$H$992,U$3,Output!#REF!,1,Output!$B$3:$B$992,$A71),1)&amp;" ["&amp;ROUND(_xlfn.MINIFS(Output!$N$3:$N$992,Output!$H$3:$H$992,U$3,Output!#REF!,1,Output!$B$3:$B$992,$A71),1)&amp;"-"&amp;ROUND(_xlfn.MAXIFS(Output!$N$3:$N$992,Output!$H$3:$H$992,U$3,Output!#REF!,1,Output!$B$3:$B$992,$A71),1)&amp;"]","")</f>
        <v/>
      </c>
      <c r="V71" s="29" t="str">
        <f>IFERROR(ROUND(AVERAGEIFS(Output!$N$3:$N$992,Output!$H$3:$H$992,V$3,Output!#REF!,1,Output!$B$3:$B$992,$A71),1)&amp;" ["&amp;ROUND(_xlfn.MINIFS(Output!$N$3:$N$992,Output!$H$3:$H$992,V$3,Output!#REF!,1,Output!$B$3:$B$992,$A71),1)&amp;"-"&amp;ROUND(_xlfn.MAXIFS(Output!$N$3:$N$992,Output!$H$3:$H$992,V$3,Output!#REF!,1,Output!$B$3:$B$992,$A71),1)&amp;"]","")</f>
        <v/>
      </c>
      <c r="W71" s="29" t="str">
        <f>IFERROR(ROUND(AVERAGEIFS(Output!$N$3:$N$992,Output!$H$3:$H$992,W$3,Output!#REF!,1,Output!$B$3:$B$992,$A71),1)&amp;" ["&amp;ROUND(_xlfn.MINIFS(Output!$N$3:$N$992,Output!$H$3:$H$992,W$3,Output!#REF!,1,Output!$B$3:$B$992,$A71),1)&amp;"-"&amp;ROUND(_xlfn.MAXIFS(Output!$N$3:$N$992,Output!$H$3:$H$992,W$3,Output!#REF!,1,Output!$B$3:$B$992,$A71),1)&amp;"]","")</f>
        <v/>
      </c>
      <c r="X71" s="29" t="str">
        <f>IFERROR(ROUND(AVERAGEIFS(Output!$N$3:$N$992,Output!$H$3:$H$992,X$3,Output!#REF!,1,Output!$B$3:$B$992,$A71),1)&amp;" ["&amp;ROUND(_xlfn.MINIFS(Output!$N$3:$N$992,Output!$H$3:$H$992,X$3,Output!#REF!,1,Output!$B$3:$B$992,$A71),1)&amp;"-"&amp;ROUND(_xlfn.MAXIFS(Output!$N$3:$N$992,Output!$H$3:$H$992,X$3,Output!#REF!,1,Output!$B$3:$B$992,$A71),1)&amp;"]","")</f>
        <v/>
      </c>
      <c r="Y71" s="29" t="str">
        <f>IFERROR(ROUND(AVERAGEIFS(Output!$N$3:$N$992,Output!$H$3:$H$992,Y$3,Output!#REF!,1,Output!$B$3:$B$992,$A71),1)&amp;" ["&amp;ROUND(_xlfn.MINIFS(Output!$N$3:$N$992,Output!$H$3:$H$992,Y$3,Output!#REF!,1,Output!$B$3:$B$992,$A71),1)&amp;"-"&amp;ROUND(_xlfn.MAXIFS(Output!$N$3:$N$992,Output!$H$3:$H$992,Y$3,Output!#REF!,1,Output!$B$3:$B$992,$A71),1)&amp;"]","")</f>
        <v/>
      </c>
      <c r="Z71" s="29" t="str">
        <f>IFERROR(ROUND(AVERAGEIFS(Output!$N$3:$N$992,Output!$H$3:$H$992,Z$3,Output!#REF!,1,Output!$B$3:$B$992,$A71),1)&amp;" ["&amp;ROUND(_xlfn.MINIFS(Output!$N$3:$N$992,Output!$H$3:$H$992,Z$3,Output!#REF!,1,Output!$B$3:$B$992,$A71),1)&amp;"-"&amp;ROUND(_xlfn.MAXIFS(Output!$N$3:$N$992,Output!$H$3:$H$992,Z$3,Output!#REF!,1,Output!$B$3:$B$992,$A71),1)&amp;"]","")</f>
        <v/>
      </c>
      <c r="AA71" s="29" t="str">
        <f>IFERROR(ROUND(AVERAGEIFS(Output!$N$3:$N$992,Output!$H$3:$H$992,AA$3,Output!#REF!,1,Output!$B$3:$B$992,$A71),0)&amp;" ["&amp;ROUND(_xlfn.MINIFS(Output!$N$3:$N$992,Output!$H$3:$H$992,AA$3,Output!#REF!,1,Output!$B$3:$B$992,$A71),0)&amp;"-"&amp;ROUND(_xlfn.MAXIFS(Output!$N$3:$N$992,Output!$H$3:$H$992,AA$3,Output!#REF!,1,Output!$B$3:$B$992,$A71),0)&amp;"]","")</f>
        <v/>
      </c>
      <c r="AB71" s="29" t="str">
        <f>IFERROR(ROUND(AVERAGEIFS(Output!$N$3:$N$992,Output!$H$3:$H$992,AB$3,Output!#REF!,1,Output!$B$3:$B$992,$A71),0)&amp;" ["&amp;ROUND(_xlfn.MINIFS(Output!$N$3:$N$992,Output!$H$3:$H$992,AB$3,Output!#REF!,1,Output!$B$3:$B$992,$A71),0)&amp;"-"&amp;ROUND(_xlfn.MAXIFS(Output!$N$3:$N$992,Output!$H$3:$H$992,AB$3,Output!#REF!,1,Output!$B$3:$B$992,$A71),0)&amp;"]","")</f>
        <v/>
      </c>
      <c r="AC71" s="29" t="str">
        <f>IFERROR(ROUND(AVERAGEIFS(Output!$N$3:$N$992,Output!$H$3:$H$992,AC$3,Output!#REF!,1,Output!$B$3:$B$992,$A71),0)&amp;" ["&amp;ROUND(_xlfn.MINIFS(Output!$N$3:$N$992,Output!$H$3:$H$992,AC$3,Output!#REF!,1,Output!$B$3:$B$992,$A71),0)&amp;"-"&amp;ROUND(_xlfn.MAXIFS(Output!$N$3:$N$992,Output!$H$3:$H$992,AC$3,Output!#REF!,1,Output!$B$3:$B$992,$A71),0)&amp;"]","")</f>
        <v/>
      </c>
    </row>
    <row r="72" spans="1:42" x14ac:dyDescent="0.35">
      <c r="A72" s="28" t="s">
        <v>20</v>
      </c>
      <c r="B72" s="51" t="s">
        <v>7</v>
      </c>
      <c r="C72" s="51" t="s">
        <v>16</v>
      </c>
      <c r="D72" s="29" t="str">
        <f>IFERROR(ROUND(AVERAGEIFS(Output!$N$3:$N$992,Output!$H$3:$H$992,D$3,Output!#REF!,1,Output!$B$3:$B$992,$A72),1)&amp;" ["&amp;ROUND(_xlfn.MINIFS(Output!$N$3:$N$992,Output!$H$3:$H$992,D$3,Output!#REF!,1,Output!$B$3:$B$992,$A72),1)&amp;"-"&amp;ROUND(_xlfn.MAXIFS(Output!$N$3:$N$992,Output!$H$3:$H$992,D$3,Output!#REF!,1,Output!$B$3:$B$992,$A72),1)&amp;"]","")</f>
        <v/>
      </c>
      <c r="E72" s="29" t="str">
        <f>IFERROR(ROUND(AVERAGEIFS(Output!$N$3:$N$992,Output!$H$3:$H$992,E$3,Output!#REF!,1,Output!$B$3:$B$992,$A72),1)&amp;" ["&amp;ROUND(_xlfn.MINIFS(Output!$N$3:$N$992,Output!$H$3:$H$992,E$3,Output!#REF!,1,Output!$B$3:$B$992,$A72),1)&amp;"-"&amp;ROUND(_xlfn.MAXIFS(Output!$N$3:$N$992,Output!$H$3:$H$992,E$3,Output!#REF!,1,Output!$B$3:$B$992,$A72),1)&amp;"]","")</f>
        <v/>
      </c>
      <c r="F72" s="29" t="str">
        <f>IFERROR(ROUND(AVERAGEIFS(Output!$N$3:$N$992,Output!$H$3:$H$992,F$3,Output!#REF!,1,Output!$B$3:$B$992,$A72),1)&amp;" ["&amp;ROUND(_xlfn.MINIFS(Output!$N$3:$N$992,Output!$H$3:$H$992,F$3,Output!#REF!,1,Output!$B$3:$B$992,$A72),1)&amp;"-"&amp;ROUND(_xlfn.MAXIFS(Output!$N$3:$N$992,Output!$H$3:$H$992,F$3,Output!#REF!,1,Output!$B$3:$B$992,$A72),1)&amp;"]","")</f>
        <v/>
      </c>
      <c r="G72" s="29" t="str">
        <f>IFERROR(ROUND(AVERAGEIFS(Output!$N$3:$N$992,Output!$H$3:$H$992,G$3,Output!#REF!,1,Output!$B$3:$B$992,$A72),1)&amp;" ["&amp;ROUND(_xlfn.MINIFS(Output!$N$3:$N$992,Output!$H$3:$H$992,G$3,Output!#REF!,1,Output!$B$3:$B$992,$A72),1)&amp;"-"&amp;ROUND(_xlfn.MAXIFS(Output!$N$3:$N$992,Output!$H$3:$H$992,G$3,Output!#REF!,1,Output!$B$3:$B$992,$A72),1)&amp;"]","")</f>
        <v/>
      </c>
      <c r="H72" s="29" t="str">
        <f>IFERROR(ROUND(AVERAGEIFS(Output!$N$3:$N$992,Output!$H$3:$H$992,H$3,Output!#REF!,1,Output!$B$3:$B$992,$A72),1)&amp;" ["&amp;ROUND(_xlfn.MINIFS(Output!$N$3:$N$992,Output!$H$3:$H$992,H$3,Output!#REF!,1,Output!$B$3:$B$992,$A72),1)&amp;"-"&amp;ROUND(_xlfn.MAXIFS(Output!$N$3:$N$992,Output!$H$3:$H$992,H$3,Output!#REF!,1,Output!$B$3:$B$992,$A72),1)&amp;"]","")</f>
        <v/>
      </c>
      <c r="I72" s="29" t="str">
        <f>IFERROR(ROUND(AVERAGEIFS(Output!$N$3:$N$992,Output!$H$3:$H$992,I$3,Output!#REF!,1,Output!$B$3:$B$992,$A72),1)&amp;" ["&amp;ROUND(_xlfn.MINIFS(Output!$N$3:$N$992,Output!$H$3:$H$992,I$3,Output!#REF!,1,Output!$B$3:$B$992,$A72),1)&amp;"-"&amp;ROUND(_xlfn.MAXIFS(Output!$N$3:$N$992,Output!$H$3:$H$992,I$3,Output!#REF!,1,Output!$B$3:$B$992,$A72),1)&amp;"]","")</f>
        <v/>
      </c>
      <c r="J72" s="29" t="str">
        <f>IFERROR(ROUND(AVERAGEIFS(Output!$N$3:$N$992,Output!$H$3:$H$992,J$3,Output!#REF!,1,Output!$B$3:$B$992,$A72),1)&amp;" ["&amp;ROUND(_xlfn.MINIFS(Output!$N$3:$N$992,Output!$H$3:$H$992,J$3,Output!#REF!,1,Output!$B$3:$B$992,$A72),1)&amp;"-"&amp;ROUND(_xlfn.MAXIFS(Output!$N$3:$N$992,Output!$H$3:$H$992,J$3,Output!#REF!,1,Output!$B$3:$B$992,$A72),1)&amp;"]","")</f>
        <v/>
      </c>
      <c r="K72" s="29" t="str">
        <f>IFERROR(ROUND(AVERAGEIFS(Output!$N$3:$N$992,Output!$H$3:$H$992,K$3,Output!#REF!,1,Output!$B$3:$B$992,$A72),1)&amp;" ["&amp;ROUND(_xlfn.MINIFS(Output!$N$3:$N$992,Output!$H$3:$H$992,K$3,Output!#REF!,1,Output!$B$3:$B$992,$A72),1)&amp;"-"&amp;ROUND(_xlfn.MAXIFS(Output!$N$3:$N$992,Output!$H$3:$H$992,K$3,Output!#REF!,1,Output!$B$3:$B$992,$A72),1)&amp;"]","")</f>
        <v/>
      </c>
      <c r="L72" s="29" t="str">
        <f>IFERROR(ROUND(AVERAGEIFS(Output!$N$3:$N$992,Output!$H$3:$H$992,L$3,Output!#REF!,1,Output!$B$3:$B$992,$A72),1)&amp;" ["&amp;ROUND(_xlfn.MINIFS(Output!$N$3:$N$992,Output!$H$3:$H$992,L$3,Output!#REF!,1,Output!$B$3:$B$992,$A72),1)&amp;"-"&amp;ROUND(_xlfn.MAXIFS(Output!$N$3:$N$992,Output!$H$3:$H$992,L$3,Output!#REF!,1,Output!$B$3:$B$992,$A72),1)&amp;"]","")</f>
        <v/>
      </c>
      <c r="M72" s="29" t="str">
        <f>IFERROR(ROUND(AVERAGEIFS(Output!$N$3:$N$992,Output!$H$3:$H$992,M$3,Output!#REF!,1,Output!$B$3:$B$992,$A72),1)&amp;" ["&amp;ROUND(_xlfn.MINIFS(Output!$N$3:$N$992,Output!$H$3:$H$992,M$3,Output!#REF!,1,Output!$B$3:$B$992,$A72),1)&amp;"-"&amp;ROUND(_xlfn.MAXIFS(Output!$N$3:$N$992,Output!$H$3:$H$992,M$3,Output!#REF!,1,Output!$B$3:$B$992,$A72),1)&amp;"]","")</f>
        <v/>
      </c>
      <c r="N72" s="29" t="str">
        <f>IFERROR(ROUND(AVERAGEIFS(Output!$N$3:$N$992,Output!$H$3:$H$992,N$3,Output!#REF!,1,Output!$B$3:$B$992,$A72),1)&amp;" ["&amp;ROUND(_xlfn.MINIFS(Output!$N$3:$N$992,Output!$H$3:$H$992,N$3,Output!#REF!,1,Output!$B$3:$B$992,$A72),1)&amp;"-"&amp;ROUND(_xlfn.MAXIFS(Output!$N$3:$N$992,Output!$H$3:$H$992,N$3,Output!#REF!,1,Output!$B$3:$B$992,$A72),1)&amp;"]","")</f>
        <v/>
      </c>
      <c r="O72" s="29" t="str">
        <f>IFERROR(ROUND(AVERAGEIFS(Output!$N$3:$N$992,Output!$H$3:$H$992,O$3,Output!#REF!,1,Output!$B$3:$B$992,$A72),1)&amp;" ["&amp;ROUND(_xlfn.MINIFS(Output!$N$3:$N$992,Output!$H$3:$H$992,O$3,Output!#REF!,1,Output!$B$3:$B$992,$A72),1)&amp;"-"&amp;ROUND(_xlfn.MAXIFS(Output!$N$3:$N$992,Output!$H$3:$H$992,O$3,Output!#REF!,1,Output!$B$3:$B$992,$A72),1)&amp;"]","")</f>
        <v/>
      </c>
      <c r="P72" s="29" t="str">
        <f>IFERROR(ROUND(AVERAGEIFS(Output!$N$3:$N$992,Output!$H$3:$H$992,P$3,Output!#REF!,1,Output!$B$3:$B$992,$A72),1)&amp;" ["&amp;ROUND(_xlfn.MINIFS(Output!$N$3:$N$992,Output!$H$3:$H$992,P$3,Output!#REF!,1,Output!$B$3:$B$992,$A72),1)&amp;"-"&amp;ROUND(_xlfn.MAXIFS(Output!$N$3:$N$992,Output!$H$3:$H$992,P$3,Output!#REF!,1,Output!$B$3:$B$992,$A72),1)&amp;"]","")</f>
        <v/>
      </c>
      <c r="Q72" s="29" t="str">
        <f>IFERROR(ROUND(AVERAGEIFS(Output!$N$3:$N$992,Output!$H$3:$H$992,Q$3,Output!#REF!,1,Output!$B$3:$B$992,$A72),1)&amp;" ["&amp;ROUND(_xlfn.MINIFS(Output!$N$3:$N$992,Output!$H$3:$H$992,Q$3,Output!#REF!,1,Output!$B$3:$B$992,$A72),1)&amp;"-"&amp;ROUND(_xlfn.MAXIFS(Output!$N$3:$N$992,Output!$H$3:$H$992,Q$3,Output!#REF!,1,Output!$B$3:$B$992,$A72),1)&amp;"]","")</f>
        <v/>
      </c>
      <c r="R72" s="29" t="str">
        <f>IFERROR(ROUND(AVERAGEIFS(Output!$N$3:$N$992,Output!$H$3:$H$992,R$3,Output!#REF!,1,Output!$B$3:$B$992,$A72),1)&amp;" ["&amp;ROUND(_xlfn.MINIFS(Output!$N$3:$N$992,Output!$H$3:$H$992,R$3,Output!#REF!,1,Output!$B$3:$B$992,$A72),1)&amp;"-"&amp;ROUND(_xlfn.MAXIFS(Output!$N$3:$N$992,Output!$H$3:$H$992,R$3,Output!#REF!,1,Output!$B$3:$B$992,$A72),1)&amp;"]","")</f>
        <v/>
      </c>
      <c r="S72" s="29" t="str">
        <f>IFERROR(ROUND(AVERAGEIFS(Output!$N$3:$N$992,Output!$H$3:$H$992,S$3,Output!#REF!,1,Output!$B$3:$B$992,$A72),1)&amp;" ["&amp;ROUND(_xlfn.MINIFS(Output!$N$3:$N$992,Output!$H$3:$H$992,S$3,Output!#REF!,1,Output!$B$3:$B$992,$A72),1)&amp;"-"&amp;ROUND(_xlfn.MAXIFS(Output!$N$3:$N$992,Output!$H$3:$H$992,S$3,Output!#REF!,1,Output!$B$3:$B$992,$A72),1)&amp;"]","")</f>
        <v/>
      </c>
      <c r="T72" s="29" t="str">
        <f>IFERROR(ROUND(AVERAGEIFS(Output!$N$3:$N$992,Output!$H$3:$H$992,T$3,Output!#REF!,1,Output!$B$3:$B$992,$A72),1)&amp;" ["&amp;ROUND(_xlfn.MINIFS(Output!$N$3:$N$992,Output!$H$3:$H$992,T$3,Output!#REF!,1,Output!$B$3:$B$992,$A72),1)&amp;"-"&amp;ROUND(_xlfn.MAXIFS(Output!$N$3:$N$992,Output!$H$3:$H$992,T$3,Output!#REF!,1,Output!$B$3:$B$992,$A72),1)&amp;"]","")</f>
        <v/>
      </c>
      <c r="U72" s="29" t="str">
        <f>IFERROR(ROUND(AVERAGEIFS(Output!$N$3:$N$992,Output!$H$3:$H$992,U$3,Output!#REF!,1,Output!$B$3:$B$992,$A72),1)&amp;" ["&amp;ROUND(_xlfn.MINIFS(Output!$N$3:$N$992,Output!$H$3:$H$992,U$3,Output!#REF!,1,Output!$B$3:$B$992,$A72),1)&amp;"-"&amp;ROUND(_xlfn.MAXIFS(Output!$N$3:$N$992,Output!$H$3:$H$992,U$3,Output!#REF!,1,Output!$B$3:$B$992,$A72),1)&amp;"]","")</f>
        <v/>
      </c>
      <c r="V72" s="29" t="str">
        <f>IFERROR(ROUND(AVERAGEIFS(Output!$N$3:$N$992,Output!$H$3:$H$992,V$3,Output!#REF!,1,Output!$B$3:$B$992,$A72),1)&amp;" ["&amp;ROUND(_xlfn.MINIFS(Output!$N$3:$N$992,Output!$H$3:$H$992,V$3,Output!#REF!,1,Output!$B$3:$B$992,$A72),1)&amp;"-"&amp;ROUND(_xlfn.MAXIFS(Output!$N$3:$N$992,Output!$H$3:$H$992,V$3,Output!#REF!,1,Output!$B$3:$B$992,$A72),1)&amp;"]","")</f>
        <v/>
      </c>
      <c r="W72" s="29" t="str">
        <f>IFERROR(ROUND(AVERAGEIFS(Output!$N$3:$N$992,Output!$H$3:$H$992,W$3,Output!#REF!,1,Output!$B$3:$B$992,$A72),1)&amp;" ["&amp;ROUND(_xlfn.MINIFS(Output!$N$3:$N$992,Output!$H$3:$H$992,W$3,Output!#REF!,1,Output!$B$3:$B$992,$A72),1)&amp;"-"&amp;ROUND(_xlfn.MAXIFS(Output!$N$3:$N$992,Output!$H$3:$H$992,W$3,Output!#REF!,1,Output!$B$3:$B$992,$A72),1)&amp;"]","")</f>
        <v/>
      </c>
      <c r="X72" s="29" t="str">
        <f>IFERROR(ROUND(AVERAGEIFS(Output!$N$3:$N$992,Output!$H$3:$H$992,X$3,Output!#REF!,1,Output!$B$3:$B$992,$A72),1)&amp;" ["&amp;ROUND(_xlfn.MINIFS(Output!$N$3:$N$992,Output!$H$3:$H$992,X$3,Output!#REF!,1,Output!$B$3:$B$992,$A72),1)&amp;"-"&amp;ROUND(_xlfn.MAXIFS(Output!$N$3:$N$992,Output!$H$3:$H$992,X$3,Output!#REF!,1,Output!$B$3:$B$992,$A72),1)&amp;"]","")</f>
        <v/>
      </c>
      <c r="Y72" s="29" t="str">
        <f>IFERROR(ROUND(AVERAGEIFS(Output!$N$3:$N$992,Output!$H$3:$H$992,Y$3,Output!#REF!,1,Output!$B$3:$B$992,$A72),1)&amp;" ["&amp;ROUND(_xlfn.MINIFS(Output!$N$3:$N$992,Output!$H$3:$H$992,Y$3,Output!#REF!,1,Output!$B$3:$B$992,$A72),1)&amp;"-"&amp;ROUND(_xlfn.MAXIFS(Output!$N$3:$N$992,Output!$H$3:$H$992,Y$3,Output!#REF!,1,Output!$B$3:$B$992,$A72),1)&amp;"]","")</f>
        <v/>
      </c>
      <c r="Z72" s="29" t="str">
        <f>IFERROR(ROUND(AVERAGEIFS(Output!$N$3:$N$992,Output!$H$3:$H$992,Z$3,Output!#REF!,1,Output!$B$3:$B$992,$A72),1)&amp;" ["&amp;ROUND(_xlfn.MINIFS(Output!$N$3:$N$992,Output!$H$3:$H$992,Z$3,Output!#REF!,1,Output!$B$3:$B$992,$A72),1)&amp;"-"&amp;ROUND(_xlfn.MAXIFS(Output!$N$3:$N$992,Output!$H$3:$H$992,Z$3,Output!#REF!,1,Output!$B$3:$B$992,$A72),1)&amp;"]","")</f>
        <v/>
      </c>
      <c r="AA72" s="29" t="str">
        <f>IFERROR(ROUND(AVERAGEIFS(Output!$N$3:$N$992,Output!$H$3:$H$992,AA$3,Output!#REF!,1,Output!$B$3:$B$992,$A72),0)&amp;" ["&amp;ROUND(_xlfn.MINIFS(Output!$N$3:$N$992,Output!$H$3:$H$992,AA$3,Output!#REF!,1,Output!$B$3:$B$992,$A72),0)&amp;"-"&amp;ROUND(_xlfn.MAXIFS(Output!$N$3:$N$992,Output!$H$3:$H$992,AA$3,Output!#REF!,1,Output!$B$3:$B$992,$A72),0)&amp;"]","")</f>
        <v/>
      </c>
      <c r="AB72" s="29" t="str">
        <f>IFERROR(ROUND(AVERAGEIFS(Output!$N$3:$N$992,Output!$H$3:$H$992,AB$3,Output!#REF!,1,Output!$B$3:$B$992,$A72),0)&amp;" ["&amp;ROUND(_xlfn.MINIFS(Output!$N$3:$N$992,Output!$H$3:$H$992,AB$3,Output!#REF!,1,Output!$B$3:$B$992,$A72),0)&amp;"-"&amp;ROUND(_xlfn.MAXIFS(Output!$N$3:$N$992,Output!$H$3:$H$992,AB$3,Output!#REF!,1,Output!$B$3:$B$992,$A72),0)&amp;"]","")</f>
        <v/>
      </c>
      <c r="AC72" s="29" t="str">
        <f>IFERROR(ROUND(AVERAGEIFS(Output!$N$3:$N$992,Output!$H$3:$H$992,AC$3,Output!#REF!,1,Output!$B$3:$B$992,$A72),0)&amp;" ["&amp;ROUND(_xlfn.MINIFS(Output!$N$3:$N$992,Output!$H$3:$H$992,AC$3,Output!#REF!,1,Output!$B$3:$B$992,$A72),0)&amp;"-"&amp;ROUND(_xlfn.MAXIFS(Output!$N$3:$N$992,Output!$H$3:$H$992,AC$3,Output!#REF!,1,Output!$B$3:$B$992,$A72),0)&amp;"]","")</f>
        <v/>
      </c>
    </row>
    <row r="73" spans="1:42" x14ac:dyDescent="0.35">
      <c r="A73" s="28" t="s">
        <v>21</v>
      </c>
      <c r="B73" s="51" t="s">
        <v>9</v>
      </c>
      <c r="C73" s="51" t="s">
        <v>15</v>
      </c>
      <c r="D73" s="29" t="str">
        <f>IFERROR(ROUND(AVERAGEIFS(Output!$N$3:$N$992,Output!$H$3:$H$992,D$3,Output!#REF!,1,Output!$B$3:$B$992,$A73),1)&amp;" ["&amp;ROUND(_xlfn.MINIFS(Output!$N$3:$N$992,Output!$H$3:$H$992,D$3,Output!#REF!,1,Output!$B$3:$B$992,$A73),1)&amp;"-"&amp;ROUND(_xlfn.MAXIFS(Output!$N$3:$N$992,Output!$H$3:$H$992,D$3,Output!#REF!,1,Output!$B$3:$B$992,$A73),1)&amp;"]","")</f>
        <v/>
      </c>
      <c r="E73" s="29" t="str">
        <f>IFERROR(ROUND(AVERAGEIFS(Output!$N$3:$N$992,Output!$H$3:$H$992,E$3,Output!#REF!,1,Output!$B$3:$B$992,$A73),1)&amp;" ["&amp;ROUND(_xlfn.MINIFS(Output!$N$3:$N$992,Output!$H$3:$H$992,E$3,Output!#REF!,1,Output!$B$3:$B$992,$A73),1)&amp;"-"&amp;ROUND(_xlfn.MAXIFS(Output!$N$3:$N$992,Output!$H$3:$H$992,E$3,Output!#REF!,1,Output!$B$3:$B$992,$A73),1)&amp;"]","")</f>
        <v/>
      </c>
      <c r="F73" s="29" t="str">
        <f>IFERROR(ROUND(AVERAGEIFS(Output!$N$3:$N$992,Output!$H$3:$H$992,F$3,Output!#REF!,1,Output!$B$3:$B$992,$A73),1)&amp;" ["&amp;ROUND(_xlfn.MINIFS(Output!$N$3:$N$992,Output!$H$3:$H$992,F$3,Output!#REF!,1,Output!$B$3:$B$992,$A73),1)&amp;"-"&amp;ROUND(_xlfn.MAXIFS(Output!$N$3:$N$992,Output!$H$3:$H$992,F$3,Output!#REF!,1,Output!$B$3:$B$992,$A73),1)&amp;"]","")</f>
        <v/>
      </c>
      <c r="G73" s="29" t="str">
        <f>IFERROR(ROUND(AVERAGEIFS(Output!$N$3:$N$992,Output!$H$3:$H$992,G$3,Output!#REF!,1,Output!$B$3:$B$992,$A73),1)&amp;" ["&amp;ROUND(_xlfn.MINIFS(Output!$N$3:$N$992,Output!$H$3:$H$992,G$3,Output!#REF!,1,Output!$B$3:$B$992,$A73),1)&amp;"-"&amp;ROUND(_xlfn.MAXIFS(Output!$N$3:$N$992,Output!$H$3:$H$992,G$3,Output!#REF!,1,Output!$B$3:$B$992,$A73),1)&amp;"]","")</f>
        <v/>
      </c>
      <c r="H73" s="29" t="str">
        <f>IFERROR(ROUND(AVERAGEIFS(Output!$N$3:$N$992,Output!$H$3:$H$992,H$3,Output!#REF!,1,Output!$B$3:$B$992,$A73),1)&amp;" ["&amp;ROUND(_xlfn.MINIFS(Output!$N$3:$N$992,Output!$H$3:$H$992,H$3,Output!#REF!,1,Output!$B$3:$B$992,$A73),1)&amp;"-"&amp;ROUND(_xlfn.MAXIFS(Output!$N$3:$N$992,Output!$H$3:$H$992,H$3,Output!#REF!,1,Output!$B$3:$B$992,$A73),1)&amp;"]","")</f>
        <v/>
      </c>
      <c r="I73" s="29" t="str">
        <f>IFERROR(ROUND(AVERAGEIFS(Output!$N$3:$N$992,Output!$H$3:$H$992,I$3,Output!#REF!,1,Output!$B$3:$B$992,$A73),1)&amp;" ["&amp;ROUND(_xlfn.MINIFS(Output!$N$3:$N$992,Output!$H$3:$H$992,I$3,Output!#REF!,1,Output!$B$3:$B$992,$A73),1)&amp;"-"&amp;ROUND(_xlfn.MAXIFS(Output!$N$3:$N$992,Output!$H$3:$H$992,I$3,Output!#REF!,1,Output!$B$3:$B$992,$A73),1)&amp;"]","")</f>
        <v/>
      </c>
      <c r="J73" s="29" t="str">
        <f>IFERROR(ROUND(AVERAGEIFS(Output!$N$3:$N$992,Output!$H$3:$H$992,J$3,Output!#REF!,1,Output!$B$3:$B$992,$A73),1)&amp;" ["&amp;ROUND(_xlfn.MINIFS(Output!$N$3:$N$992,Output!$H$3:$H$992,J$3,Output!#REF!,1,Output!$B$3:$B$992,$A73),1)&amp;"-"&amp;ROUND(_xlfn.MAXIFS(Output!$N$3:$N$992,Output!$H$3:$H$992,J$3,Output!#REF!,1,Output!$B$3:$B$992,$A73),1)&amp;"]","")</f>
        <v/>
      </c>
      <c r="K73" s="29" t="str">
        <f>IFERROR(ROUND(AVERAGEIFS(Output!$N$3:$N$992,Output!$H$3:$H$992,K$3,Output!#REF!,1,Output!$B$3:$B$992,$A73),1)&amp;" ["&amp;ROUND(_xlfn.MINIFS(Output!$N$3:$N$992,Output!$H$3:$H$992,K$3,Output!#REF!,1,Output!$B$3:$B$992,$A73),1)&amp;"-"&amp;ROUND(_xlfn.MAXIFS(Output!$N$3:$N$992,Output!$H$3:$H$992,K$3,Output!#REF!,1,Output!$B$3:$B$992,$A73),1)&amp;"]","")</f>
        <v/>
      </c>
      <c r="L73" s="29" t="str">
        <f>IFERROR(ROUND(AVERAGEIFS(Output!$N$3:$N$992,Output!$H$3:$H$992,L$3,Output!#REF!,1,Output!$B$3:$B$992,$A73),1)&amp;" ["&amp;ROUND(_xlfn.MINIFS(Output!$N$3:$N$992,Output!$H$3:$H$992,L$3,Output!#REF!,1,Output!$B$3:$B$992,$A73),1)&amp;"-"&amp;ROUND(_xlfn.MAXIFS(Output!$N$3:$N$992,Output!$H$3:$H$992,L$3,Output!#REF!,1,Output!$B$3:$B$992,$A73),1)&amp;"]","")</f>
        <v/>
      </c>
      <c r="M73" s="29" t="str">
        <f>IFERROR(ROUND(AVERAGEIFS(Output!$N$3:$N$992,Output!$H$3:$H$992,M$3,Output!#REF!,1,Output!$B$3:$B$992,$A73),1)&amp;" ["&amp;ROUND(_xlfn.MINIFS(Output!$N$3:$N$992,Output!$H$3:$H$992,M$3,Output!#REF!,1,Output!$B$3:$B$992,$A73),1)&amp;"-"&amp;ROUND(_xlfn.MAXIFS(Output!$N$3:$N$992,Output!$H$3:$H$992,M$3,Output!#REF!,1,Output!$B$3:$B$992,$A73),1)&amp;"]","")</f>
        <v/>
      </c>
      <c r="N73" s="29" t="str">
        <f>IFERROR(ROUND(AVERAGEIFS(Output!$N$3:$N$992,Output!$H$3:$H$992,N$3,Output!#REF!,1,Output!$B$3:$B$992,$A73),1)&amp;" ["&amp;ROUND(_xlfn.MINIFS(Output!$N$3:$N$992,Output!$H$3:$H$992,N$3,Output!#REF!,1,Output!$B$3:$B$992,$A73),1)&amp;"-"&amp;ROUND(_xlfn.MAXIFS(Output!$N$3:$N$992,Output!$H$3:$H$992,N$3,Output!#REF!,1,Output!$B$3:$B$992,$A73),1)&amp;"]","")</f>
        <v/>
      </c>
      <c r="O73" s="29" t="str">
        <f>IFERROR(ROUND(AVERAGEIFS(Output!$N$3:$N$992,Output!$H$3:$H$992,O$3,Output!#REF!,1,Output!$B$3:$B$992,$A73),1)&amp;" ["&amp;ROUND(_xlfn.MINIFS(Output!$N$3:$N$992,Output!$H$3:$H$992,O$3,Output!#REF!,1,Output!$B$3:$B$992,$A73),1)&amp;"-"&amp;ROUND(_xlfn.MAXIFS(Output!$N$3:$N$992,Output!$H$3:$H$992,O$3,Output!#REF!,1,Output!$B$3:$B$992,$A73),1)&amp;"]","")</f>
        <v/>
      </c>
      <c r="P73" s="29" t="str">
        <f>IFERROR(ROUND(AVERAGEIFS(Output!$N$3:$N$992,Output!$H$3:$H$992,P$3,Output!#REF!,1,Output!$B$3:$B$992,$A73),1)&amp;" ["&amp;ROUND(_xlfn.MINIFS(Output!$N$3:$N$992,Output!$H$3:$H$992,P$3,Output!#REF!,1,Output!$B$3:$B$992,$A73),1)&amp;"-"&amp;ROUND(_xlfn.MAXIFS(Output!$N$3:$N$992,Output!$H$3:$H$992,P$3,Output!#REF!,1,Output!$B$3:$B$992,$A73),1)&amp;"]","")</f>
        <v/>
      </c>
      <c r="Q73" s="29" t="str">
        <f>IFERROR(ROUND(AVERAGEIFS(Output!$N$3:$N$992,Output!$H$3:$H$992,Q$3,Output!#REF!,1,Output!$B$3:$B$992,$A73),1)&amp;" ["&amp;ROUND(_xlfn.MINIFS(Output!$N$3:$N$992,Output!$H$3:$H$992,Q$3,Output!#REF!,1,Output!$B$3:$B$992,$A73),1)&amp;"-"&amp;ROUND(_xlfn.MAXIFS(Output!$N$3:$N$992,Output!$H$3:$H$992,Q$3,Output!#REF!,1,Output!$B$3:$B$992,$A73),1)&amp;"]","")</f>
        <v/>
      </c>
      <c r="R73" s="29" t="str">
        <f>IFERROR(ROUND(AVERAGEIFS(Output!$N$3:$N$992,Output!$H$3:$H$992,R$3,Output!#REF!,1,Output!$B$3:$B$992,$A73),1)&amp;" ["&amp;ROUND(_xlfn.MINIFS(Output!$N$3:$N$992,Output!$H$3:$H$992,R$3,Output!#REF!,1,Output!$B$3:$B$992,$A73),1)&amp;"-"&amp;ROUND(_xlfn.MAXIFS(Output!$N$3:$N$992,Output!$H$3:$H$992,R$3,Output!#REF!,1,Output!$B$3:$B$992,$A73),1)&amp;"]","")</f>
        <v/>
      </c>
      <c r="S73" s="29" t="str">
        <f>IFERROR(ROUND(AVERAGEIFS(Output!$N$3:$N$992,Output!$H$3:$H$992,S$3,Output!#REF!,1,Output!$B$3:$B$992,$A73),1)&amp;" ["&amp;ROUND(_xlfn.MINIFS(Output!$N$3:$N$992,Output!$H$3:$H$992,S$3,Output!#REF!,1,Output!$B$3:$B$992,$A73),1)&amp;"-"&amp;ROUND(_xlfn.MAXIFS(Output!$N$3:$N$992,Output!$H$3:$H$992,S$3,Output!#REF!,1,Output!$B$3:$B$992,$A73),1)&amp;"]","")</f>
        <v/>
      </c>
      <c r="T73" s="29" t="str">
        <f>IFERROR(ROUND(AVERAGEIFS(Output!$N$3:$N$992,Output!$H$3:$H$992,T$3,Output!#REF!,1,Output!$B$3:$B$992,$A73),1)&amp;" ["&amp;ROUND(_xlfn.MINIFS(Output!$N$3:$N$992,Output!$H$3:$H$992,T$3,Output!#REF!,1,Output!$B$3:$B$992,$A73),1)&amp;"-"&amp;ROUND(_xlfn.MAXIFS(Output!$N$3:$N$992,Output!$H$3:$H$992,T$3,Output!#REF!,1,Output!$B$3:$B$992,$A73),1)&amp;"]","")</f>
        <v/>
      </c>
      <c r="U73" s="29" t="str">
        <f>IFERROR(ROUND(AVERAGEIFS(Output!$N$3:$N$992,Output!$H$3:$H$992,U$3,Output!#REF!,1,Output!$B$3:$B$992,$A73),1)&amp;" ["&amp;ROUND(_xlfn.MINIFS(Output!$N$3:$N$992,Output!$H$3:$H$992,U$3,Output!#REF!,1,Output!$B$3:$B$992,$A73),1)&amp;"-"&amp;ROUND(_xlfn.MAXIFS(Output!$N$3:$N$992,Output!$H$3:$H$992,U$3,Output!#REF!,1,Output!$B$3:$B$992,$A73),1)&amp;"]","")</f>
        <v/>
      </c>
      <c r="V73" s="29" t="str">
        <f>IFERROR(ROUND(AVERAGEIFS(Output!$N$3:$N$992,Output!$H$3:$H$992,V$3,Output!#REF!,1,Output!$B$3:$B$992,$A73),1)&amp;" ["&amp;ROUND(_xlfn.MINIFS(Output!$N$3:$N$992,Output!$H$3:$H$992,V$3,Output!#REF!,1,Output!$B$3:$B$992,$A73),1)&amp;"-"&amp;ROUND(_xlfn.MAXIFS(Output!$N$3:$N$992,Output!$H$3:$H$992,V$3,Output!#REF!,1,Output!$B$3:$B$992,$A73),1)&amp;"]","")</f>
        <v/>
      </c>
      <c r="W73" s="29" t="str">
        <f>IFERROR(ROUND(AVERAGEIFS(Output!$N$3:$N$992,Output!$H$3:$H$992,W$3,Output!#REF!,1,Output!$B$3:$B$992,$A73),1)&amp;" ["&amp;ROUND(_xlfn.MINIFS(Output!$N$3:$N$992,Output!$H$3:$H$992,W$3,Output!#REF!,1,Output!$B$3:$B$992,$A73),1)&amp;"-"&amp;ROUND(_xlfn.MAXIFS(Output!$N$3:$N$992,Output!$H$3:$H$992,W$3,Output!#REF!,1,Output!$B$3:$B$992,$A73),1)&amp;"]","")</f>
        <v/>
      </c>
      <c r="X73" s="29" t="str">
        <f>IFERROR(ROUND(AVERAGEIFS(Output!$N$3:$N$992,Output!$H$3:$H$992,X$3,Output!#REF!,1,Output!$B$3:$B$992,$A73),1)&amp;" ["&amp;ROUND(_xlfn.MINIFS(Output!$N$3:$N$992,Output!$H$3:$H$992,X$3,Output!#REF!,1,Output!$B$3:$B$992,$A73),1)&amp;"-"&amp;ROUND(_xlfn.MAXIFS(Output!$N$3:$N$992,Output!$H$3:$H$992,X$3,Output!#REF!,1,Output!$B$3:$B$992,$A73),1)&amp;"]","")</f>
        <v/>
      </c>
      <c r="Y73" s="29" t="str">
        <f>IFERROR(ROUND(AVERAGEIFS(Output!$N$3:$N$992,Output!$H$3:$H$992,Y$3,Output!#REF!,1,Output!$B$3:$B$992,$A73),1)&amp;" ["&amp;ROUND(_xlfn.MINIFS(Output!$N$3:$N$992,Output!$H$3:$H$992,Y$3,Output!#REF!,1,Output!$B$3:$B$992,$A73),1)&amp;"-"&amp;ROUND(_xlfn.MAXIFS(Output!$N$3:$N$992,Output!$H$3:$H$992,Y$3,Output!#REF!,1,Output!$B$3:$B$992,$A73),1)&amp;"]","")</f>
        <v/>
      </c>
      <c r="Z73" s="29" t="str">
        <f>IFERROR(ROUND(AVERAGEIFS(Output!$N$3:$N$992,Output!$H$3:$H$992,Z$3,Output!#REF!,1,Output!$B$3:$B$992,$A73),1)&amp;" ["&amp;ROUND(_xlfn.MINIFS(Output!$N$3:$N$992,Output!$H$3:$H$992,Z$3,Output!#REF!,1,Output!$B$3:$B$992,$A73),1)&amp;"-"&amp;ROUND(_xlfn.MAXIFS(Output!$N$3:$N$992,Output!$H$3:$H$992,Z$3,Output!#REF!,1,Output!$B$3:$B$992,$A73),1)&amp;"]","")</f>
        <v/>
      </c>
      <c r="AA73" s="29" t="str">
        <f>IFERROR(ROUND(AVERAGEIFS(Output!$N$3:$N$992,Output!$H$3:$H$992,AA$3,Output!#REF!,1,Output!$B$3:$B$992,$A73),0)&amp;" ["&amp;ROUND(_xlfn.MINIFS(Output!$N$3:$N$992,Output!$H$3:$H$992,AA$3,Output!#REF!,1,Output!$B$3:$B$992,$A73),0)&amp;"-"&amp;ROUND(_xlfn.MAXIFS(Output!$N$3:$N$992,Output!$H$3:$H$992,AA$3,Output!#REF!,1,Output!$B$3:$B$992,$A73),0)&amp;"]","")</f>
        <v/>
      </c>
      <c r="AB73" s="29" t="str">
        <f>IFERROR(ROUND(AVERAGEIFS(Output!$N$3:$N$992,Output!$H$3:$H$992,AB$3,Output!#REF!,1,Output!$B$3:$B$992,$A73),0)&amp;" ["&amp;ROUND(_xlfn.MINIFS(Output!$N$3:$N$992,Output!$H$3:$H$992,AB$3,Output!#REF!,1,Output!$B$3:$B$992,$A73),0)&amp;"-"&amp;ROUND(_xlfn.MAXIFS(Output!$N$3:$N$992,Output!$H$3:$H$992,AB$3,Output!#REF!,1,Output!$B$3:$B$992,$A73),0)&amp;"]","")</f>
        <v/>
      </c>
      <c r="AC73" s="29" t="str">
        <f>IFERROR(ROUND(AVERAGEIFS(Output!$N$3:$N$992,Output!$H$3:$H$992,AC$3,Output!#REF!,1,Output!$B$3:$B$992,$A73),0)&amp;" ["&amp;ROUND(_xlfn.MINIFS(Output!$N$3:$N$992,Output!$H$3:$H$992,AC$3,Output!#REF!,1,Output!$B$3:$B$992,$A73),0)&amp;"-"&amp;ROUND(_xlfn.MAXIFS(Output!$N$3:$N$992,Output!$H$3:$H$992,AC$3,Output!#REF!,1,Output!$B$3:$B$992,$A73),0)&amp;"]","")</f>
        <v/>
      </c>
    </row>
    <row r="74" spans="1:42" x14ac:dyDescent="0.35">
      <c r="A74" s="28" t="s">
        <v>22</v>
      </c>
      <c r="B74" s="51" t="s">
        <v>7</v>
      </c>
      <c r="C74" s="51" t="s">
        <v>16</v>
      </c>
      <c r="D74" s="29" t="str">
        <f>IFERROR(ROUND(AVERAGEIFS(Output!$N$3:$N$992,Output!$H$3:$H$992,D$3,Output!#REF!,1,Output!$B$3:$B$992,$A74),1)&amp;" ["&amp;ROUND(_xlfn.MINIFS(Output!$N$3:$N$992,Output!$H$3:$H$992,D$3,Output!#REF!,1,Output!$B$3:$B$992,$A74),1)&amp;"-"&amp;ROUND(_xlfn.MAXIFS(Output!$N$3:$N$992,Output!$H$3:$H$992,D$3,Output!#REF!,1,Output!$B$3:$B$992,$A74),1)&amp;"]","")</f>
        <v/>
      </c>
      <c r="E74" s="29" t="str">
        <f>IFERROR(ROUND(AVERAGEIFS(Output!$N$3:$N$992,Output!$H$3:$H$992,E$3,Output!#REF!,1,Output!$B$3:$B$992,$A74),1)&amp;" ["&amp;ROUND(_xlfn.MINIFS(Output!$N$3:$N$992,Output!$H$3:$H$992,E$3,Output!#REF!,1,Output!$B$3:$B$992,$A74),1)&amp;"-"&amp;ROUND(_xlfn.MAXIFS(Output!$N$3:$N$992,Output!$H$3:$H$992,E$3,Output!#REF!,1,Output!$B$3:$B$992,$A74),1)&amp;"]","")</f>
        <v/>
      </c>
      <c r="F74" s="29" t="str">
        <f>IFERROR(ROUND(AVERAGEIFS(Output!$N$3:$N$992,Output!$H$3:$H$992,F$3,Output!#REF!,1,Output!$B$3:$B$992,$A74),1)&amp;" ["&amp;ROUND(_xlfn.MINIFS(Output!$N$3:$N$992,Output!$H$3:$H$992,F$3,Output!#REF!,1,Output!$B$3:$B$992,$A74),1)&amp;"-"&amp;ROUND(_xlfn.MAXIFS(Output!$N$3:$N$992,Output!$H$3:$H$992,F$3,Output!#REF!,1,Output!$B$3:$B$992,$A74),1)&amp;"]","")</f>
        <v/>
      </c>
      <c r="G74" s="29" t="str">
        <f>IFERROR(ROUND(AVERAGEIFS(Output!$N$3:$N$992,Output!$H$3:$H$992,G$3,Output!#REF!,1,Output!$B$3:$B$992,$A74),1)&amp;" ["&amp;ROUND(_xlfn.MINIFS(Output!$N$3:$N$992,Output!$H$3:$H$992,G$3,Output!#REF!,1,Output!$B$3:$B$992,$A74),1)&amp;"-"&amp;ROUND(_xlfn.MAXIFS(Output!$N$3:$N$992,Output!$H$3:$H$992,G$3,Output!#REF!,1,Output!$B$3:$B$992,$A74),1)&amp;"]","")</f>
        <v/>
      </c>
      <c r="H74" s="29" t="str">
        <f>IFERROR(ROUND(AVERAGEIFS(Output!$N$3:$N$992,Output!$H$3:$H$992,H$3,Output!#REF!,1,Output!$B$3:$B$992,$A74),1)&amp;" ["&amp;ROUND(_xlfn.MINIFS(Output!$N$3:$N$992,Output!$H$3:$H$992,H$3,Output!#REF!,1,Output!$B$3:$B$992,$A74),1)&amp;"-"&amp;ROUND(_xlfn.MAXIFS(Output!$N$3:$N$992,Output!$H$3:$H$992,H$3,Output!#REF!,1,Output!$B$3:$B$992,$A74),1)&amp;"]","")</f>
        <v/>
      </c>
      <c r="I74" s="29" t="str">
        <f>IFERROR(ROUND(AVERAGEIFS(Output!$N$3:$N$992,Output!$H$3:$H$992,I$3,Output!#REF!,1,Output!$B$3:$B$992,$A74),1)&amp;" ["&amp;ROUND(_xlfn.MINIFS(Output!$N$3:$N$992,Output!$H$3:$H$992,I$3,Output!#REF!,1,Output!$B$3:$B$992,$A74),1)&amp;"-"&amp;ROUND(_xlfn.MAXIFS(Output!$N$3:$N$992,Output!$H$3:$H$992,I$3,Output!#REF!,1,Output!$B$3:$B$992,$A74),1)&amp;"]","")</f>
        <v/>
      </c>
      <c r="J74" s="29" t="str">
        <f>IFERROR(ROUND(AVERAGEIFS(Output!$N$3:$N$992,Output!$H$3:$H$992,J$3,Output!#REF!,1,Output!$B$3:$B$992,$A74),1)&amp;" ["&amp;ROUND(_xlfn.MINIFS(Output!$N$3:$N$992,Output!$H$3:$H$992,J$3,Output!#REF!,1,Output!$B$3:$B$992,$A74),1)&amp;"-"&amp;ROUND(_xlfn.MAXIFS(Output!$N$3:$N$992,Output!$H$3:$H$992,J$3,Output!#REF!,1,Output!$B$3:$B$992,$A74),1)&amp;"]","")</f>
        <v/>
      </c>
      <c r="K74" s="29" t="str">
        <f>IFERROR(ROUND(AVERAGEIFS(Output!$N$3:$N$992,Output!$H$3:$H$992,K$3,Output!#REF!,1,Output!$B$3:$B$992,$A74),1)&amp;" ["&amp;ROUND(_xlfn.MINIFS(Output!$N$3:$N$992,Output!$H$3:$H$992,K$3,Output!#REF!,1,Output!$B$3:$B$992,$A74),1)&amp;"-"&amp;ROUND(_xlfn.MAXIFS(Output!$N$3:$N$992,Output!$H$3:$H$992,K$3,Output!#REF!,1,Output!$B$3:$B$992,$A74),1)&amp;"]","")</f>
        <v/>
      </c>
      <c r="L74" s="29" t="str">
        <f>IFERROR(ROUND(AVERAGEIFS(Output!$N$3:$N$992,Output!$H$3:$H$992,L$3,Output!#REF!,1,Output!$B$3:$B$992,$A74),1)&amp;" ["&amp;ROUND(_xlfn.MINIFS(Output!$N$3:$N$992,Output!$H$3:$H$992,L$3,Output!#REF!,1,Output!$B$3:$B$992,$A74),1)&amp;"-"&amp;ROUND(_xlfn.MAXIFS(Output!$N$3:$N$992,Output!$H$3:$H$992,L$3,Output!#REF!,1,Output!$B$3:$B$992,$A74),1)&amp;"]","")</f>
        <v/>
      </c>
      <c r="M74" s="29" t="str">
        <f>IFERROR(ROUND(AVERAGEIFS(Output!$N$3:$N$992,Output!$H$3:$H$992,M$3,Output!#REF!,1,Output!$B$3:$B$992,$A74),1)&amp;" ["&amp;ROUND(_xlfn.MINIFS(Output!$N$3:$N$992,Output!$H$3:$H$992,M$3,Output!#REF!,1,Output!$B$3:$B$992,$A74),1)&amp;"-"&amp;ROUND(_xlfn.MAXIFS(Output!$N$3:$N$992,Output!$H$3:$H$992,M$3,Output!#REF!,1,Output!$B$3:$B$992,$A74),1)&amp;"]","")</f>
        <v/>
      </c>
      <c r="N74" s="29" t="str">
        <f>IFERROR(ROUND(AVERAGEIFS(Output!$N$3:$N$992,Output!$H$3:$H$992,N$3,Output!#REF!,1,Output!$B$3:$B$992,$A74),1)&amp;" ["&amp;ROUND(_xlfn.MINIFS(Output!$N$3:$N$992,Output!$H$3:$H$992,N$3,Output!#REF!,1,Output!$B$3:$B$992,$A74),1)&amp;"-"&amp;ROUND(_xlfn.MAXIFS(Output!$N$3:$N$992,Output!$H$3:$H$992,N$3,Output!#REF!,1,Output!$B$3:$B$992,$A74),1)&amp;"]","")</f>
        <v/>
      </c>
      <c r="O74" s="29" t="str">
        <f>IFERROR(ROUND(AVERAGEIFS(Output!$N$3:$N$992,Output!$H$3:$H$992,O$3,Output!#REF!,1,Output!$B$3:$B$992,$A74),1)&amp;" ["&amp;ROUND(_xlfn.MINIFS(Output!$N$3:$N$992,Output!$H$3:$H$992,O$3,Output!#REF!,1,Output!$B$3:$B$992,$A74),1)&amp;"-"&amp;ROUND(_xlfn.MAXIFS(Output!$N$3:$N$992,Output!$H$3:$H$992,O$3,Output!#REF!,1,Output!$B$3:$B$992,$A74),1)&amp;"]","")</f>
        <v/>
      </c>
      <c r="P74" s="29" t="str">
        <f>IFERROR(ROUND(AVERAGEIFS(Output!$N$3:$N$992,Output!$H$3:$H$992,P$3,Output!#REF!,1,Output!$B$3:$B$992,$A74),1)&amp;" ["&amp;ROUND(_xlfn.MINIFS(Output!$N$3:$N$992,Output!$H$3:$H$992,P$3,Output!#REF!,1,Output!$B$3:$B$992,$A74),1)&amp;"-"&amp;ROUND(_xlfn.MAXIFS(Output!$N$3:$N$992,Output!$H$3:$H$992,P$3,Output!#REF!,1,Output!$B$3:$B$992,$A74),1)&amp;"]","")</f>
        <v/>
      </c>
      <c r="Q74" s="29" t="str">
        <f>IFERROR(ROUND(AVERAGEIFS(Output!$N$3:$N$992,Output!$H$3:$H$992,Q$3,Output!#REF!,1,Output!$B$3:$B$992,$A74),1)&amp;" ["&amp;ROUND(_xlfn.MINIFS(Output!$N$3:$N$992,Output!$H$3:$H$992,Q$3,Output!#REF!,1,Output!$B$3:$B$992,$A74),1)&amp;"-"&amp;ROUND(_xlfn.MAXIFS(Output!$N$3:$N$992,Output!$H$3:$H$992,Q$3,Output!#REF!,1,Output!$B$3:$B$992,$A74),1)&amp;"]","")</f>
        <v/>
      </c>
      <c r="R74" s="29" t="str">
        <f>IFERROR(ROUND(AVERAGEIFS(Output!$N$3:$N$992,Output!$H$3:$H$992,R$3,Output!#REF!,1,Output!$B$3:$B$992,$A74),1)&amp;" ["&amp;ROUND(_xlfn.MINIFS(Output!$N$3:$N$992,Output!$H$3:$H$992,R$3,Output!#REF!,1,Output!$B$3:$B$992,$A74),1)&amp;"-"&amp;ROUND(_xlfn.MAXIFS(Output!$N$3:$N$992,Output!$H$3:$H$992,R$3,Output!#REF!,1,Output!$B$3:$B$992,$A74),1)&amp;"]","")</f>
        <v/>
      </c>
      <c r="S74" s="29" t="str">
        <f>IFERROR(ROUND(AVERAGEIFS(Output!$N$3:$N$992,Output!$H$3:$H$992,S$3,Output!#REF!,1,Output!$B$3:$B$992,$A74),1)&amp;" ["&amp;ROUND(_xlfn.MINIFS(Output!$N$3:$N$992,Output!$H$3:$H$992,S$3,Output!#REF!,1,Output!$B$3:$B$992,$A74),1)&amp;"-"&amp;ROUND(_xlfn.MAXIFS(Output!$N$3:$N$992,Output!$H$3:$H$992,S$3,Output!#REF!,1,Output!$B$3:$B$992,$A74),1)&amp;"]","")</f>
        <v/>
      </c>
      <c r="T74" s="29" t="str">
        <f>IFERROR(ROUND(AVERAGEIFS(Output!$N$3:$N$992,Output!$H$3:$H$992,T$3,Output!#REF!,1,Output!$B$3:$B$992,$A74),1)&amp;" ["&amp;ROUND(_xlfn.MINIFS(Output!$N$3:$N$992,Output!$H$3:$H$992,T$3,Output!#REF!,1,Output!$B$3:$B$992,$A74),1)&amp;"-"&amp;ROUND(_xlfn.MAXIFS(Output!$N$3:$N$992,Output!$H$3:$H$992,T$3,Output!#REF!,1,Output!$B$3:$B$992,$A74),1)&amp;"]","")</f>
        <v/>
      </c>
      <c r="U74" s="29" t="str">
        <f>IFERROR(ROUND(AVERAGEIFS(Output!$N$3:$N$992,Output!$H$3:$H$992,U$3,Output!#REF!,1,Output!$B$3:$B$992,$A74),1)&amp;" ["&amp;ROUND(_xlfn.MINIFS(Output!$N$3:$N$992,Output!$H$3:$H$992,U$3,Output!#REF!,1,Output!$B$3:$B$992,$A74),1)&amp;"-"&amp;ROUND(_xlfn.MAXIFS(Output!$N$3:$N$992,Output!$H$3:$H$992,U$3,Output!#REF!,1,Output!$B$3:$B$992,$A74),1)&amp;"]","")</f>
        <v/>
      </c>
      <c r="V74" s="29" t="str">
        <f>IFERROR(ROUND(AVERAGEIFS(Output!$N$3:$N$992,Output!$H$3:$H$992,V$3,Output!#REF!,1,Output!$B$3:$B$992,$A74),1)&amp;" ["&amp;ROUND(_xlfn.MINIFS(Output!$N$3:$N$992,Output!$H$3:$H$992,V$3,Output!#REF!,1,Output!$B$3:$B$992,$A74),1)&amp;"-"&amp;ROUND(_xlfn.MAXIFS(Output!$N$3:$N$992,Output!$H$3:$H$992,V$3,Output!#REF!,1,Output!$B$3:$B$992,$A74),1)&amp;"]","")</f>
        <v/>
      </c>
      <c r="W74" s="29" t="str">
        <f>IFERROR(ROUND(AVERAGEIFS(Output!$N$3:$N$992,Output!$H$3:$H$992,W$3,Output!#REF!,1,Output!$B$3:$B$992,$A74),1)&amp;" ["&amp;ROUND(_xlfn.MINIFS(Output!$N$3:$N$992,Output!$H$3:$H$992,W$3,Output!#REF!,1,Output!$B$3:$B$992,$A74),1)&amp;"-"&amp;ROUND(_xlfn.MAXIFS(Output!$N$3:$N$992,Output!$H$3:$H$992,W$3,Output!#REF!,1,Output!$B$3:$B$992,$A74),1)&amp;"]","")</f>
        <v/>
      </c>
      <c r="X74" s="29" t="str">
        <f>IFERROR(ROUND(AVERAGEIFS(Output!$N$3:$N$992,Output!$H$3:$H$992,X$3,Output!#REF!,1,Output!$B$3:$B$992,$A74),1)&amp;" ["&amp;ROUND(_xlfn.MINIFS(Output!$N$3:$N$992,Output!$H$3:$H$992,X$3,Output!#REF!,1,Output!$B$3:$B$992,$A74),1)&amp;"-"&amp;ROUND(_xlfn.MAXIFS(Output!$N$3:$N$992,Output!$H$3:$H$992,X$3,Output!#REF!,1,Output!$B$3:$B$992,$A74),1)&amp;"]","")</f>
        <v/>
      </c>
      <c r="Y74" s="29" t="str">
        <f>IFERROR(ROUND(AVERAGEIFS(Output!$N$3:$N$992,Output!$H$3:$H$992,Y$3,Output!#REF!,1,Output!$B$3:$B$992,$A74),1)&amp;" ["&amp;ROUND(_xlfn.MINIFS(Output!$N$3:$N$992,Output!$H$3:$H$992,Y$3,Output!#REF!,1,Output!$B$3:$B$992,$A74),1)&amp;"-"&amp;ROUND(_xlfn.MAXIFS(Output!$N$3:$N$992,Output!$H$3:$H$992,Y$3,Output!#REF!,1,Output!$B$3:$B$992,$A74),1)&amp;"]","")</f>
        <v/>
      </c>
      <c r="Z74" s="29" t="str">
        <f>IFERROR(ROUND(AVERAGEIFS(Output!$N$3:$N$992,Output!$H$3:$H$992,Z$3,Output!#REF!,1,Output!$B$3:$B$992,$A74),1)&amp;" ["&amp;ROUND(_xlfn.MINIFS(Output!$N$3:$N$992,Output!$H$3:$H$992,Z$3,Output!#REF!,1,Output!$B$3:$B$992,$A74),1)&amp;"-"&amp;ROUND(_xlfn.MAXIFS(Output!$N$3:$N$992,Output!$H$3:$H$992,Z$3,Output!#REF!,1,Output!$B$3:$B$992,$A74),1)&amp;"]","")</f>
        <v/>
      </c>
      <c r="AA74" s="29" t="str">
        <f>IFERROR(ROUND(AVERAGEIFS(Output!$N$3:$N$992,Output!$H$3:$H$992,AA$3,Output!#REF!,1,Output!$B$3:$B$992,$A74),0)&amp;" ["&amp;ROUND(_xlfn.MINIFS(Output!$N$3:$N$992,Output!$H$3:$H$992,AA$3,Output!#REF!,1,Output!$B$3:$B$992,$A74),0)&amp;"-"&amp;ROUND(_xlfn.MAXIFS(Output!$N$3:$N$992,Output!$H$3:$H$992,AA$3,Output!#REF!,1,Output!$B$3:$B$992,$A74),0)&amp;"]","")</f>
        <v/>
      </c>
      <c r="AB74" s="29" t="str">
        <f>IFERROR(ROUND(AVERAGEIFS(Output!$N$3:$N$992,Output!$H$3:$H$992,AB$3,Output!#REF!,1,Output!$B$3:$B$992,$A74),0)&amp;" ["&amp;ROUND(_xlfn.MINIFS(Output!$N$3:$N$992,Output!$H$3:$H$992,AB$3,Output!#REF!,1,Output!$B$3:$B$992,$A74),0)&amp;"-"&amp;ROUND(_xlfn.MAXIFS(Output!$N$3:$N$992,Output!$H$3:$H$992,AB$3,Output!#REF!,1,Output!$B$3:$B$992,$A74),0)&amp;"]","")</f>
        <v/>
      </c>
      <c r="AC74" s="29" t="str">
        <f>IFERROR(ROUND(AVERAGEIFS(Output!$N$3:$N$992,Output!$H$3:$H$992,AC$3,Output!#REF!,1,Output!$B$3:$B$992,$A74),0)&amp;" ["&amp;ROUND(_xlfn.MINIFS(Output!$N$3:$N$992,Output!$H$3:$H$992,AC$3,Output!#REF!,1,Output!$B$3:$B$992,$A74),0)&amp;"-"&amp;ROUND(_xlfn.MAXIFS(Output!$N$3:$N$992,Output!$H$3:$H$992,AC$3,Output!#REF!,1,Output!$B$3:$B$992,$A74),0)&amp;"]","")</f>
        <v/>
      </c>
    </row>
    <row r="75" spans="1:42" x14ac:dyDescent="0.35">
      <c r="A75" s="28" t="s">
        <v>23</v>
      </c>
      <c r="B75" s="51" t="s">
        <v>10</v>
      </c>
      <c r="C75" s="51" t="s">
        <v>17</v>
      </c>
      <c r="D75" s="29" t="str">
        <f>IFERROR(ROUND(AVERAGEIFS(Output!$N$3:$N$992,Output!$H$3:$H$992,D$3,Output!#REF!,1,Output!$B$3:$B$992,$A75),1)&amp;" ["&amp;ROUND(_xlfn.MINIFS(Output!$N$3:$N$992,Output!$H$3:$H$992,D$3,Output!#REF!,1,Output!$B$3:$B$992,$A75),1)&amp;"-"&amp;ROUND(_xlfn.MAXIFS(Output!$N$3:$N$992,Output!$H$3:$H$992,D$3,Output!#REF!,1,Output!$B$3:$B$992,$A75),1)&amp;"]","")</f>
        <v/>
      </c>
      <c r="E75" s="29" t="str">
        <f>IFERROR(ROUND(AVERAGEIFS(Output!$N$3:$N$992,Output!$H$3:$H$992,E$3,Output!#REF!,1,Output!$B$3:$B$992,$A75),1)&amp;" ["&amp;ROUND(_xlfn.MINIFS(Output!$N$3:$N$992,Output!$H$3:$H$992,E$3,Output!#REF!,1,Output!$B$3:$B$992,$A75),1)&amp;"-"&amp;ROUND(_xlfn.MAXIFS(Output!$N$3:$N$992,Output!$H$3:$H$992,E$3,Output!#REF!,1,Output!$B$3:$B$992,$A75),1)&amp;"]","")</f>
        <v/>
      </c>
      <c r="F75" s="29" t="str">
        <f>IFERROR(ROUND(AVERAGEIFS(Output!$N$3:$N$992,Output!$H$3:$H$992,F$3,Output!#REF!,1,Output!$B$3:$B$992,$A75),1)&amp;" ["&amp;ROUND(_xlfn.MINIFS(Output!$N$3:$N$992,Output!$H$3:$H$992,F$3,Output!#REF!,1,Output!$B$3:$B$992,$A75),1)&amp;"-"&amp;ROUND(_xlfn.MAXIFS(Output!$N$3:$N$992,Output!$H$3:$H$992,F$3,Output!#REF!,1,Output!$B$3:$B$992,$A75),1)&amp;"]","")</f>
        <v/>
      </c>
      <c r="G75" s="29" t="str">
        <f>IFERROR(ROUND(AVERAGEIFS(Output!$N$3:$N$992,Output!$H$3:$H$992,G$3,Output!#REF!,1,Output!$B$3:$B$992,$A75),1)&amp;" ["&amp;ROUND(_xlfn.MINIFS(Output!$N$3:$N$992,Output!$H$3:$H$992,G$3,Output!#REF!,1,Output!$B$3:$B$992,$A75),1)&amp;"-"&amp;ROUND(_xlfn.MAXIFS(Output!$N$3:$N$992,Output!$H$3:$H$992,G$3,Output!#REF!,1,Output!$B$3:$B$992,$A75),1)&amp;"]","")</f>
        <v/>
      </c>
      <c r="H75" s="29" t="str">
        <f>IFERROR(ROUND(AVERAGEIFS(Output!$N$3:$N$992,Output!$H$3:$H$992,H$3,Output!#REF!,1,Output!$B$3:$B$992,$A75),1)&amp;" ["&amp;ROUND(_xlfn.MINIFS(Output!$N$3:$N$992,Output!$H$3:$H$992,H$3,Output!#REF!,1,Output!$B$3:$B$992,$A75),1)&amp;"-"&amp;ROUND(_xlfn.MAXIFS(Output!$N$3:$N$992,Output!$H$3:$H$992,H$3,Output!#REF!,1,Output!$B$3:$B$992,$A75),1)&amp;"]","")</f>
        <v/>
      </c>
      <c r="I75" s="29" t="str">
        <f>IFERROR(ROUND(AVERAGEIFS(Output!$N$3:$N$992,Output!$H$3:$H$992,I$3,Output!#REF!,1,Output!$B$3:$B$992,$A75),1)&amp;" ["&amp;ROUND(_xlfn.MINIFS(Output!$N$3:$N$992,Output!$H$3:$H$992,I$3,Output!#REF!,1,Output!$B$3:$B$992,$A75),1)&amp;"-"&amp;ROUND(_xlfn.MAXIFS(Output!$N$3:$N$992,Output!$H$3:$H$992,I$3,Output!#REF!,1,Output!$B$3:$B$992,$A75),1)&amp;"]","")</f>
        <v/>
      </c>
      <c r="J75" s="29" t="str">
        <f>IFERROR(ROUND(AVERAGEIFS(Output!$N$3:$N$992,Output!$H$3:$H$992,J$3,Output!#REF!,1,Output!$B$3:$B$992,$A75),1)&amp;" ["&amp;ROUND(_xlfn.MINIFS(Output!$N$3:$N$992,Output!$H$3:$H$992,J$3,Output!#REF!,1,Output!$B$3:$B$992,$A75),1)&amp;"-"&amp;ROUND(_xlfn.MAXIFS(Output!$N$3:$N$992,Output!$H$3:$H$992,J$3,Output!#REF!,1,Output!$B$3:$B$992,$A75),1)&amp;"]","")</f>
        <v/>
      </c>
      <c r="K75" s="29" t="str">
        <f>IFERROR(ROUND(AVERAGEIFS(Output!$N$3:$N$992,Output!$H$3:$H$992,K$3,Output!#REF!,1,Output!$B$3:$B$992,$A75),1)&amp;" ["&amp;ROUND(_xlfn.MINIFS(Output!$N$3:$N$992,Output!$H$3:$H$992,K$3,Output!#REF!,1,Output!$B$3:$B$992,$A75),1)&amp;"-"&amp;ROUND(_xlfn.MAXIFS(Output!$N$3:$N$992,Output!$H$3:$H$992,K$3,Output!#REF!,1,Output!$B$3:$B$992,$A75),1)&amp;"]","")</f>
        <v/>
      </c>
      <c r="L75" s="29" t="str">
        <f>IFERROR(ROUND(AVERAGEIFS(Output!$N$3:$N$992,Output!$H$3:$H$992,L$3,Output!#REF!,1,Output!$B$3:$B$992,$A75),1)&amp;" ["&amp;ROUND(_xlfn.MINIFS(Output!$N$3:$N$992,Output!$H$3:$H$992,L$3,Output!#REF!,1,Output!$B$3:$B$992,$A75),1)&amp;"-"&amp;ROUND(_xlfn.MAXIFS(Output!$N$3:$N$992,Output!$H$3:$H$992,L$3,Output!#REF!,1,Output!$B$3:$B$992,$A75),1)&amp;"]","")</f>
        <v/>
      </c>
      <c r="M75" s="29" t="str">
        <f>IFERROR(ROUND(AVERAGEIFS(Output!$N$3:$N$992,Output!$H$3:$H$992,M$3,Output!#REF!,1,Output!$B$3:$B$992,$A75),1)&amp;" ["&amp;ROUND(_xlfn.MINIFS(Output!$N$3:$N$992,Output!$H$3:$H$992,M$3,Output!#REF!,1,Output!$B$3:$B$992,$A75),1)&amp;"-"&amp;ROUND(_xlfn.MAXIFS(Output!$N$3:$N$992,Output!$H$3:$H$992,M$3,Output!#REF!,1,Output!$B$3:$B$992,$A75),1)&amp;"]","")</f>
        <v/>
      </c>
      <c r="N75" s="29" t="str">
        <f>IFERROR(ROUND(AVERAGEIFS(Output!$N$3:$N$992,Output!$H$3:$H$992,N$3,Output!#REF!,1,Output!$B$3:$B$992,$A75),1)&amp;" ["&amp;ROUND(_xlfn.MINIFS(Output!$N$3:$N$992,Output!$H$3:$H$992,N$3,Output!#REF!,1,Output!$B$3:$B$992,$A75),1)&amp;"-"&amp;ROUND(_xlfn.MAXIFS(Output!$N$3:$N$992,Output!$H$3:$H$992,N$3,Output!#REF!,1,Output!$B$3:$B$992,$A75),1)&amp;"]","")</f>
        <v/>
      </c>
      <c r="O75" s="29" t="str">
        <f>IFERROR(ROUND(AVERAGEIFS(Output!$N$3:$N$992,Output!$H$3:$H$992,O$3,Output!#REF!,1,Output!$B$3:$B$992,$A75),1)&amp;" ["&amp;ROUND(_xlfn.MINIFS(Output!$N$3:$N$992,Output!$H$3:$H$992,O$3,Output!#REF!,1,Output!$B$3:$B$992,$A75),1)&amp;"-"&amp;ROUND(_xlfn.MAXIFS(Output!$N$3:$N$992,Output!$H$3:$H$992,O$3,Output!#REF!,1,Output!$B$3:$B$992,$A75),1)&amp;"]","")</f>
        <v/>
      </c>
      <c r="P75" s="29" t="str">
        <f>IFERROR(ROUND(AVERAGEIFS(Output!$N$3:$N$992,Output!$H$3:$H$992,P$3,Output!#REF!,1,Output!$B$3:$B$992,$A75),1)&amp;" ["&amp;ROUND(_xlfn.MINIFS(Output!$N$3:$N$992,Output!$H$3:$H$992,P$3,Output!#REF!,1,Output!$B$3:$B$992,$A75),1)&amp;"-"&amp;ROUND(_xlfn.MAXIFS(Output!$N$3:$N$992,Output!$H$3:$H$992,P$3,Output!#REF!,1,Output!$B$3:$B$992,$A75),1)&amp;"]","")</f>
        <v/>
      </c>
      <c r="Q75" s="29" t="str">
        <f>IFERROR(ROUND(AVERAGEIFS(Output!$N$3:$N$992,Output!$H$3:$H$992,Q$3,Output!#REF!,1,Output!$B$3:$B$992,$A75),1)&amp;" ["&amp;ROUND(_xlfn.MINIFS(Output!$N$3:$N$992,Output!$H$3:$H$992,Q$3,Output!#REF!,1,Output!$B$3:$B$992,$A75),1)&amp;"-"&amp;ROUND(_xlfn.MAXIFS(Output!$N$3:$N$992,Output!$H$3:$H$992,Q$3,Output!#REF!,1,Output!$B$3:$B$992,$A75),1)&amp;"]","")</f>
        <v/>
      </c>
      <c r="R75" s="29" t="str">
        <f>IFERROR(ROUND(AVERAGEIFS(Output!$N$3:$N$992,Output!$H$3:$H$992,R$3,Output!#REF!,1,Output!$B$3:$B$992,$A75),1)&amp;" ["&amp;ROUND(_xlfn.MINIFS(Output!$N$3:$N$992,Output!$H$3:$H$992,R$3,Output!#REF!,1,Output!$B$3:$B$992,$A75),1)&amp;"-"&amp;ROUND(_xlfn.MAXIFS(Output!$N$3:$N$992,Output!$H$3:$H$992,R$3,Output!#REF!,1,Output!$B$3:$B$992,$A75),1)&amp;"]","")</f>
        <v/>
      </c>
      <c r="S75" s="29" t="str">
        <f>IFERROR(ROUND(AVERAGEIFS(Output!$N$3:$N$992,Output!$H$3:$H$992,S$3,Output!#REF!,1,Output!$B$3:$B$992,$A75),1)&amp;" ["&amp;ROUND(_xlfn.MINIFS(Output!$N$3:$N$992,Output!$H$3:$H$992,S$3,Output!#REF!,1,Output!$B$3:$B$992,$A75),1)&amp;"-"&amp;ROUND(_xlfn.MAXIFS(Output!$N$3:$N$992,Output!$H$3:$H$992,S$3,Output!#REF!,1,Output!$B$3:$B$992,$A75),1)&amp;"]","")</f>
        <v/>
      </c>
      <c r="T75" s="29" t="str">
        <f>IFERROR(ROUND(AVERAGEIFS(Output!$N$3:$N$992,Output!$H$3:$H$992,T$3,Output!#REF!,1,Output!$B$3:$B$992,$A75),1)&amp;" ["&amp;ROUND(_xlfn.MINIFS(Output!$N$3:$N$992,Output!$H$3:$H$992,T$3,Output!#REF!,1,Output!$B$3:$B$992,$A75),1)&amp;"-"&amp;ROUND(_xlfn.MAXIFS(Output!$N$3:$N$992,Output!$H$3:$H$992,T$3,Output!#REF!,1,Output!$B$3:$B$992,$A75),1)&amp;"]","")</f>
        <v/>
      </c>
      <c r="U75" s="29" t="str">
        <f>IFERROR(ROUND(AVERAGEIFS(Output!$N$3:$N$992,Output!$H$3:$H$992,U$3,Output!#REF!,1,Output!$B$3:$B$992,$A75),1)&amp;" ["&amp;ROUND(_xlfn.MINIFS(Output!$N$3:$N$992,Output!$H$3:$H$992,U$3,Output!#REF!,1,Output!$B$3:$B$992,$A75),1)&amp;"-"&amp;ROUND(_xlfn.MAXIFS(Output!$N$3:$N$992,Output!$H$3:$H$992,U$3,Output!#REF!,1,Output!$B$3:$B$992,$A75),1)&amp;"]","")</f>
        <v/>
      </c>
      <c r="V75" s="29" t="str">
        <f>IFERROR(ROUND(AVERAGEIFS(Output!$N$3:$N$992,Output!$H$3:$H$992,V$3,Output!#REF!,1,Output!$B$3:$B$992,$A75),1)&amp;" ["&amp;ROUND(_xlfn.MINIFS(Output!$N$3:$N$992,Output!$H$3:$H$992,V$3,Output!#REF!,1,Output!$B$3:$B$992,$A75),1)&amp;"-"&amp;ROUND(_xlfn.MAXIFS(Output!$N$3:$N$992,Output!$H$3:$H$992,V$3,Output!#REF!,1,Output!$B$3:$B$992,$A75),1)&amp;"]","")</f>
        <v/>
      </c>
      <c r="W75" s="29" t="str">
        <f>IFERROR(ROUND(AVERAGEIFS(Output!$N$3:$N$992,Output!$H$3:$H$992,W$3,Output!#REF!,1,Output!$B$3:$B$992,$A75),1)&amp;" ["&amp;ROUND(_xlfn.MINIFS(Output!$N$3:$N$992,Output!$H$3:$H$992,W$3,Output!#REF!,1,Output!$B$3:$B$992,$A75),1)&amp;"-"&amp;ROUND(_xlfn.MAXIFS(Output!$N$3:$N$992,Output!$H$3:$H$992,W$3,Output!#REF!,1,Output!$B$3:$B$992,$A75),1)&amp;"]","")</f>
        <v/>
      </c>
      <c r="X75" s="29" t="str">
        <f>IFERROR(ROUND(AVERAGEIFS(Output!$N$3:$N$992,Output!$H$3:$H$992,X$3,Output!#REF!,1,Output!$B$3:$B$992,$A75),1)&amp;" ["&amp;ROUND(_xlfn.MINIFS(Output!$N$3:$N$992,Output!$H$3:$H$992,X$3,Output!#REF!,1,Output!$B$3:$B$992,$A75),1)&amp;"-"&amp;ROUND(_xlfn.MAXIFS(Output!$N$3:$N$992,Output!$H$3:$H$992,X$3,Output!#REF!,1,Output!$B$3:$B$992,$A75),1)&amp;"]","")</f>
        <v/>
      </c>
      <c r="Y75" s="29" t="str">
        <f>IFERROR(ROUND(AVERAGEIFS(Output!$N$3:$N$992,Output!$H$3:$H$992,Y$3,Output!#REF!,1,Output!$B$3:$B$992,$A75),1)&amp;" ["&amp;ROUND(_xlfn.MINIFS(Output!$N$3:$N$992,Output!$H$3:$H$992,Y$3,Output!#REF!,1,Output!$B$3:$B$992,$A75),1)&amp;"-"&amp;ROUND(_xlfn.MAXIFS(Output!$N$3:$N$992,Output!$H$3:$H$992,Y$3,Output!#REF!,1,Output!$B$3:$B$992,$A75),1)&amp;"]","")</f>
        <v/>
      </c>
      <c r="Z75" s="29" t="str">
        <f>IFERROR(ROUND(AVERAGEIFS(Output!$N$3:$N$992,Output!$H$3:$H$992,Z$3,Output!#REF!,1,Output!$B$3:$B$992,$A75),1)&amp;" ["&amp;ROUND(_xlfn.MINIFS(Output!$N$3:$N$992,Output!$H$3:$H$992,Z$3,Output!#REF!,1,Output!$B$3:$B$992,$A75),1)&amp;"-"&amp;ROUND(_xlfn.MAXIFS(Output!$N$3:$N$992,Output!$H$3:$H$992,Z$3,Output!#REF!,1,Output!$B$3:$B$992,$A75),1)&amp;"]","")</f>
        <v/>
      </c>
      <c r="AA75" s="29" t="str">
        <f>IFERROR(ROUND(AVERAGEIFS(Output!$N$3:$N$992,Output!$H$3:$H$992,AA$3,Output!#REF!,1,Output!$B$3:$B$992,$A75),0)&amp;" ["&amp;ROUND(_xlfn.MINIFS(Output!$N$3:$N$992,Output!$H$3:$H$992,AA$3,Output!#REF!,1,Output!$B$3:$B$992,$A75),0)&amp;"-"&amp;ROUND(_xlfn.MAXIFS(Output!$N$3:$N$992,Output!$H$3:$H$992,AA$3,Output!#REF!,1,Output!$B$3:$B$992,$A75),0)&amp;"]","")</f>
        <v/>
      </c>
      <c r="AB75" s="29" t="str">
        <f>IFERROR(ROUND(AVERAGEIFS(Output!$N$3:$N$992,Output!$H$3:$H$992,AB$3,Output!#REF!,1,Output!$B$3:$B$992,$A75),0)&amp;" ["&amp;ROUND(_xlfn.MINIFS(Output!$N$3:$N$992,Output!$H$3:$H$992,AB$3,Output!#REF!,1,Output!$B$3:$B$992,$A75),0)&amp;"-"&amp;ROUND(_xlfn.MAXIFS(Output!$N$3:$N$992,Output!$H$3:$H$992,AB$3,Output!#REF!,1,Output!$B$3:$B$992,$A75),0)&amp;"]","")</f>
        <v/>
      </c>
      <c r="AC75" s="29" t="str">
        <f>IFERROR(ROUND(AVERAGEIFS(Output!$N$3:$N$992,Output!$H$3:$H$992,AC$3,Output!#REF!,1,Output!$B$3:$B$992,$A75),0)&amp;" ["&amp;ROUND(_xlfn.MINIFS(Output!$N$3:$N$992,Output!$H$3:$H$992,AC$3,Output!#REF!,1,Output!$B$3:$B$992,$A75),0)&amp;"-"&amp;ROUND(_xlfn.MAXIFS(Output!$N$3:$N$992,Output!$H$3:$H$992,AC$3,Output!#REF!,1,Output!$B$3:$B$992,$A75),0)&amp;"]","")</f>
        <v/>
      </c>
    </row>
    <row r="76" spans="1:42" x14ac:dyDescent="0.35">
      <c r="A76" s="28" t="s">
        <v>458</v>
      </c>
      <c r="B76" s="51" t="s">
        <v>10</v>
      </c>
      <c r="C76" s="51" t="s">
        <v>17</v>
      </c>
      <c r="D76" s="29" t="str">
        <f>IFERROR(ROUND(AVERAGEIFS(Output!$N$3:$N$992,Output!$H$3:$H$992,D$3,Output!#REF!,1,Output!$B$3:$B$992,$A76),1)&amp;" ["&amp;ROUND(_xlfn.MINIFS(Output!$N$3:$N$992,Output!$H$3:$H$992,D$3,Output!#REF!,1,Output!$B$3:$B$992,$A76),1)&amp;"-"&amp;ROUND(_xlfn.MAXIFS(Output!$N$3:$N$992,Output!$H$3:$H$992,D$3,Output!#REF!,1,Output!$B$3:$B$992,$A76),1)&amp;"]","")</f>
        <v/>
      </c>
      <c r="E76" s="29" t="str">
        <f>IFERROR(ROUND(AVERAGEIFS(Output!$N$3:$N$992,Output!$H$3:$H$992,E$3,Output!#REF!,1,Output!$B$3:$B$992,$A76),1)&amp;" ["&amp;ROUND(_xlfn.MINIFS(Output!$N$3:$N$992,Output!$H$3:$H$992,E$3,Output!#REF!,1,Output!$B$3:$B$992,$A76),1)&amp;"-"&amp;ROUND(_xlfn.MAXIFS(Output!$N$3:$N$992,Output!$H$3:$H$992,E$3,Output!#REF!,1,Output!$B$3:$B$992,$A76),1)&amp;"]","")</f>
        <v/>
      </c>
      <c r="F76" s="29" t="str">
        <f>IFERROR(ROUND(AVERAGEIFS(Output!$N$3:$N$992,Output!$H$3:$H$992,F$3,Output!#REF!,1,Output!$B$3:$B$992,$A76),1)&amp;" ["&amp;ROUND(_xlfn.MINIFS(Output!$N$3:$N$992,Output!$H$3:$H$992,F$3,Output!#REF!,1,Output!$B$3:$B$992,$A76),1)&amp;"-"&amp;ROUND(_xlfn.MAXIFS(Output!$N$3:$N$992,Output!$H$3:$H$992,F$3,Output!#REF!,1,Output!$B$3:$B$992,$A76),1)&amp;"]","")</f>
        <v/>
      </c>
      <c r="G76" s="29" t="str">
        <f>IFERROR(ROUND(AVERAGEIFS(Output!$N$3:$N$992,Output!$H$3:$H$992,G$3,Output!#REF!,1,Output!$B$3:$B$992,$A76),1)&amp;" ["&amp;ROUND(_xlfn.MINIFS(Output!$N$3:$N$992,Output!$H$3:$H$992,G$3,Output!#REF!,1,Output!$B$3:$B$992,$A76),1)&amp;"-"&amp;ROUND(_xlfn.MAXIFS(Output!$N$3:$N$992,Output!$H$3:$H$992,G$3,Output!#REF!,1,Output!$B$3:$B$992,$A76),1)&amp;"]","")</f>
        <v/>
      </c>
      <c r="H76" s="29" t="str">
        <f>IFERROR(ROUND(AVERAGEIFS(Output!$N$3:$N$992,Output!$H$3:$H$992,H$3,Output!#REF!,1,Output!$B$3:$B$992,$A76),1)&amp;" ["&amp;ROUND(_xlfn.MINIFS(Output!$N$3:$N$992,Output!$H$3:$H$992,H$3,Output!#REF!,1,Output!$B$3:$B$992,$A76),1)&amp;"-"&amp;ROUND(_xlfn.MAXIFS(Output!$N$3:$N$992,Output!$H$3:$H$992,H$3,Output!#REF!,1,Output!$B$3:$B$992,$A76),1)&amp;"]","")</f>
        <v/>
      </c>
      <c r="I76" s="29" t="str">
        <f>IFERROR(ROUND(AVERAGEIFS(Output!$N$3:$N$992,Output!$H$3:$H$992,I$3,Output!#REF!,1,Output!$B$3:$B$992,$A76),1)&amp;" ["&amp;ROUND(_xlfn.MINIFS(Output!$N$3:$N$992,Output!$H$3:$H$992,I$3,Output!#REF!,1,Output!$B$3:$B$992,$A76),1)&amp;"-"&amp;ROUND(_xlfn.MAXIFS(Output!$N$3:$N$992,Output!$H$3:$H$992,I$3,Output!#REF!,1,Output!$B$3:$B$992,$A76),1)&amp;"]","")</f>
        <v/>
      </c>
      <c r="J76" s="29" t="str">
        <f>IFERROR(ROUND(AVERAGEIFS(Output!$N$3:$N$992,Output!$H$3:$H$992,J$3,Output!#REF!,1,Output!$B$3:$B$992,$A76),1)&amp;" ["&amp;ROUND(_xlfn.MINIFS(Output!$N$3:$N$992,Output!$H$3:$H$992,J$3,Output!#REF!,1,Output!$B$3:$B$992,$A76),1)&amp;"-"&amp;ROUND(_xlfn.MAXIFS(Output!$N$3:$N$992,Output!$H$3:$H$992,J$3,Output!#REF!,1,Output!$B$3:$B$992,$A76),1)&amp;"]","")</f>
        <v/>
      </c>
      <c r="K76" s="29" t="str">
        <f>IFERROR(ROUND(AVERAGEIFS(Output!$N$3:$N$992,Output!$H$3:$H$992,K$3,Output!#REF!,1,Output!$B$3:$B$992,$A76),1)&amp;" ["&amp;ROUND(_xlfn.MINIFS(Output!$N$3:$N$992,Output!$H$3:$H$992,K$3,Output!#REF!,1,Output!$B$3:$B$992,$A76),1)&amp;"-"&amp;ROUND(_xlfn.MAXIFS(Output!$N$3:$N$992,Output!$H$3:$H$992,K$3,Output!#REF!,1,Output!$B$3:$B$992,$A76),1)&amp;"]","")</f>
        <v/>
      </c>
      <c r="L76" s="29" t="str">
        <f>IFERROR(ROUND(AVERAGEIFS(Output!$N$3:$N$992,Output!$H$3:$H$992,L$3,Output!#REF!,1,Output!$B$3:$B$992,$A76),1)&amp;" ["&amp;ROUND(_xlfn.MINIFS(Output!$N$3:$N$992,Output!$H$3:$H$992,L$3,Output!#REF!,1,Output!$B$3:$B$992,$A76),1)&amp;"-"&amp;ROUND(_xlfn.MAXIFS(Output!$N$3:$N$992,Output!$H$3:$H$992,L$3,Output!#REF!,1,Output!$B$3:$B$992,$A76),1)&amp;"]","")</f>
        <v/>
      </c>
      <c r="M76" s="29" t="str">
        <f>IFERROR(ROUND(AVERAGEIFS(Output!$N$3:$N$992,Output!$H$3:$H$992,M$3,Output!#REF!,1,Output!$B$3:$B$992,$A76),1)&amp;" ["&amp;ROUND(_xlfn.MINIFS(Output!$N$3:$N$992,Output!$H$3:$H$992,M$3,Output!#REF!,1,Output!$B$3:$B$992,$A76),1)&amp;"-"&amp;ROUND(_xlfn.MAXIFS(Output!$N$3:$N$992,Output!$H$3:$H$992,M$3,Output!#REF!,1,Output!$B$3:$B$992,$A76),1)&amp;"]","")</f>
        <v/>
      </c>
      <c r="N76" s="29" t="str">
        <f>IFERROR(ROUND(AVERAGEIFS(Output!$N$3:$N$992,Output!$H$3:$H$992,N$3,Output!#REF!,1,Output!$B$3:$B$992,$A76),1)&amp;" ["&amp;ROUND(_xlfn.MINIFS(Output!$N$3:$N$992,Output!$H$3:$H$992,N$3,Output!#REF!,1,Output!$B$3:$B$992,$A76),1)&amp;"-"&amp;ROUND(_xlfn.MAXIFS(Output!$N$3:$N$992,Output!$H$3:$H$992,N$3,Output!#REF!,1,Output!$B$3:$B$992,$A76),1)&amp;"]","")</f>
        <v/>
      </c>
      <c r="O76" s="29" t="str">
        <f>IFERROR(ROUND(AVERAGEIFS(Output!$N$3:$N$992,Output!$H$3:$H$992,O$3,Output!#REF!,1,Output!$B$3:$B$992,$A76),1)&amp;" ["&amp;ROUND(_xlfn.MINIFS(Output!$N$3:$N$992,Output!$H$3:$H$992,O$3,Output!#REF!,1,Output!$B$3:$B$992,$A76),1)&amp;"-"&amp;ROUND(_xlfn.MAXIFS(Output!$N$3:$N$992,Output!$H$3:$H$992,O$3,Output!#REF!,1,Output!$B$3:$B$992,$A76),1)&amp;"]","")</f>
        <v/>
      </c>
      <c r="P76" s="29" t="str">
        <f>IFERROR(ROUND(AVERAGEIFS(Output!$N$3:$N$992,Output!$H$3:$H$992,P$3,Output!#REF!,1,Output!$B$3:$B$992,$A76),1)&amp;" ["&amp;ROUND(_xlfn.MINIFS(Output!$N$3:$N$992,Output!$H$3:$H$992,P$3,Output!#REF!,1,Output!$B$3:$B$992,$A76),1)&amp;"-"&amp;ROUND(_xlfn.MAXIFS(Output!$N$3:$N$992,Output!$H$3:$H$992,P$3,Output!#REF!,1,Output!$B$3:$B$992,$A76),1)&amp;"]","")</f>
        <v/>
      </c>
      <c r="Q76" s="29" t="str">
        <f>IFERROR(ROUND(AVERAGEIFS(Output!$N$3:$N$992,Output!$H$3:$H$992,Q$3,Output!#REF!,1,Output!$B$3:$B$992,$A76),1)&amp;" ["&amp;ROUND(_xlfn.MINIFS(Output!$N$3:$N$992,Output!$H$3:$H$992,Q$3,Output!#REF!,1,Output!$B$3:$B$992,$A76),1)&amp;"-"&amp;ROUND(_xlfn.MAXIFS(Output!$N$3:$N$992,Output!$H$3:$H$992,Q$3,Output!#REF!,1,Output!$B$3:$B$992,$A76),1)&amp;"]","")</f>
        <v/>
      </c>
      <c r="R76" s="29" t="str">
        <f>IFERROR(ROUND(AVERAGEIFS(Output!$N$3:$N$992,Output!$H$3:$H$992,R$3,Output!#REF!,1,Output!$B$3:$B$992,$A76),1)&amp;" ["&amp;ROUND(_xlfn.MINIFS(Output!$N$3:$N$992,Output!$H$3:$H$992,R$3,Output!#REF!,1,Output!$B$3:$B$992,$A76),1)&amp;"-"&amp;ROUND(_xlfn.MAXIFS(Output!$N$3:$N$992,Output!$H$3:$H$992,R$3,Output!#REF!,1,Output!$B$3:$B$992,$A76),1)&amp;"]","")</f>
        <v/>
      </c>
      <c r="S76" s="29" t="str">
        <f>IFERROR(ROUND(AVERAGEIFS(Output!$N$3:$N$992,Output!$H$3:$H$992,S$3,Output!#REF!,1,Output!$B$3:$B$992,$A76),1)&amp;" ["&amp;ROUND(_xlfn.MINIFS(Output!$N$3:$N$992,Output!$H$3:$H$992,S$3,Output!#REF!,1,Output!$B$3:$B$992,$A76),1)&amp;"-"&amp;ROUND(_xlfn.MAXIFS(Output!$N$3:$N$992,Output!$H$3:$H$992,S$3,Output!#REF!,1,Output!$B$3:$B$992,$A76),1)&amp;"]","")</f>
        <v/>
      </c>
      <c r="T76" s="29" t="str">
        <f>IFERROR(ROUND(AVERAGEIFS(Output!$N$3:$N$992,Output!$H$3:$H$992,T$3,Output!#REF!,1,Output!$B$3:$B$992,$A76),1)&amp;" ["&amp;ROUND(_xlfn.MINIFS(Output!$N$3:$N$992,Output!$H$3:$H$992,T$3,Output!#REF!,1,Output!$B$3:$B$992,$A76),1)&amp;"-"&amp;ROUND(_xlfn.MAXIFS(Output!$N$3:$N$992,Output!$H$3:$H$992,T$3,Output!#REF!,1,Output!$B$3:$B$992,$A76),1)&amp;"]","")</f>
        <v/>
      </c>
      <c r="U76" s="29" t="str">
        <f>IFERROR(ROUND(AVERAGEIFS(Output!$N$3:$N$992,Output!$H$3:$H$992,U$3,Output!#REF!,1,Output!$B$3:$B$992,$A76),1)&amp;" ["&amp;ROUND(_xlfn.MINIFS(Output!$N$3:$N$992,Output!$H$3:$H$992,U$3,Output!#REF!,1,Output!$B$3:$B$992,$A76),1)&amp;"-"&amp;ROUND(_xlfn.MAXIFS(Output!$N$3:$N$992,Output!$H$3:$H$992,U$3,Output!#REF!,1,Output!$B$3:$B$992,$A76),1)&amp;"]","")</f>
        <v/>
      </c>
      <c r="V76" s="29" t="str">
        <f>IFERROR(ROUND(AVERAGEIFS(Output!$N$3:$N$992,Output!$H$3:$H$992,V$3,Output!#REF!,1,Output!$B$3:$B$992,$A76),1)&amp;" ["&amp;ROUND(_xlfn.MINIFS(Output!$N$3:$N$992,Output!$H$3:$H$992,V$3,Output!#REF!,1,Output!$B$3:$B$992,$A76),1)&amp;"-"&amp;ROUND(_xlfn.MAXIFS(Output!$N$3:$N$992,Output!$H$3:$H$992,V$3,Output!#REF!,1,Output!$B$3:$B$992,$A76),1)&amp;"]","")</f>
        <v/>
      </c>
      <c r="W76" s="29" t="str">
        <f>IFERROR(ROUND(AVERAGEIFS(Output!$N$3:$N$992,Output!$H$3:$H$992,W$3,Output!#REF!,1,Output!$B$3:$B$992,$A76),1)&amp;" ["&amp;ROUND(_xlfn.MINIFS(Output!$N$3:$N$992,Output!$H$3:$H$992,W$3,Output!#REF!,1,Output!$B$3:$B$992,$A76),1)&amp;"-"&amp;ROUND(_xlfn.MAXIFS(Output!$N$3:$N$992,Output!$H$3:$H$992,W$3,Output!#REF!,1,Output!$B$3:$B$992,$A76),1)&amp;"]","")</f>
        <v/>
      </c>
      <c r="X76" s="29" t="str">
        <f>IFERROR(ROUND(AVERAGEIFS(Output!$N$3:$N$992,Output!$H$3:$H$992,X$3,Output!#REF!,1,Output!$B$3:$B$992,$A76),1)&amp;" ["&amp;ROUND(_xlfn.MINIFS(Output!$N$3:$N$992,Output!$H$3:$H$992,X$3,Output!#REF!,1,Output!$B$3:$B$992,$A76),1)&amp;"-"&amp;ROUND(_xlfn.MAXIFS(Output!$N$3:$N$992,Output!$H$3:$H$992,X$3,Output!#REF!,1,Output!$B$3:$B$992,$A76),1)&amp;"]","")</f>
        <v/>
      </c>
      <c r="Y76" s="29" t="str">
        <f>IFERROR(ROUND(AVERAGEIFS(Output!$N$3:$N$992,Output!$H$3:$H$992,Y$3,Output!#REF!,1,Output!$B$3:$B$992,$A76),1)&amp;" ["&amp;ROUND(_xlfn.MINIFS(Output!$N$3:$N$992,Output!$H$3:$H$992,Y$3,Output!#REF!,1,Output!$B$3:$B$992,$A76),1)&amp;"-"&amp;ROUND(_xlfn.MAXIFS(Output!$N$3:$N$992,Output!$H$3:$H$992,Y$3,Output!#REF!,1,Output!$B$3:$B$992,$A76),1)&amp;"]","")</f>
        <v/>
      </c>
      <c r="Z76" s="29" t="str">
        <f>IFERROR(ROUND(AVERAGEIFS(Output!$N$3:$N$992,Output!$H$3:$H$992,Z$3,Output!#REF!,1,Output!$B$3:$B$992,$A76),1)&amp;" ["&amp;ROUND(_xlfn.MINIFS(Output!$N$3:$N$992,Output!$H$3:$H$992,Z$3,Output!#REF!,1,Output!$B$3:$B$992,$A76),1)&amp;"-"&amp;ROUND(_xlfn.MAXIFS(Output!$N$3:$N$992,Output!$H$3:$H$992,Z$3,Output!#REF!,1,Output!$B$3:$B$992,$A76),1)&amp;"]","")</f>
        <v/>
      </c>
      <c r="AA76" s="29" t="str">
        <f>IFERROR(ROUND(AVERAGEIFS(Output!$N$3:$N$992,Output!$H$3:$H$992,AA$3,Output!#REF!,1,Output!$B$3:$B$992,$A76),0)&amp;" ["&amp;ROUND(_xlfn.MINIFS(Output!$N$3:$N$992,Output!$H$3:$H$992,AA$3,Output!#REF!,1,Output!$B$3:$B$992,$A76),0)&amp;"-"&amp;ROUND(_xlfn.MAXIFS(Output!$N$3:$N$992,Output!$H$3:$H$992,AA$3,Output!#REF!,1,Output!$B$3:$B$992,$A76),0)&amp;"]","")</f>
        <v/>
      </c>
      <c r="AB76" s="29" t="str">
        <f>IFERROR(ROUND(AVERAGEIFS(Output!$N$3:$N$992,Output!$H$3:$H$992,AB$3,Output!#REF!,1,Output!$B$3:$B$992,$A76),0)&amp;" ["&amp;ROUND(_xlfn.MINIFS(Output!$N$3:$N$992,Output!$H$3:$H$992,AB$3,Output!#REF!,1,Output!$B$3:$B$992,$A76),0)&amp;"-"&amp;ROUND(_xlfn.MAXIFS(Output!$N$3:$N$992,Output!$H$3:$H$992,AB$3,Output!#REF!,1,Output!$B$3:$B$992,$A76),0)&amp;"]","")</f>
        <v/>
      </c>
      <c r="AC76" s="29" t="str">
        <f>IFERROR(ROUND(AVERAGEIFS(Output!$N$3:$N$992,Output!$H$3:$H$992,AC$3,Output!#REF!,1,Output!$B$3:$B$992,$A76),0)&amp;" ["&amp;ROUND(_xlfn.MINIFS(Output!$N$3:$N$992,Output!$H$3:$H$992,AC$3,Output!#REF!,1,Output!$B$3:$B$992,$A76),0)&amp;"-"&amp;ROUND(_xlfn.MAXIFS(Output!$N$3:$N$992,Output!$H$3:$H$992,AC$3,Output!#REF!,1,Output!$B$3:$B$992,$A76),0)&amp;"]","")</f>
        <v/>
      </c>
    </row>
    <row r="77" spans="1:42" x14ac:dyDescent="0.35">
      <c r="A77" s="28" t="s">
        <v>1434</v>
      </c>
      <c r="B77" s="51" t="s">
        <v>11</v>
      </c>
      <c r="C77" s="51" t="s">
        <v>15</v>
      </c>
      <c r="D77" s="29" t="str">
        <f>IFERROR(ROUND(AVERAGEIFS(Output!$N$3:$N$992,Output!$H$3:$H$992,D$3,Output!#REF!,1,Output!$B$3:$B$992,$A77),1)&amp;" ["&amp;ROUND(_xlfn.MINIFS(Output!$N$3:$N$992,Output!$H$3:$H$992,D$3,Output!#REF!,1,Output!$B$3:$B$992,$A77),1)&amp;"-"&amp;ROUND(_xlfn.MAXIFS(Output!$N$3:$N$992,Output!$H$3:$H$992,D$3,Output!#REF!,1,Output!$B$3:$B$992,$A77),1)&amp;"]","")</f>
        <v/>
      </c>
      <c r="E77" s="29" t="str">
        <f>IFERROR(ROUND(AVERAGEIFS(Output!$N$3:$N$992,Output!$H$3:$H$992,E$3,Output!#REF!,1,Output!$B$3:$B$992,$A77),1)&amp;" ["&amp;ROUND(_xlfn.MINIFS(Output!$N$3:$N$992,Output!$H$3:$H$992,E$3,Output!#REF!,1,Output!$B$3:$B$992,$A77),1)&amp;"-"&amp;ROUND(_xlfn.MAXIFS(Output!$N$3:$N$992,Output!$H$3:$H$992,E$3,Output!#REF!,1,Output!$B$3:$B$992,$A77),1)&amp;"]","")</f>
        <v/>
      </c>
      <c r="F77" s="29" t="str">
        <f>IFERROR(ROUND(AVERAGEIFS(Output!$N$3:$N$992,Output!$H$3:$H$992,F$3,Output!#REF!,1,Output!$B$3:$B$992,$A77),1)&amp;" ["&amp;ROUND(_xlfn.MINIFS(Output!$N$3:$N$992,Output!$H$3:$H$992,F$3,Output!#REF!,1,Output!$B$3:$B$992,$A77),1)&amp;"-"&amp;ROUND(_xlfn.MAXIFS(Output!$N$3:$N$992,Output!$H$3:$H$992,F$3,Output!#REF!,1,Output!$B$3:$B$992,$A77),1)&amp;"]","")</f>
        <v/>
      </c>
      <c r="G77" s="29" t="str">
        <f>IFERROR(ROUND(AVERAGEIFS(Output!$N$3:$N$992,Output!$H$3:$H$992,G$3,Output!#REF!,1,Output!$B$3:$B$992,$A77),1)&amp;" ["&amp;ROUND(_xlfn.MINIFS(Output!$N$3:$N$992,Output!$H$3:$H$992,G$3,Output!#REF!,1,Output!$B$3:$B$992,$A77),1)&amp;"-"&amp;ROUND(_xlfn.MAXIFS(Output!$N$3:$N$992,Output!$H$3:$H$992,G$3,Output!#REF!,1,Output!$B$3:$B$992,$A77),1)&amp;"]","")</f>
        <v/>
      </c>
      <c r="H77" s="29" t="str">
        <f>IFERROR(ROUND(AVERAGEIFS(Output!$N$3:$N$992,Output!$H$3:$H$992,H$3,Output!#REF!,1,Output!$B$3:$B$992,$A77),1)&amp;" ["&amp;ROUND(_xlfn.MINIFS(Output!$N$3:$N$992,Output!$H$3:$H$992,H$3,Output!#REF!,1,Output!$B$3:$B$992,$A77),1)&amp;"-"&amp;ROUND(_xlfn.MAXIFS(Output!$N$3:$N$992,Output!$H$3:$H$992,H$3,Output!#REF!,1,Output!$B$3:$B$992,$A77),1)&amp;"]","")</f>
        <v/>
      </c>
      <c r="I77" s="29" t="str">
        <f>IFERROR(ROUND(AVERAGEIFS(Output!$N$3:$N$992,Output!$H$3:$H$992,I$3,Output!#REF!,1,Output!$B$3:$B$992,$A77),1)&amp;" ["&amp;ROUND(_xlfn.MINIFS(Output!$N$3:$N$992,Output!$H$3:$H$992,I$3,Output!#REF!,1,Output!$B$3:$B$992,$A77),1)&amp;"-"&amp;ROUND(_xlfn.MAXIFS(Output!$N$3:$N$992,Output!$H$3:$H$992,I$3,Output!#REF!,1,Output!$B$3:$B$992,$A77),1)&amp;"]","")</f>
        <v/>
      </c>
      <c r="J77" s="29" t="str">
        <f>IFERROR(ROUND(AVERAGEIFS(Output!$N$3:$N$992,Output!$H$3:$H$992,J$3,Output!#REF!,1,Output!$B$3:$B$992,$A77),1)&amp;" ["&amp;ROUND(_xlfn.MINIFS(Output!$N$3:$N$992,Output!$H$3:$H$992,J$3,Output!#REF!,1,Output!$B$3:$B$992,$A77),1)&amp;"-"&amp;ROUND(_xlfn.MAXIFS(Output!$N$3:$N$992,Output!$H$3:$H$992,J$3,Output!#REF!,1,Output!$B$3:$B$992,$A77),1)&amp;"]","")</f>
        <v/>
      </c>
      <c r="K77" s="29" t="str">
        <f>IFERROR(ROUND(AVERAGEIFS(Output!$N$3:$N$992,Output!$H$3:$H$992,K$3,Output!#REF!,1,Output!$B$3:$B$992,$A77),1)&amp;" ["&amp;ROUND(_xlfn.MINIFS(Output!$N$3:$N$992,Output!$H$3:$H$992,K$3,Output!#REF!,1,Output!$B$3:$B$992,$A77),1)&amp;"-"&amp;ROUND(_xlfn.MAXIFS(Output!$N$3:$N$992,Output!$H$3:$H$992,K$3,Output!#REF!,1,Output!$B$3:$B$992,$A77),1)&amp;"]","")</f>
        <v/>
      </c>
      <c r="L77" s="29" t="str">
        <f>IFERROR(ROUND(AVERAGEIFS(Output!$N$3:$N$992,Output!$H$3:$H$992,L$3,Output!#REF!,1,Output!$B$3:$B$992,$A77),1)&amp;" ["&amp;ROUND(_xlfn.MINIFS(Output!$N$3:$N$992,Output!$H$3:$H$992,L$3,Output!#REF!,1,Output!$B$3:$B$992,$A77),1)&amp;"-"&amp;ROUND(_xlfn.MAXIFS(Output!$N$3:$N$992,Output!$H$3:$H$992,L$3,Output!#REF!,1,Output!$B$3:$B$992,$A77),1)&amp;"]","")</f>
        <v/>
      </c>
      <c r="M77" s="29" t="str">
        <f>IFERROR(ROUND(AVERAGEIFS(Output!$N$3:$N$992,Output!$H$3:$H$992,M$3,Output!#REF!,1,Output!$B$3:$B$992,$A77),1)&amp;" ["&amp;ROUND(_xlfn.MINIFS(Output!$N$3:$N$992,Output!$H$3:$H$992,M$3,Output!#REF!,1,Output!$B$3:$B$992,$A77),1)&amp;"-"&amp;ROUND(_xlfn.MAXIFS(Output!$N$3:$N$992,Output!$H$3:$H$992,M$3,Output!#REF!,1,Output!$B$3:$B$992,$A77),1)&amp;"]","")</f>
        <v/>
      </c>
      <c r="N77" s="29" t="str">
        <f>IFERROR(ROUND(AVERAGEIFS(Output!$N$3:$N$992,Output!$H$3:$H$992,N$3,Output!#REF!,1,Output!$B$3:$B$992,$A77),1)&amp;" ["&amp;ROUND(_xlfn.MINIFS(Output!$N$3:$N$992,Output!$H$3:$H$992,N$3,Output!#REF!,1,Output!$B$3:$B$992,$A77),1)&amp;"-"&amp;ROUND(_xlfn.MAXIFS(Output!$N$3:$N$992,Output!$H$3:$H$992,N$3,Output!#REF!,1,Output!$B$3:$B$992,$A77),1)&amp;"]","")</f>
        <v/>
      </c>
      <c r="O77" s="29" t="str">
        <f>IFERROR(ROUND(AVERAGEIFS(Output!$N$3:$N$992,Output!$H$3:$H$992,O$3,Output!#REF!,1,Output!$B$3:$B$992,$A77),1)&amp;" ["&amp;ROUND(_xlfn.MINIFS(Output!$N$3:$N$992,Output!$H$3:$H$992,O$3,Output!#REF!,1,Output!$B$3:$B$992,$A77),1)&amp;"-"&amp;ROUND(_xlfn.MAXIFS(Output!$N$3:$N$992,Output!$H$3:$H$992,O$3,Output!#REF!,1,Output!$B$3:$B$992,$A77),1)&amp;"]","")</f>
        <v/>
      </c>
      <c r="P77" s="29" t="str">
        <f>IFERROR(ROUND(AVERAGEIFS(Output!$N$3:$N$992,Output!$H$3:$H$992,P$3,Output!#REF!,1,Output!$B$3:$B$992,$A77),1)&amp;" ["&amp;ROUND(_xlfn.MINIFS(Output!$N$3:$N$992,Output!$H$3:$H$992,P$3,Output!#REF!,1,Output!$B$3:$B$992,$A77),1)&amp;"-"&amp;ROUND(_xlfn.MAXIFS(Output!$N$3:$N$992,Output!$H$3:$H$992,P$3,Output!#REF!,1,Output!$B$3:$B$992,$A77),1)&amp;"]","")</f>
        <v/>
      </c>
      <c r="Q77" s="29" t="str">
        <f>IFERROR(ROUND(AVERAGEIFS(Output!$N$3:$N$992,Output!$H$3:$H$992,Q$3,Output!#REF!,1,Output!$B$3:$B$992,$A77),1)&amp;" ["&amp;ROUND(_xlfn.MINIFS(Output!$N$3:$N$992,Output!$H$3:$H$992,Q$3,Output!#REF!,1,Output!$B$3:$B$992,$A77),1)&amp;"-"&amp;ROUND(_xlfn.MAXIFS(Output!$N$3:$N$992,Output!$H$3:$H$992,Q$3,Output!#REF!,1,Output!$B$3:$B$992,$A77),1)&amp;"]","")</f>
        <v/>
      </c>
      <c r="R77" s="29" t="str">
        <f>IFERROR(ROUND(AVERAGEIFS(Output!$N$3:$N$992,Output!$H$3:$H$992,R$3,Output!#REF!,1,Output!$B$3:$B$992,$A77),1)&amp;" ["&amp;ROUND(_xlfn.MINIFS(Output!$N$3:$N$992,Output!$H$3:$H$992,R$3,Output!#REF!,1,Output!$B$3:$B$992,$A77),1)&amp;"-"&amp;ROUND(_xlfn.MAXIFS(Output!$N$3:$N$992,Output!$H$3:$H$992,R$3,Output!#REF!,1,Output!$B$3:$B$992,$A77),1)&amp;"]","")</f>
        <v/>
      </c>
      <c r="S77" s="29" t="str">
        <f>IFERROR(ROUND(AVERAGEIFS(Output!$N$3:$N$992,Output!$H$3:$H$992,S$3,Output!#REF!,1,Output!$B$3:$B$992,$A77),1)&amp;" ["&amp;ROUND(_xlfn.MINIFS(Output!$N$3:$N$992,Output!$H$3:$H$992,S$3,Output!#REF!,1,Output!$B$3:$B$992,$A77),1)&amp;"-"&amp;ROUND(_xlfn.MAXIFS(Output!$N$3:$N$992,Output!$H$3:$H$992,S$3,Output!#REF!,1,Output!$B$3:$B$992,$A77),1)&amp;"]","")</f>
        <v/>
      </c>
      <c r="T77" s="29" t="str">
        <f>IFERROR(ROUND(AVERAGEIFS(Output!$N$3:$N$992,Output!$H$3:$H$992,T$3,Output!#REF!,1,Output!$B$3:$B$992,$A77),1)&amp;" ["&amp;ROUND(_xlfn.MINIFS(Output!$N$3:$N$992,Output!$H$3:$H$992,T$3,Output!#REF!,1,Output!$B$3:$B$992,$A77),1)&amp;"-"&amp;ROUND(_xlfn.MAXIFS(Output!$N$3:$N$992,Output!$H$3:$H$992,T$3,Output!#REF!,1,Output!$B$3:$B$992,$A77),1)&amp;"]","")</f>
        <v/>
      </c>
      <c r="U77" s="29" t="str">
        <f>IFERROR(ROUND(AVERAGEIFS(Output!$N$3:$N$992,Output!$H$3:$H$992,U$3,Output!#REF!,1,Output!$B$3:$B$992,$A77),1)&amp;" ["&amp;ROUND(_xlfn.MINIFS(Output!$N$3:$N$992,Output!$H$3:$H$992,U$3,Output!#REF!,1,Output!$B$3:$B$992,$A77),1)&amp;"-"&amp;ROUND(_xlfn.MAXIFS(Output!$N$3:$N$992,Output!$H$3:$H$992,U$3,Output!#REF!,1,Output!$B$3:$B$992,$A77),1)&amp;"]","")</f>
        <v/>
      </c>
      <c r="V77" s="29" t="str">
        <f>IFERROR(ROUND(AVERAGEIFS(Output!$N$3:$N$992,Output!$H$3:$H$992,V$3,Output!#REF!,1,Output!$B$3:$B$992,$A77),1)&amp;" ["&amp;ROUND(_xlfn.MINIFS(Output!$N$3:$N$992,Output!$H$3:$H$992,V$3,Output!#REF!,1,Output!$B$3:$B$992,$A77),1)&amp;"-"&amp;ROUND(_xlfn.MAXIFS(Output!$N$3:$N$992,Output!$H$3:$H$992,V$3,Output!#REF!,1,Output!$B$3:$B$992,$A77),1)&amp;"]","")</f>
        <v/>
      </c>
      <c r="W77" s="29" t="str">
        <f>IFERROR(ROUND(AVERAGEIFS(Output!$N$3:$N$992,Output!$H$3:$H$992,W$3,Output!#REF!,1,Output!$B$3:$B$992,$A77),1)&amp;" ["&amp;ROUND(_xlfn.MINIFS(Output!$N$3:$N$992,Output!$H$3:$H$992,W$3,Output!#REF!,1,Output!$B$3:$B$992,$A77),1)&amp;"-"&amp;ROUND(_xlfn.MAXIFS(Output!$N$3:$N$992,Output!$H$3:$H$992,W$3,Output!#REF!,1,Output!$B$3:$B$992,$A77),1)&amp;"]","")</f>
        <v/>
      </c>
      <c r="X77" s="29" t="str">
        <f>IFERROR(ROUND(AVERAGEIFS(Output!$N$3:$N$992,Output!$H$3:$H$992,X$3,Output!#REF!,1,Output!$B$3:$B$992,$A77),1)&amp;" ["&amp;ROUND(_xlfn.MINIFS(Output!$N$3:$N$992,Output!$H$3:$H$992,X$3,Output!#REF!,1,Output!$B$3:$B$992,$A77),1)&amp;"-"&amp;ROUND(_xlfn.MAXIFS(Output!$N$3:$N$992,Output!$H$3:$H$992,X$3,Output!#REF!,1,Output!$B$3:$B$992,$A77),1)&amp;"]","")</f>
        <v/>
      </c>
      <c r="Y77" s="29" t="str">
        <f>IFERROR(ROUND(AVERAGEIFS(Output!$N$3:$N$992,Output!$H$3:$H$992,Y$3,Output!#REF!,1,Output!$B$3:$B$992,$A77),1)&amp;" ["&amp;ROUND(_xlfn.MINIFS(Output!$N$3:$N$992,Output!$H$3:$H$992,Y$3,Output!#REF!,1,Output!$B$3:$B$992,$A77),1)&amp;"-"&amp;ROUND(_xlfn.MAXIFS(Output!$N$3:$N$992,Output!$H$3:$H$992,Y$3,Output!#REF!,1,Output!$B$3:$B$992,$A77),1)&amp;"]","")</f>
        <v/>
      </c>
      <c r="Z77" s="29" t="str">
        <f>IFERROR(ROUND(AVERAGEIFS(Output!$N$3:$N$992,Output!$H$3:$H$992,Z$3,Output!#REF!,1,Output!$B$3:$B$992,$A77),1)&amp;" ["&amp;ROUND(_xlfn.MINIFS(Output!$N$3:$N$992,Output!$H$3:$H$992,Z$3,Output!#REF!,1,Output!$B$3:$B$992,$A77),1)&amp;"-"&amp;ROUND(_xlfn.MAXIFS(Output!$N$3:$N$992,Output!$H$3:$H$992,Z$3,Output!#REF!,1,Output!$B$3:$B$992,$A77),1)&amp;"]","")</f>
        <v/>
      </c>
      <c r="AA77" s="29" t="str">
        <f>IFERROR(ROUND(AVERAGEIFS(Output!$N$3:$N$992,Output!$H$3:$H$992,AA$3,Output!#REF!,1,Output!$B$3:$B$992,$A77),0)&amp;" ["&amp;ROUND(_xlfn.MINIFS(Output!$N$3:$N$992,Output!$H$3:$H$992,AA$3,Output!#REF!,1,Output!$B$3:$B$992,$A77),0)&amp;"-"&amp;ROUND(_xlfn.MAXIFS(Output!$N$3:$N$992,Output!$H$3:$H$992,AA$3,Output!#REF!,1,Output!$B$3:$B$992,$A77),0)&amp;"]","")</f>
        <v/>
      </c>
      <c r="AB77" s="29" t="str">
        <f>IFERROR(ROUND(AVERAGEIFS(Output!$N$3:$N$992,Output!$H$3:$H$992,AB$3,Output!#REF!,1,Output!$B$3:$B$992,$A77),0)&amp;" ["&amp;ROUND(_xlfn.MINIFS(Output!$N$3:$N$992,Output!$H$3:$H$992,AB$3,Output!#REF!,1,Output!$B$3:$B$992,$A77),0)&amp;"-"&amp;ROUND(_xlfn.MAXIFS(Output!$N$3:$N$992,Output!$H$3:$H$992,AB$3,Output!#REF!,1,Output!$B$3:$B$992,$A77),0)&amp;"]","")</f>
        <v/>
      </c>
      <c r="AC77" s="29" t="str">
        <f>IFERROR(ROUND(AVERAGEIFS(Output!$N$3:$N$992,Output!$H$3:$H$992,AC$3,Output!#REF!,1,Output!$B$3:$B$992,$A77),0)&amp;" ["&amp;ROUND(_xlfn.MINIFS(Output!$N$3:$N$992,Output!$H$3:$H$992,AC$3,Output!#REF!,1,Output!$B$3:$B$992,$A77),0)&amp;"-"&amp;ROUND(_xlfn.MAXIFS(Output!$N$3:$N$992,Output!$H$3:$H$992,AC$3,Output!#REF!,1,Output!$B$3:$B$992,$A77),0)&amp;"]","")</f>
        <v/>
      </c>
    </row>
    <row r="78" spans="1:42" x14ac:dyDescent="0.35">
      <c r="A78" s="28" t="s">
        <v>24</v>
      </c>
      <c r="B78" s="51" t="s">
        <v>11</v>
      </c>
      <c r="C78" s="51" t="s">
        <v>17</v>
      </c>
      <c r="D78" s="29" t="str">
        <f>IFERROR(ROUND(AVERAGEIFS(Output!$N$3:$N$992,Output!$H$3:$H$992,D$3,Output!#REF!,1,Output!$B$3:$B$992,$A78),1)&amp;" ["&amp;ROUND(_xlfn.MINIFS(Output!$N$3:$N$992,Output!$H$3:$H$992,D$3,Output!#REF!,1,Output!$B$3:$B$992,$A78),1)&amp;"-"&amp;ROUND(_xlfn.MAXIFS(Output!$N$3:$N$992,Output!$H$3:$H$992,D$3,Output!#REF!,1,Output!$B$3:$B$992,$A78),1)&amp;"]","")</f>
        <v/>
      </c>
      <c r="E78" s="29" t="str">
        <f>IFERROR(ROUND(AVERAGEIFS(Output!$N$3:$N$992,Output!$H$3:$H$992,E$3,Output!#REF!,1,Output!$B$3:$B$992,$A78),1)&amp;" ["&amp;ROUND(_xlfn.MINIFS(Output!$N$3:$N$992,Output!$H$3:$H$992,E$3,Output!#REF!,1,Output!$B$3:$B$992,$A78),1)&amp;"-"&amp;ROUND(_xlfn.MAXIFS(Output!$N$3:$N$992,Output!$H$3:$H$992,E$3,Output!#REF!,1,Output!$B$3:$B$992,$A78),1)&amp;"]","")</f>
        <v/>
      </c>
      <c r="F78" s="29" t="str">
        <f>IFERROR(ROUND(AVERAGEIFS(Output!$N$3:$N$992,Output!$H$3:$H$992,F$3,Output!#REF!,1,Output!$B$3:$B$992,$A78),1)&amp;" ["&amp;ROUND(_xlfn.MINIFS(Output!$N$3:$N$992,Output!$H$3:$H$992,F$3,Output!#REF!,1,Output!$B$3:$B$992,$A78),1)&amp;"-"&amp;ROUND(_xlfn.MAXIFS(Output!$N$3:$N$992,Output!$H$3:$H$992,F$3,Output!#REF!,1,Output!$B$3:$B$992,$A78),1)&amp;"]","")</f>
        <v/>
      </c>
      <c r="G78" s="29" t="str">
        <f>IFERROR(ROUND(AVERAGEIFS(Output!$N$3:$N$992,Output!$H$3:$H$992,G$3,Output!#REF!,1,Output!$B$3:$B$992,$A78),1)&amp;" ["&amp;ROUND(_xlfn.MINIFS(Output!$N$3:$N$992,Output!$H$3:$H$992,G$3,Output!#REF!,1,Output!$B$3:$B$992,$A78),1)&amp;"-"&amp;ROUND(_xlfn.MAXIFS(Output!$N$3:$N$992,Output!$H$3:$H$992,G$3,Output!#REF!,1,Output!$B$3:$B$992,$A78),1)&amp;"]","")</f>
        <v/>
      </c>
      <c r="H78" s="29" t="str">
        <f>IFERROR(ROUND(AVERAGEIFS(Output!$N$3:$N$992,Output!$H$3:$H$992,H$3,Output!#REF!,1,Output!$B$3:$B$992,$A78),1)&amp;" ["&amp;ROUND(_xlfn.MINIFS(Output!$N$3:$N$992,Output!$H$3:$H$992,H$3,Output!#REF!,1,Output!$B$3:$B$992,$A78),1)&amp;"-"&amp;ROUND(_xlfn.MAXIFS(Output!$N$3:$N$992,Output!$H$3:$H$992,H$3,Output!#REF!,1,Output!$B$3:$B$992,$A78),1)&amp;"]","")</f>
        <v/>
      </c>
      <c r="I78" s="29" t="str">
        <f>IFERROR(ROUND(AVERAGEIFS(Output!$N$3:$N$992,Output!$H$3:$H$992,I$3,Output!#REF!,1,Output!$B$3:$B$992,$A78),1)&amp;" ["&amp;ROUND(_xlfn.MINIFS(Output!$N$3:$N$992,Output!$H$3:$H$992,I$3,Output!#REF!,1,Output!$B$3:$B$992,$A78),1)&amp;"-"&amp;ROUND(_xlfn.MAXIFS(Output!$N$3:$N$992,Output!$H$3:$H$992,I$3,Output!#REF!,1,Output!$B$3:$B$992,$A78),1)&amp;"]","")</f>
        <v/>
      </c>
      <c r="J78" s="29" t="str">
        <f>IFERROR(ROUND(AVERAGEIFS(Output!$N$3:$N$992,Output!$H$3:$H$992,J$3,Output!#REF!,1,Output!$B$3:$B$992,$A78),1)&amp;" ["&amp;ROUND(_xlfn.MINIFS(Output!$N$3:$N$992,Output!$H$3:$H$992,J$3,Output!#REF!,1,Output!$B$3:$B$992,$A78),1)&amp;"-"&amp;ROUND(_xlfn.MAXIFS(Output!$N$3:$N$992,Output!$H$3:$H$992,J$3,Output!#REF!,1,Output!$B$3:$B$992,$A78),1)&amp;"]","")</f>
        <v/>
      </c>
      <c r="K78" s="29" t="str">
        <f>IFERROR(ROUND(AVERAGEIFS(Output!$N$3:$N$992,Output!$H$3:$H$992,K$3,Output!#REF!,1,Output!$B$3:$B$992,$A78),1)&amp;" ["&amp;ROUND(_xlfn.MINIFS(Output!$N$3:$N$992,Output!$H$3:$H$992,K$3,Output!#REF!,1,Output!$B$3:$B$992,$A78),1)&amp;"-"&amp;ROUND(_xlfn.MAXIFS(Output!$N$3:$N$992,Output!$H$3:$H$992,K$3,Output!#REF!,1,Output!$B$3:$B$992,$A78),1)&amp;"]","")</f>
        <v/>
      </c>
      <c r="L78" s="29" t="str">
        <f>IFERROR(ROUND(AVERAGEIFS(Output!$N$3:$N$992,Output!$H$3:$H$992,L$3,Output!#REF!,1,Output!$B$3:$B$992,$A78),1)&amp;" ["&amp;ROUND(_xlfn.MINIFS(Output!$N$3:$N$992,Output!$H$3:$H$992,L$3,Output!#REF!,1,Output!$B$3:$B$992,$A78),1)&amp;"-"&amp;ROUND(_xlfn.MAXIFS(Output!$N$3:$N$992,Output!$H$3:$H$992,L$3,Output!#REF!,1,Output!$B$3:$B$992,$A78),1)&amp;"]","")</f>
        <v/>
      </c>
      <c r="M78" s="29" t="str">
        <f>IFERROR(ROUND(AVERAGEIFS(Output!$N$3:$N$992,Output!$H$3:$H$992,M$3,Output!#REF!,1,Output!$B$3:$B$992,$A78),1)&amp;" ["&amp;ROUND(_xlfn.MINIFS(Output!$N$3:$N$992,Output!$H$3:$H$992,M$3,Output!#REF!,1,Output!$B$3:$B$992,$A78),1)&amp;"-"&amp;ROUND(_xlfn.MAXIFS(Output!$N$3:$N$992,Output!$H$3:$H$992,M$3,Output!#REF!,1,Output!$B$3:$B$992,$A78),1)&amp;"]","")</f>
        <v/>
      </c>
      <c r="N78" s="29" t="str">
        <f>IFERROR(ROUND(AVERAGEIFS(Output!$N$3:$N$992,Output!$H$3:$H$992,N$3,Output!#REF!,1,Output!$B$3:$B$992,$A78),1)&amp;" ["&amp;ROUND(_xlfn.MINIFS(Output!$N$3:$N$992,Output!$H$3:$H$992,N$3,Output!#REF!,1,Output!$B$3:$B$992,$A78),1)&amp;"-"&amp;ROUND(_xlfn.MAXIFS(Output!$N$3:$N$992,Output!$H$3:$H$992,N$3,Output!#REF!,1,Output!$B$3:$B$992,$A78),1)&amp;"]","")</f>
        <v/>
      </c>
      <c r="O78" s="29" t="str">
        <f>IFERROR(ROUND(AVERAGEIFS(Output!$N$3:$N$992,Output!$H$3:$H$992,O$3,Output!#REF!,1,Output!$B$3:$B$992,$A78),1)&amp;" ["&amp;ROUND(_xlfn.MINIFS(Output!$N$3:$N$992,Output!$H$3:$H$992,O$3,Output!#REF!,1,Output!$B$3:$B$992,$A78),1)&amp;"-"&amp;ROUND(_xlfn.MAXIFS(Output!$N$3:$N$992,Output!$H$3:$H$992,O$3,Output!#REF!,1,Output!$B$3:$B$992,$A78),1)&amp;"]","")</f>
        <v/>
      </c>
      <c r="P78" s="29" t="str">
        <f>IFERROR(ROUND(AVERAGEIFS(Output!$N$3:$N$992,Output!$H$3:$H$992,P$3,Output!#REF!,1,Output!$B$3:$B$992,$A78),1)&amp;" ["&amp;ROUND(_xlfn.MINIFS(Output!$N$3:$N$992,Output!$H$3:$H$992,P$3,Output!#REF!,1,Output!$B$3:$B$992,$A78),1)&amp;"-"&amp;ROUND(_xlfn.MAXIFS(Output!$N$3:$N$992,Output!$H$3:$H$992,P$3,Output!#REF!,1,Output!$B$3:$B$992,$A78),1)&amp;"]","")</f>
        <v/>
      </c>
      <c r="Q78" s="29" t="str">
        <f>IFERROR(ROUND(AVERAGEIFS(Output!$N$3:$N$992,Output!$H$3:$H$992,Q$3,Output!#REF!,1,Output!$B$3:$B$992,$A78),1)&amp;" ["&amp;ROUND(_xlfn.MINIFS(Output!$N$3:$N$992,Output!$H$3:$H$992,Q$3,Output!#REF!,1,Output!$B$3:$B$992,$A78),1)&amp;"-"&amp;ROUND(_xlfn.MAXIFS(Output!$N$3:$N$992,Output!$H$3:$H$992,Q$3,Output!#REF!,1,Output!$B$3:$B$992,$A78),1)&amp;"]","")</f>
        <v/>
      </c>
      <c r="R78" s="29" t="str">
        <f>IFERROR(ROUND(AVERAGEIFS(Output!$N$3:$N$992,Output!$H$3:$H$992,R$3,Output!#REF!,1,Output!$B$3:$B$992,$A78),1)&amp;" ["&amp;ROUND(_xlfn.MINIFS(Output!$N$3:$N$992,Output!$H$3:$H$992,R$3,Output!#REF!,1,Output!$B$3:$B$992,$A78),1)&amp;"-"&amp;ROUND(_xlfn.MAXIFS(Output!$N$3:$N$992,Output!$H$3:$H$992,R$3,Output!#REF!,1,Output!$B$3:$B$992,$A78),1)&amp;"]","")</f>
        <v/>
      </c>
      <c r="S78" s="29" t="str">
        <f>IFERROR(ROUND(AVERAGEIFS(Output!$N$3:$N$992,Output!$H$3:$H$992,S$3,Output!#REF!,1,Output!$B$3:$B$992,$A78),1)&amp;" ["&amp;ROUND(_xlfn.MINIFS(Output!$N$3:$N$992,Output!$H$3:$H$992,S$3,Output!#REF!,1,Output!$B$3:$B$992,$A78),1)&amp;"-"&amp;ROUND(_xlfn.MAXIFS(Output!$N$3:$N$992,Output!$H$3:$H$992,S$3,Output!#REF!,1,Output!$B$3:$B$992,$A78),1)&amp;"]","")</f>
        <v/>
      </c>
      <c r="T78" s="29" t="str">
        <f>IFERROR(ROUND(AVERAGEIFS(Output!$N$3:$N$992,Output!$H$3:$H$992,T$3,Output!#REF!,1,Output!$B$3:$B$992,$A78),1)&amp;" ["&amp;ROUND(_xlfn.MINIFS(Output!$N$3:$N$992,Output!$H$3:$H$992,T$3,Output!#REF!,1,Output!$B$3:$B$992,$A78),1)&amp;"-"&amp;ROUND(_xlfn.MAXIFS(Output!$N$3:$N$992,Output!$H$3:$H$992,T$3,Output!#REF!,1,Output!$B$3:$B$992,$A78),1)&amp;"]","")</f>
        <v/>
      </c>
      <c r="U78" s="29" t="str">
        <f>IFERROR(ROUND(AVERAGEIFS(Output!$N$3:$N$992,Output!$H$3:$H$992,U$3,Output!#REF!,1,Output!$B$3:$B$992,$A78),1)&amp;" ["&amp;ROUND(_xlfn.MINIFS(Output!$N$3:$N$992,Output!$H$3:$H$992,U$3,Output!#REF!,1,Output!$B$3:$B$992,$A78),1)&amp;"-"&amp;ROUND(_xlfn.MAXIFS(Output!$N$3:$N$992,Output!$H$3:$H$992,U$3,Output!#REF!,1,Output!$B$3:$B$992,$A78),1)&amp;"]","")</f>
        <v/>
      </c>
      <c r="V78" s="29" t="str">
        <f>IFERROR(ROUND(AVERAGEIFS(Output!$N$3:$N$992,Output!$H$3:$H$992,V$3,Output!#REF!,1,Output!$B$3:$B$992,$A78),1)&amp;" ["&amp;ROUND(_xlfn.MINIFS(Output!$N$3:$N$992,Output!$H$3:$H$992,V$3,Output!#REF!,1,Output!$B$3:$B$992,$A78),1)&amp;"-"&amp;ROUND(_xlfn.MAXIFS(Output!$N$3:$N$992,Output!$H$3:$H$992,V$3,Output!#REF!,1,Output!$B$3:$B$992,$A78),1)&amp;"]","")</f>
        <v/>
      </c>
      <c r="W78" s="29" t="str">
        <f>IFERROR(ROUND(AVERAGEIFS(Output!$N$3:$N$992,Output!$H$3:$H$992,W$3,Output!#REF!,1,Output!$B$3:$B$992,$A78),1)&amp;" ["&amp;ROUND(_xlfn.MINIFS(Output!$N$3:$N$992,Output!$H$3:$H$992,W$3,Output!#REF!,1,Output!$B$3:$B$992,$A78),1)&amp;"-"&amp;ROUND(_xlfn.MAXIFS(Output!$N$3:$N$992,Output!$H$3:$H$992,W$3,Output!#REF!,1,Output!$B$3:$B$992,$A78),1)&amp;"]","")</f>
        <v/>
      </c>
      <c r="X78" s="29" t="str">
        <f>IFERROR(ROUND(AVERAGEIFS(Output!$N$3:$N$992,Output!$H$3:$H$992,X$3,Output!#REF!,1,Output!$B$3:$B$992,$A78),1)&amp;" ["&amp;ROUND(_xlfn.MINIFS(Output!$N$3:$N$992,Output!$H$3:$H$992,X$3,Output!#REF!,1,Output!$B$3:$B$992,$A78),1)&amp;"-"&amp;ROUND(_xlfn.MAXIFS(Output!$N$3:$N$992,Output!$H$3:$H$992,X$3,Output!#REF!,1,Output!$B$3:$B$992,$A78),1)&amp;"]","")</f>
        <v/>
      </c>
      <c r="Y78" s="29" t="str">
        <f>IFERROR(ROUND(AVERAGEIFS(Output!$N$3:$N$992,Output!$H$3:$H$992,Y$3,Output!#REF!,1,Output!$B$3:$B$992,$A78),1)&amp;" ["&amp;ROUND(_xlfn.MINIFS(Output!$N$3:$N$992,Output!$H$3:$H$992,Y$3,Output!#REF!,1,Output!$B$3:$B$992,$A78),1)&amp;"-"&amp;ROUND(_xlfn.MAXIFS(Output!$N$3:$N$992,Output!$H$3:$H$992,Y$3,Output!#REF!,1,Output!$B$3:$B$992,$A78),1)&amp;"]","")</f>
        <v/>
      </c>
      <c r="Z78" s="29" t="str">
        <f>IFERROR(ROUND(AVERAGEIFS(Output!$N$3:$N$992,Output!$H$3:$H$992,Z$3,Output!#REF!,1,Output!$B$3:$B$992,$A78),1)&amp;" ["&amp;ROUND(_xlfn.MINIFS(Output!$N$3:$N$992,Output!$H$3:$H$992,Z$3,Output!#REF!,1,Output!$B$3:$B$992,$A78),1)&amp;"-"&amp;ROUND(_xlfn.MAXIFS(Output!$N$3:$N$992,Output!$H$3:$H$992,Z$3,Output!#REF!,1,Output!$B$3:$B$992,$A78),1)&amp;"]","")</f>
        <v/>
      </c>
      <c r="AA78" s="29" t="str">
        <f>IFERROR(ROUND(AVERAGEIFS(Output!$N$3:$N$992,Output!$H$3:$H$992,AA$3,Output!#REF!,1,Output!$B$3:$B$992,$A78),0)&amp;" ["&amp;ROUND(_xlfn.MINIFS(Output!$N$3:$N$992,Output!$H$3:$H$992,AA$3,Output!#REF!,1,Output!$B$3:$B$992,$A78),0)&amp;"-"&amp;ROUND(_xlfn.MAXIFS(Output!$N$3:$N$992,Output!$H$3:$H$992,AA$3,Output!#REF!,1,Output!$B$3:$B$992,$A78),0)&amp;"]","")</f>
        <v/>
      </c>
      <c r="AB78" s="29" t="str">
        <f>IFERROR(ROUND(AVERAGEIFS(Output!$N$3:$N$992,Output!$H$3:$H$992,AB$3,Output!#REF!,1,Output!$B$3:$B$992,$A78),0)&amp;" ["&amp;ROUND(_xlfn.MINIFS(Output!$N$3:$N$992,Output!$H$3:$H$992,AB$3,Output!#REF!,1,Output!$B$3:$B$992,$A78),0)&amp;"-"&amp;ROUND(_xlfn.MAXIFS(Output!$N$3:$N$992,Output!$H$3:$H$992,AB$3,Output!#REF!,1,Output!$B$3:$B$992,$A78),0)&amp;"]","")</f>
        <v/>
      </c>
      <c r="AC78" s="29" t="str">
        <f>IFERROR(ROUND(AVERAGEIFS(Output!$N$3:$N$992,Output!$H$3:$H$992,AC$3,Output!#REF!,1,Output!$B$3:$B$992,$A78),0)&amp;" ["&amp;ROUND(_xlfn.MINIFS(Output!$N$3:$N$992,Output!$H$3:$H$992,AC$3,Output!#REF!,1,Output!$B$3:$B$992,$A78),0)&amp;"-"&amp;ROUND(_xlfn.MAXIFS(Output!$N$3:$N$992,Output!$H$3:$H$992,AC$3,Output!#REF!,1,Output!$B$3:$B$992,$A78),0)&amp;"]","")</f>
        <v/>
      </c>
    </row>
    <row r="79" spans="1:42" x14ac:dyDescent="0.35">
      <c r="A79" s="28" t="s">
        <v>41</v>
      </c>
      <c r="B79" s="51" t="s">
        <v>8</v>
      </c>
      <c r="C79" s="51" t="s">
        <v>16</v>
      </c>
      <c r="D79" s="29" t="str">
        <f>IFERROR(ROUND(AVERAGEIFS(Output!$N$3:$N$992,Output!$H$3:$H$992,D$3,Output!#REF!,1,Output!$B$3:$B$992,$A79),1)&amp;" ["&amp;ROUND(_xlfn.MINIFS(Output!$N$3:$N$992,Output!$H$3:$H$992,D$3,Output!#REF!,1,Output!$B$3:$B$992,$A79),1)&amp;"-"&amp;ROUND(_xlfn.MAXIFS(Output!$N$3:$N$992,Output!$H$3:$H$992,D$3,Output!#REF!,1,Output!$B$3:$B$992,$A79),1)&amp;"]","")</f>
        <v/>
      </c>
      <c r="E79" s="29" t="str">
        <f>IFERROR(ROUND(AVERAGEIFS(Output!$N$3:$N$992,Output!$H$3:$H$992,E$3,Output!#REF!,1,Output!$B$3:$B$992,$A79),1)&amp;" ["&amp;ROUND(_xlfn.MINIFS(Output!$N$3:$N$992,Output!$H$3:$H$992,E$3,Output!#REF!,1,Output!$B$3:$B$992,$A79),1)&amp;"-"&amp;ROUND(_xlfn.MAXIFS(Output!$N$3:$N$992,Output!$H$3:$H$992,E$3,Output!#REF!,1,Output!$B$3:$B$992,$A79),1)&amp;"]","")</f>
        <v/>
      </c>
      <c r="F79" s="29" t="str">
        <f>IFERROR(ROUND(AVERAGEIFS(Output!$N$3:$N$992,Output!$H$3:$H$992,F$3,Output!#REF!,1,Output!$B$3:$B$992,$A79),1)&amp;" ["&amp;ROUND(_xlfn.MINIFS(Output!$N$3:$N$992,Output!$H$3:$H$992,F$3,Output!#REF!,1,Output!$B$3:$B$992,$A79),1)&amp;"-"&amp;ROUND(_xlfn.MAXIFS(Output!$N$3:$N$992,Output!$H$3:$H$992,F$3,Output!#REF!,1,Output!$B$3:$B$992,$A79),1)&amp;"]","")</f>
        <v/>
      </c>
      <c r="G79" s="29" t="str">
        <f>IFERROR(ROUND(AVERAGEIFS(Output!$N$3:$N$992,Output!$H$3:$H$992,G$3,Output!#REF!,1,Output!$B$3:$B$992,$A79),1)&amp;" ["&amp;ROUND(_xlfn.MINIFS(Output!$N$3:$N$992,Output!$H$3:$H$992,G$3,Output!#REF!,1,Output!$B$3:$B$992,$A79),1)&amp;"-"&amp;ROUND(_xlfn.MAXIFS(Output!$N$3:$N$992,Output!$H$3:$H$992,G$3,Output!#REF!,1,Output!$B$3:$B$992,$A79),1)&amp;"]","")</f>
        <v/>
      </c>
      <c r="H79" s="29" t="str">
        <f>IFERROR(ROUND(AVERAGEIFS(Output!$N$3:$N$992,Output!$H$3:$H$992,H$3,Output!#REF!,1,Output!$B$3:$B$992,$A79),1)&amp;" ["&amp;ROUND(_xlfn.MINIFS(Output!$N$3:$N$992,Output!$H$3:$H$992,H$3,Output!#REF!,1,Output!$B$3:$B$992,$A79),1)&amp;"-"&amp;ROUND(_xlfn.MAXIFS(Output!$N$3:$N$992,Output!$H$3:$H$992,H$3,Output!#REF!,1,Output!$B$3:$B$992,$A79),1)&amp;"]","")</f>
        <v/>
      </c>
      <c r="I79" s="29" t="str">
        <f>IFERROR(ROUND(AVERAGEIFS(Output!$N$3:$N$992,Output!$H$3:$H$992,I$3,Output!#REF!,1,Output!$B$3:$B$992,$A79),1)&amp;" ["&amp;ROUND(_xlfn.MINIFS(Output!$N$3:$N$992,Output!$H$3:$H$992,I$3,Output!#REF!,1,Output!$B$3:$B$992,$A79),1)&amp;"-"&amp;ROUND(_xlfn.MAXIFS(Output!$N$3:$N$992,Output!$H$3:$H$992,I$3,Output!#REF!,1,Output!$B$3:$B$992,$A79),1)&amp;"]","")</f>
        <v/>
      </c>
      <c r="J79" s="29" t="str">
        <f>IFERROR(ROUND(AVERAGEIFS(Output!$N$3:$N$992,Output!$H$3:$H$992,J$3,Output!#REF!,1,Output!$B$3:$B$992,$A79),1)&amp;" ["&amp;ROUND(_xlfn.MINIFS(Output!$N$3:$N$992,Output!$H$3:$H$992,J$3,Output!#REF!,1,Output!$B$3:$B$992,$A79),1)&amp;"-"&amp;ROUND(_xlfn.MAXIFS(Output!$N$3:$N$992,Output!$H$3:$H$992,J$3,Output!#REF!,1,Output!$B$3:$B$992,$A79),1)&amp;"]","")</f>
        <v/>
      </c>
      <c r="K79" s="29" t="str">
        <f>IFERROR(ROUND(AVERAGEIFS(Output!$N$3:$N$992,Output!$H$3:$H$992,K$3,Output!#REF!,1,Output!$B$3:$B$992,$A79),1)&amp;" ["&amp;ROUND(_xlfn.MINIFS(Output!$N$3:$N$992,Output!$H$3:$H$992,K$3,Output!#REF!,1,Output!$B$3:$B$992,$A79),1)&amp;"-"&amp;ROUND(_xlfn.MAXIFS(Output!$N$3:$N$992,Output!$H$3:$H$992,K$3,Output!#REF!,1,Output!$B$3:$B$992,$A79),1)&amp;"]","")</f>
        <v/>
      </c>
      <c r="L79" s="29" t="str">
        <f>IFERROR(ROUND(AVERAGEIFS(Output!$N$3:$N$992,Output!$H$3:$H$992,L$3,Output!#REF!,1,Output!$B$3:$B$992,$A79),1)&amp;" ["&amp;ROUND(_xlfn.MINIFS(Output!$N$3:$N$992,Output!$H$3:$H$992,L$3,Output!#REF!,1,Output!$B$3:$B$992,$A79),1)&amp;"-"&amp;ROUND(_xlfn.MAXIFS(Output!$N$3:$N$992,Output!$H$3:$H$992,L$3,Output!#REF!,1,Output!$B$3:$B$992,$A79),1)&amp;"]","")</f>
        <v/>
      </c>
      <c r="M79" s="29" t="str">
        <f>IFERROR(ROUND(AVERAGEIFS(Output!$N$3:$N$992,Output!$H$3:$H$992,M$3,Output!#REF!,1,Output!$B$3:$B$992,$A79),1)&amp;" ["&amp;ROUND(_xlfn.MINIFS(Output!$N$3:$N$992,Output!$H$3:$H$992,M$3,Output!#REF!,1,Output!$B$3:$B$992,$A79),1)&amp;"-"&amp;ROUND(_xlfn.MAXIFS(Output!$N$3:$N$992,Output!$H$3:$H$992,M$3,Output!#REF!,1,Output!$B$3:$B$992,$A79),1)&amp;"]","")</f>
        <v/>
      </c>
      <c r="N79" s="29" t="str">
        <f>IFERROR(ROUND(AVERAGEIFS(Output!$N$3:$N$992,Output!$H$3:$H$992,N$3,Output!#REF!,1,Output!$B$3:$B$992,$A79),1)&amp;" ["&amp;ROUND(_xlfn.MINIFS(Output!$N$3:$N$992,Output!$H$3:$H$992,N$3,Output!#REF!,1,Output!$B$3:$B$992,$A79),1)&amp;"-"&amp;ROUND(_xlfn.MAXIFS(Output!$N$3:$N$992,Output!$H$3:$H$992,N$3,Output!#REF!,1,Output!$B$3:$B$992,$A79),1)&amp;"]","")</f>
        <v/>
      </c>
      <c r="O79" s="29" t="str">
        <f>IFERROR(ROUND(AVERAGEIFS(Output!$N$3:$N$992,Output!$H$3:$H$992,O$3,Output!#REF!,1,Output!$B$3:$B$992,$A79),1)&amp;" ["&amp;ROUND(_xlfn.MINIFS(Output!$N$3:$N$992,Output!$H$3:$H$992,O$3,Output!#REF!,1,Output!$B$3:$B$992,$A79),1)&amp;"-"&amp;ROUND(_xlfn.MAXIFS(Output!$N$3:$N$992,Output!$H$3:$H$992,O$3,Output!#REF!,1,Output!$B$3:$B$992,$A79),1)&amp;"]","")</f>
        <v/>
      </c>
      <c r="P79" s="29" t="str">
        <f>IFERROR(ROUND(AVERAGEIFS(Output!$N$3:$N$992,Output!$H$3:$H$992,P$3,Output!#REF!,1,Output!$B$3:$B$992,$A79),1)&amp;" ["&amp;ROUND(_xlfn.MINIFS(Output!$N$3:$N$992,Output!$H$3:$H$992,P$3,Output!#REF!,1,Output!$B$3:$B$992,$A79),1)&amp;"-"&amp;ROUND(_xlfn.MAXIFS(Output!$N$3:$N$992,Output!$H$3:$H$992,P$3,Output!#REF!,1,Output!$B$3:$B$992,$A79),1)&amp;"]","")</f>
        <v/>
      </c>
      <c r="Q79" s="29" t="str">
        <f>IFERROR(ROUND(AVERAGEIFS(Output!$N$3:$N$992,Output!$H$3:$H$992,Q$3,Output!#REF!,1,Output!$B$3:$B$992,$A79),1)&amp;" ["&amp;ROUND(_xlfn.MINIFS(Output!$N$3:$N$992,Output!$H$3:$H$992,Q$3,Output!#REF!,1,Output!$B$3:$B$992,$A79),1)&amp;"-"&amp;ROUND(_xlfn.MAXIFS(Output!$N$3:$N$992,Output!$H$3:$H$992,Q$3,Output!#REF!,1,Output!$B$3:$B$992,$A79),1)&amp;"]","")</f>
        <v/>
      </c>
      <c r="R79" s="29" t="str">
        <f>IFERROR(ROUND(AVERAGEIFS(Output!$N$3:$N$992,Output!$H$3:$H$992,R$3,Output!#REF!,1,Output!$B$3:$B$992,$A79),1)&amp;" ["&amp;ROUND(_xlfn.MINIFS(Output!$N$3:$N$992,Output!$H$3:$H$992,R$3,Output!#REF!,1,Output!$B$3:$B$992,$A79),1)&amp;"-"&amp;ROUND(_xlfn.MAXIFS(Output!$N$3:$N$992,Output!$H$3:$H$992,R$3,Output!#REF!,1,Output!$B$3:$B$992,$A79),1)&amp;"]","")</f>
        <v/>
      </c>
      <c r="S79" s="29" t="str">
        <f>IFERROR(ROUND(AVERAGEIFS(Output!$N$3:$N$992,Output!$H$3:$H$992,S$3,Output!#REF!,1,Output!$B$3:$B$992,$A79),1)&amp;" ["&amp;ROUND(_xlfn.MINIFS(Output!$N$3:$N$992,Output!$H$3:$H$992,S$3,Output!#REF!,1,Output!$B$3:$B$992,$A79),1)&amp;"-"&amp;ROUND(_xlfn.MAXIFS(Output!$N$3:$N$992,Output!$H$3:$H$992,S$3,Output!#REF!,1,Output!$B$3:$B$992,$A79),1)&amp;"]","")</f>
        <v/>
      </c>
      <c r="T79" s="29" t="str">
        <f>IFERROR(ROUND(AVERAGEIFS(Output!$N$3:$N$992,Output!$H$3:$H$992,T$3,Output!#REF!,1,Output!$B$3:$B$992,$A79),1)&amp;" ["&amp;ROUND(_xlfn.MINIFS(Output!$N$3:$N$992,Output!$H$3:$H$992,T$3,Output!#REF!,1,Output!$B$3:$B$992,$A79),1)&amp;"-"&amp;ROUND(_xlfn.MAXIFS(Output!$N$3:$N$992,Output!$H$3:$H$992,T$3,Output!#REF!,1,Output!$B$3:$B$992,$A79),1)&amp;"]","")</f>
        <v/>
      </c>
      <c r="U79" s="29" t="str">
        <f>IFERROR(ROUND(AVERAGEIFS(Output!$N$3:$N$992,Output!$H$3:$H$992,U$3,Output!#REF!,1,Output!$B$3:$B$992,$A79),1)&amp;" ["&amp;ROUND(_xlfn.MINIFS(Output!$N$3:$N$992,Output!$H$3:$H$992,U$3,Output!#REF!,1,Output!$B$3:$B$992,$A79),1)&amp;"-"&amp;ROUND(_xlfn.MAXIFS(Output!$N$3:$N$992,Output!$H$3:$H$992,U$3,Output!#REF!,1,Output!$B$3:$B$992,$A79),1)&amp;"]","")</f>
        <v/>
      </c>
      <c r="V79" s="29" t="str">
        <f>IFERROR(ROUND(AVERAGEIFS(Output!$N$3:$N$992,Output!$H$3:$H$992,V$3,Output!#REF!,1,Output!$B$3:$B$992,$A79),1)&amp;" ["&amp;ROUND(_xlfn.MINIFS(Output!$N$3:$N$992,Output!$H$3:$H$992,V$3,Output!#REF!,1,Output!$B$3:$B$992,$A79),1)&amp;"-"&amp;ROUND(_xlfn.MAXIFS(Output!$N$3:$N$992,Output!$H$3:$H$992,V$3,Output!#REF!,1,Output!$B$3:$B$992,$A79),1)&amp;"]","")</f>
        <v/>
      </c>
      <c r="W79" s="29" t="str">
        <f>IFERROR(ROUND(AVERAGEIFS(Output!$N$3:$N$992,Output!$H$3:$H$992,W$3,Output!#REF!,1,Output!$B$3:$B$992,$A79),1)&amp;" ["&amp;ROUND(_xlfn.MINIFS(Output!$N$3:$N$992,Output!$H$3:$H$992,W$3,Output!#REF!,1,Output!$B$3:$B$992,$A79),1)&amp;"-"&amp;ROUND(_xlfn.MAXIFS(Output!$N$3:$N$992,Output!$H$3:$H$992,W$3,Output!#REF!,1,Output!$B$3:$B$992,$A79),1)&amp;"]","")</f>
        <v/>
      </c>
      <c r="X79" s="29" t="str">
        <f>IFERROR(ROUND(AVERAGEIFS(Output!$N$3:$N$992,Output!$H$3:$H$992,X$3,Output!#REF!,1,Output!$B$3:$B$992,$A79),1)&amp;" ["&amp;ROUND(_xlfn.MINIFS(Output!$N$3:$N$992,Output!$H$3:$H$992,X$3,Output!#REF!,1,Output!$B$3:$B$992,$A79),1)&amp;"-"&amp;ROUND(_xlfn.MAXIFS(Output!$N$3:$N$992,Output!$H$3:$H$992,X$3,Output!#REF!,1,Output!$B$3:$B$992,$A79),1)&amp;"]","")</f>
        <v/>
      </c>
      <c r="Y79" s="29" t="str">
        <f>IFERROR(ROUND(AVERAGEIFS(Output!$N$3:$N$992,Output!$H$3:$H$992,Y$3,Output!#REF!,1,Output!$B$3:$B$992,$A79),1)&amp;" ["&amp;ROUND(_xlfn.MINIFS(Output!$N$3:$N$992,Output!$H$3:$H$992,Y$3,Output!#REF!,1,Output!$B$3:$B$992,$A79),1)&amp;"-"&amp;ROUND(_xlfn.MAXIFS(Output!$N$3:$N$992,Output!$H$3:$H$992,Y$3,Output!#REF!,1,Output!$B$3:$B$992,$A79),1)&amp;"]","")</f>
        <v/>
      </c>
      <c r="Z79" s="29" t="str">
        <f>IFERROR(ROUND(AVERAGEIFS(Output!$N$3:$N$992,Output!$H$3:$H$992,Z$3,Output!#REF!,1,Output!$B$3:$B$992,$A79),1)&amp;" ["&amp;ROUND(_xlfn.MINIFS(Output!$N$3:$N$992,Output!$H$3:$H$992,Z$3,Output!#REF!,1,Output!$B$3:$B$992,$A79),1)&amp;"-"&amp;ROUND(_xlfn.MAXIFS(Output!$N$3:$N$992,Output!$H$3:$H$992,Z$3,Output!#REF!,1,Output!$B$3:$B$992,$A79),1)&amp;"]","")</f>
        <v/>
      </c>
      <c r="AA79" s="29" t="str">
        <f>IFERROR(ROUND(AVERAGEIFS(Output!$N$3:$N$992,Output!$H$3:$H$992,AA$3,Output!#REF!,1,Output!$B$3:$B$992,$A79),0)&amp;" ["&amp;ROUND(_xlfn.MINIFS(Output!$N$3:$N$992,Output!$H$3:$H$992,AA$3,Output!#REF!,1,Output!$B$3:$B$992,$A79),0)&amp;"-"&amp;ROUND(_xlfn.MAXIFS(Output!$N$3:$N$992,Output!$H$3:$H$992,AA$3,Output!#REF!,1,Output!$B$3:$B$992,$A79),0)&amp;"]","")</f>
        <v/>
      </c>
      <c r="AB79" s="29" t="str">
        <f>IFERROR(ROUND(AVERAGEIFS(Output!$N$3:$N$992,Output!$H$3:$H$992,AB$3,Output!#REF!,1,Output!$B$3:$B$992,$A79),0)&amp;" ["&amp;ROUND(_xlfn.MINIFS(Output!$N$3:$N$992,Output!$H$3:$H$992,AB$3,Output!#REF!,1,Output!$B$3:$B$992,$A79),0)&amp;"-"&amp;ROUND(_xlfn.MAXIFS(Output!$N$3:$N$992,Output!$H$3:$H$992,AB$3,Output!#REF!,1,Output!$B$3:$B$992,$A79),0)&amp;"]","")</f>
        <v/>
      </c>
      <c r="AC79" s="29" t="str">
        <f>IFERROR(ROUND(AVERAGEIFS(Output!$N$3:$N$992,Output!$H$3:$H$992,AC$3,Output!#REF!,1,Output!$B$3:$B$992,$A79),0)&amp;" ["&amp;ROUND(_xlfn.MINIFS(Output!$N$3:$N$992,Output!$H$3:$H$992,AC$3,Output!#REF!,1,Output!$B$3:$B$992,$A79),0)&amp;"-"&amp;ROUND(_xlfn.MAXIFS(Output!$N$3:$N$992,Output!$H$3:$H$992,AC$3,Output!#REF!,1,Output!$B$3:$B$992,$A79),0)&amp;"]","")</f>
        <v/>
      </c>
    </row>
    <row r="80" spans="1:42" x14ac:dyDescent="0.35">
      <c r="A80" s="28" t="s">
        <v>1435</v>
      </c>
      <c r="B80" s="51" t="s">
        <v>9</v>
      </c>
      <c r="C80" s="51" t="s">
        <v>16</v>
      </c>
      <c r="D80" s="29" t="str">
        <f>IFERROR(ROUND(AVERAGEIFS(Output!$N$3:$N$992,Output!$H$3:$H$992,D$3,Output!#REF!,1,Output!$B$3:$B$992,$A80),1)&amp;" ["&amp;ROUND(_xlfn.MINIFS(Output!$N$3:$N$992,Output!$H$3:$H$992,D$3,Output!#REF!,1,Output!$B$3:$B$992,$A80),1)&amp;"-"&amp;ROUND(_xlfn.MAXIFS(Output!$N$3:$N$992,Output!$H$3:$H$992,D$3,Output!#REF!,1,Output!$B$3:$B$992,$A80),1)&amp;"]","")</f>
        <v/>
      </c>
      <c r="E80" s="29" t="str">
        <f>IFERROR(ROUND(AVERAGEIFS(Output!$N$3:$N$992,Output!$H$3:$H$992,E$3,Output!#REF!,1,Output!$B$3:$B$992,$A80),1)&amp;" ["&amp;ROUND(_xlfn.MINIFS(Output!$N$3:$N$992,Output!$H$3:$H$992,E$3,Output!#REF!,1,Output!$B$3:$B$992,$A80),1)&amp;"-"&amp;ROUND(_xlfn.MAXIFS(Output!$N$3:$N$992,Output!$H$3:$H$992,E$3,Output!#REF!,1,Output!$B$3:$B$992,$A80),1)&amp;"]","")</f>
        <v/>
      </c>
      <c r="F80" s="29" t="str">
        <f>IFERROR(ROUND(AVERAGEIFS(Output!$N$3:$N$992,Output!$H$3:$H$992,F$3,Output!#REF!,1,Output!$B$3:$B$992,$A80),1)&amp;" ["&amp;ROUND(_xlfn.MINIFS(Output!$N$3:$N$992,Output!$H$3:$H$992,F$3,Output!#REF!,1,Output!$B$3:$B$992,$A80),1)&amp;"-"&amp;ROUND(_xlfn.MAXIFS(Output!$N$3:$N$992,Output!$H$3:$H$992,F$3,Output!#REF!,1,Output!$B$3:$B$992,$A80),1)&amp;"]","")</f>
        <v/>
      </c>
      <c r="G80" s="29" t="str">
        <f>IFERROR(ROUND(AVERAGEIFS(Output!$N$3:$N$992,Output!$H$3:$H$992,G$3,Output!#REF!,1,Output!$B$3:$B$992,$A80),1)&amp;" ["&amp;ROUND(_xlfn.MINIFS(Output!$N$3:$N$992,Output!$H$3:$H$992,G$3,Output!#REF!,1,Output!$B$3:$B$992,$A80),1)&amp;"-"&amp;ROUND(_xlfn.MAXIFS(Output!$N$3:$N$992,Output!$H$3:$H$992,G$3,Output!#REF!,1,Output!$B$3:$B$992,$A80),1)&amp;"]","")</f>
        <v/>
      </c>
      <c r="H80" s="29" t="str">
        <f>IFERROR(ROUND(AVERAGEIFS(Output!$N$3:$N$992,Output!$H$3:$H$992,H$3,Output!#REF!,1,Output!$B$3:$B$992,$A80),1)&amp;" ["&amp;ROUND(_xlfn.MINIFS(Output!$N$3:$N$992,Output!$H$3:$H$992,H$3,Output!#REF!,1,Output!$B$3:$B$992,$A80),1)&amp;"-"&amp;ROUND(_xlfn.MAXIFS(Output!$N$3:$N$992,Output!$H$3:$H$992,H$3,Output!#REF!,1,Output!$B$3:$B$992,$A80),1)&amp;"]","")</f>
        <v/>
      </c>
      <c r="I80" s="29" t="str">
        <f>IFERROR(ROUND(AVERAGEIFS(Output!$N$3:$N$992,Output!$H$3:$H$992,I$3,Output!#REF!,1,Output!$B$3:$B$992,$A80),1)&amp;" ["&amp;ROUND(_xlfn.MINIFS(Output!$N$3:$N$992,Output!$H$3:$H$992,I$3,Output!#REF!,1,Output!$B$3:$B$992,$A80),1)&amp;"-"&amp;ROUND(_xlfn.MAXIFS(Output!$N$3:$N$992,Output!$H$3:$H$992,I$3,Output!#REF!,1,Output!$B$3:$B$992,$A80),1)&amp;"]","")</f>
        <v/>
      </c>
      <c r="J80" s="29" t="str">
        <f>IFERROR(ROUND(AVERAGEIFS(Output!$N$3:$N$992,Output!$H$3:$H$992,J$3,Output!#REF!,1,Output!$B$3:$B$992,$A80),1)&amp;" ["&amp;ROUND(_xlfn.MINIFS(Output!$N$3:$N$992,Output!$H$3:$H$992,J$3,Output!#REF!,1,Output!$B$3:$B$992,$A80),1)&amp;"-"&amp;ROUND(_xlfn.MAXIFS(Output!$N$3:$N$992,Output!$H$3:$H$992,J$3,Output!#REF!,1,Output!$B$3:$B$992,$A80),1)&amp;"]","")</f>
        <v/>
      </c>
      <c r="K80" s="29" t="str">
        <f>IFERROR(ROUND(AVERAGEIFS(Output!$N$3:$N$992,Output!$H$3:$H$992,K$3,Output!#REF!,1,Output!$B$3:$B$992,$A80),1)&amp;" ["&amp;ROUND(_xlfn.MINIFS(Output!$N$3:$N$992,Output!$H$3:$H$992,K$3,Output!#REF!,1,Output!$B$3:$B$992,$A80),1)&amp;"-"&amp;ROUND(_xlfn.MAXIFS(Output!$N$3:$N$992,Output!$H$3:$H$992,K$3,Output!#REF!,1,Output!$B$3:$B$992,$A80),1)&amp;"]","")</f>
        <v/>
      </c>
      <c r="L80" s="29" t="str">
        <f>IFERROR(ROUND(AVERAGEIFS(Output!$N$3:$N$992,Output!$H$3:$H$992,L$3,Output!#REF!,1,Output!$B$3:$B$992,$A80),1)&amp;" ["&amp;ROUND(_xlfn.MINIFS(Output!$N$3:$N$992,Output!$H$3:$H$992,L$3,Output!#REF!,1,Output!$B$3:$B$992,$A80),1)&amp;"-"&amp;ROUND(_xlfn.MAXIFS(Output!$N$3:$N$992,Output!$H$3:$H$992,L$3,Output!#REF!,1,Output!$B$3:$B$992,$A80),1)&amp;"]","")</f>
        <v/>
      </c>
      <c r="M80" s="29" t="str">
        <f>IFERROR(ROUND(AVERAGEIFS(Output!$N$3:$N$992,Output!$H$3:$H$992,M$3,Output!#REF!,1,Output!$B$3:$B$992,$A80),1)&amp;" ["&amp;ROUND(_xlfn.MINIFS(Output!$N$3:$N$992,Output!$H$3:$H$992,M$3,Output!#REF!,1,Output!$B$3:$B$992,$A80),1)&amp;"-"&amp;ROUND(_xlfn.MAXIFS(Output!$N$3:$N$992,Output!$H$3:$H$992,M$3,Output!#REF!,1,Output!$B$3:$B$992,$A80),1)&amp;"]","")</f>
        <v/>
      </c>
      <c r="N80" s="29" t="str">
        <f>IFERROR(ROUND(AVERAGEIFS(Output!$N$3:$N$992,Output!$H$3:$H$992,N$3,Output!#REF!,1,Output!$B$3:$B$992,$A80),1)&amp;" ["&amp;ROUND(_xlfn.MINIFS(Output!$N$3:$N$992,Output!$H$3:$H$992,N$3,Output!#REF!,1,Output!$B$3:$B$992,$A80),1)&amp;"-"&amp;ROUND(_xlfn.MAXIFS(Output!$N$3:$N$992,Output!$H$3:$H$992,N$3,Output!#REF!,1,Output!$B$3:$B$992,$A80),1)&amp;"]","")</f>
        <v/>
      </c>
      <c r="O80" s="29" t="str">
        <f>IFERROR(ROUND(AVERAGEIFS(Output!$N$3:$N$992,Output!$H$3:$H$992,O$3,Output!#REF!,1,Output!$B$3:$B$992,$A80),1)&amp;" ["&amp;ROUND(_xlfn.MINIFS(Output!$N$3:$N$992,Output!$H$3:$H$992,O$3,Output!#REF!,1,Output!$B$3:$B$992,$A80),1)&amp;"-"&amp;ROUND(_xlfn.MAXIFS(Output!$N$3:$N$992,Output!$H$3:$H$992,O$3,Output!#REF!,1,Output!$B$3:$B$992,$A80),1)&amp;"]","")</f>
        <v/>
      </c>
      <c r="P80" s="29" t="str">
        <f>IFERROR(ROUND(AVERAGEIFS(Output!$N$3:$N$992,Output!$H$3:$H$992,P$3,Output!#REF!,1,Output!$B$3:$B$992,$A80),1)&amp;" ["&amp;ROUND(_xlfn.MINIFS(Output!$N$3:$N$992,Output!$H$3:$H$992,P$3,Output!#REF!,1,Output!$B$3:$B$992,$A80),1)&amp;"-"&amp;ROUND(_xlfn.MAXIFS(Output!$N$3:$N$992,Output!$H$3:$H$992,P$3,Output!#REF!,1,Output!$B$3:$B$992,$A80),1)&amp;"]","")</f>
        <v/>
      </c>
      <c r="Q80" s="29" t="str">
        <f>IFERROR(ROUND(AVERAGEIFS(Output!$N$3:$N$992,Output!$H$3:$H$992,Q$3,Output!#REF!,1,Output!$B$3:$B$992,$A80),1)&amp;" ["&amp;ROUND(_xlfn.MINIFS(Output!$N$3:$N$992,Output!$H$3:$H$992,Q$3,Output!#REF!,1,Output!$B$3:$B$992,$A80),1)&amp;"-"&amp;ROUND(_xlfn.MAXIFS(Output!$N$3:$N$992,Output!$H$3:$H$992,Q$3,Output!#REF!,1,Output!$B$3:$B$992,$A80),1)&amp;"]","")</f>
        <v/>
      </c>
      <c r="R80" s="29" t="str">
        <f>IFERROR(ROUND(AVERAGEIFS(Output!$N$3:$N$992,Output!$H$3:$H$992,R$3,Output!#REF!,1,Output!$B$3:$B$992,$A80),1)&amp;" ["&amp;ROUND(_xlfn.MINIFS(Output!$N$3:$N$992,Output!$H$3:$H$992,R$3,Output!#REF!,1,Output!$B$3:$B$992,$A80),1)&amp;"-"&amp;ROUND(_xlfn.MAXIFS(Output!$N$3:$N$992,Output!$H$3:$H$992,R$3,Output!#REF!,1,Output!$B$3:$B$992,$A80),1)&amp;"]","")</f>
        <v/>
      </c>
      <c r="S80" s="29" t="str">
        <f>IFERROR(ROUND(AVERAGEIFS(Output!$N$3:$N$992,Output!$H$3:$H$992,S$3,Output!#REF!,1,Output!$B$3:$B$992,$A80),1)&amp;" ["&amp;ROUND(_xlfn.MINIFS(Output!$N$3:$N$992,Output!$H$3:$H$992,S$3,Output!#REF!,1,Output!$B$3:$B$992,$A80),1)&amp;"-"&amp;ROUND(_xlfn.MAXIFS(Output!$N$3:$N$992,Output!$H$3:$H$992,S$3,Output!#REF!,1,Output!$B$3:$B$992,$A80),1)&amp;"]","")</f>
        <v/>
      </c>
      <c r="T80" s="29" t="str">
        <f>IFERROR(ROUND(AVERAGEIFS(Output!$N$3:$N$992,Output!$H$3:$H$992,T$3,Output!#REF!,1,Output!$B$3:$B$992,$A80),1)&amp;" ["&amp;ROUND(_xlfn.MINIFS(Output!$N$3:$N$992,Output!$H$3:$H$992,T$3,Output!#REF!,1,Output!$B$3:$B$992,$A80),1)&amp;"-"&amp;ROUND(_xlfn.MAXIFS(Output!$N$3:$N$992,Output!$H$3:$H$992,T$3,Output!#REF!,1,Output!$B$3:$B$992,$A80),1)&amp;"]","")</f>
        <v/>
      </c>
      <c r="U80" s="29" t="str">
        <f>IFERROR(ROUND(AVERAGEIFS(Output!$N$3:$N$992,Output!$H$3:$H$992,U$3,Output!#REF!,1,Output!$B$3:$B$992,$A80),1)&amp;" ["&amp;ROUND(_xlfn.MINIFS(Output!$N$3:$N$992,Output!$H$3:$H$992,U$3,Output!#REF!,1,Output!$B$3:$B$992,$A80),1)&amp;"-"&amp;ROUND(_xlfn.MAXIFS(Output!$N$3:$N$992,Output!$H$3:$H$992,U$3,Output!#REF!,1,Output!$B$3:$B$992,$A80),1)&amp;"]","")</f>
        <v/>
      </c>
      <c r="V80" s="29" t="str">
        <f>IFERROR(ROUND(AVERAGEIFS(Output!$N$3:$N$992,Output!$H$3:$H$992,V$3,Output!#REF!,1,Output!$B$3:$B$992,$A80),1)&amp;" ["&amp;ROUND(_xlfn.MINIFS(Output!$N$3:$N$992,Output!$H$3:$H$992,V$3,Output!#REF!,1,Output!$B$3:$B$992,$A80),1)&amp;"-"&amp;ROUND(_xlfn.MAXIFS(Output!$N$3:$N$992,Output!$H$3:$H$992,V$3,Output!#REF!,1,Output!$B$3:$B$992,$A80),1)&amp;"]","")</f>
        <v/>
      </c>
      <c r="W80" s="29" t="str">
        <f>IFERROR(ROUND(AVERAGEIFS(Output!$N$3:$N$992,Output!$H$3:$H$992,W$3,Output!#REF!,1,Output!$B$3:$B$992,$A80),1)&amp;" ["&amp;ROUND(_xlfn.MINIFS(Output!$N$3:$N$992,Output!$H$3:$H$992,W$3,Output!#REF!,1,Output!$B$3:$B$992,$A80),1)&amp;"-"&amp;ROUND(_xlfn.MAXIFS(Output!$N$3:$N$992,Output!$H$3:$H$992,W$3,Output!#REF!,1,Output!$B$3:$B$992,$A80),1)&amp;"]","")</f>
        <v/>
      </c>
      <c r="X80" s="29" t="str">
        <f>IFERROR(ROUND(AVERAGEIFS(Output!$N$3:$N$992,Output!$H$3:$H$992,X$3,Output!#REF!,1,Output!$B$3:$B$992,$A80),1)&amp;" ["&amp;ROUND(_xlfn.MINIFS(Output!$N$3:$N$992,Output!$H$3:$H$992,X$3,Output!#REF!,1,Output!$B$3:$B$992,$A80),1)&amp;"-"&amp;ROUND(_xlfn.MAXIFS(Output!$N$3:$N$992,Output!$H$3:$H$992,X$3,Output!#REF!,1,Output!$B$3:$B$992,$A80),1)&amp;"]","")</f>
        <v/>
      </c>
      <c r="Y80" s="29" t="str">
        <f>IFERROR(ROUND(AVERAGEIFS(Output!$N$3:$N$992,Output!$H$3:$H$992,Y$3,Output!#REF!,1,Output!$B$3:$B$992,$A80),1)&amp;" ["&amp;ROUND(_xlfn.MINIFS(Output!$N$3:$N$992,Output!$H$3:$H$992,Y$3,Output!#REF!,1,Output!$B$3:$B$992,$A80),1)&amp;"-"&amp;ROUND(_xlfn.MAXIFS(Output!$N$3:$N$992,Output!$H$3:$H$992,Y$3,Output!#REF!,1,Output!$B$3:$B$992,$A80),1)&amp;"]","")</f>
        <v/>
      </c>
      <c r="Z80" s="29" t="str">
        <f>IFERROR(ROUND(AVERAGEIFS(Output!$N$3:$N$992,Output!$H$3:$H$992,Z$3,Output!#REF!,1,Output!$B$3:$B$992,$A80),1)&amp;" ["&amp;ROUND(_xlfn.MINIFS(Output!$N$3:$N$992,Output!$H$3:$H$992,Z$3,Output!#REF!,1,Output!$B$3:$B$992,$A80),1)&amp;"-"&amp;ROUND(_xlfn.MAXIFS(Output!$N$3:$N$992,Output!$H$3:$H$992,Z$3,Output!#REF!,1,Output!$B$3:$B$992,$A80),1)&amp;"]","")</f>
        <v/>
      </c>
      <c r="AA80" s="29" t="str">
        <f>IFERROR(ROUND(AVERAGEIFS(Output!$N$3:$N$992,Output!$H$3:$H$992,AA$3,Output!#REF!,1,Output!$B$3:$B$992,$A80),0)&amp;" ["&amp;ROUND(_xlfn.MINIFS(Output!$N$3:$N$992,Output!$H$3:$H$992,AA$3,Output!#REF!,1,Output!$B$3:$B$992,$A80),0)&amp;"-"&amp;ROUND(_xlfn.MAXIFS(Output!$N$3:$N$992,Output!$H$3:$H$992,AA$3,Output!#REF!,1,Output!$B$3:$B$992,$A80),0)&amp;"]","")</f>
        <v/>
      </c>
      <c r="AB80" s="29" t="str">
        <f>IFERROR(ROUND(AVERAGEIFS(Output!$N$3:$N$992,Output!$H$3:$H$992,AB$3,Output!#REF!,1,Output!$B$3:$B$992,$A80),0)&amp;" ["&amp;ROUND(_xlfn.MINIFS(Output!$N$3:$N$992,Output!$H$3:$H$992,AB$3,Output!#REF!,1,Output!$B$3:$B$992,$A80),0)&amp;"-"&amp;ROUND(_xlfn.MAXIFS(Output!$N$3:$N$992,Output!$H$3:$H$992,AB$3,Output!#REF!,1,Output!$B$3:$B$992,$A80),0)&amp;"]","")</f>
        <v/>
      </c>
      <c r="AC80" s="29" t="str">
        <f>IFERROR(ROUND(AVERAGEIFS(Output!$N$3:$N$992,Output!$H$3:$H$992,AC$3,Output!#REF!,1,Output!$B$3:$B$992,$A80),0)&amp;" ["&amp;ROUND(_xlfn.MINIFS(Output!$N$3:$N$992,Output!$H$3:$H$992,AC$3,Output!#REF!,1,Output!$B$3:$B$992,$A80),0)&amp;"-"&amp;ROUND(_xlfn.MAXIFS(Output!$N$3:$N$992,Output!$H$3:$H$992,AC$3,Output!#REF!,1,Output!$B$3:$B$992,$A80),0)&amp;"]","")</f>
        <v/>
      </c>
    </row>
    <row r="81" spans="1:29" x14ac:dyDescent="0.35">
      <c r="A81" s="28" t="s">
        <v>924</v>
      </c>
      <c r="B81" s="51" t="s">
        <v>9</v>
      </c>
      <c r="C81" s="51" t="s">
        <v>16</v>
      </c>
      <c r="D81" s="29" t="str">
        <f>IFERROR(ROUND(AVERAGEIFS(Output!$N$3:$N$992,Output!$H$3:$H$992,D$3,Output!#REF!,1,Output!$B$3:$B$992,$A81),1)&amp;" ["&amp;ROUND(_xlfn.MINIFS(Output!$N$3:$N$992,Output!$H$3:$H$992,D$3,Output!#REF!,1,Output!$B$3:$B$992,$A81),1)&amp;"-"&amp;ROUND(_xlfn.MAXIFS(Output!$N$3:$N$992,Output!$H$3:$H$992,D$3,Output!#REF!,1,Output!$B$3:$B$992,$A81),1)&amp;"]","")</f>
        <v/>
      </c>
      <c r="E81" s="29" t="str">
        <f>IFERROR(ROUND(AVERAGEIFS(Output!$N$3:$N$992,Output!$H$3:$H$992,E$3,Output!#REF!,1,Output!$B$3:$B$992,$A81),1)&amp;" ["&amp;ROUND(_xlfn.MINIFS(Output!$N$3:$N$992,Output!$H$3:$H$992,E$3,Output!#REF!,1,Output!$B$3:$B$992,$A81),1)&amp;"-"&amp;ROUND(_xlfn.MAXIFS(Output!$N$3:$N$992,Output!$H$3:$H$992,E$3,Output!#REF!,1,Output!$B$3:$B$992,$A81),1)&amp;"]","")</f>
        <v/>
      </c>
      <c r="F81" s="29" t="str">
        <f>IFERROR(ROUND(AVERAGEIFS(Output!$N$3:$N$992,Output!$H$3:$H$992,F$3,Output!#REF!,1,Output!$B$3:$B$992,$A81),1)&amp;" ["&amp;ROUND(_xlfn.MINIFS(Output!$N$3:$N$992,Output!$H$3:$H$992,F$3,Output!#REF!,1,Output!$B$3:$B$992,$A81),1)&amp;"-"&amp;ROUND(_xlfn.MAXIFS(Output!$N$3:$N$992,Output!$H$3:$H$992,F$3,Output!#REF!,1,Output!$B$3:$B$992,$A81),1)&amp;"]","")</f>
        <v/>
      </c>
      <c r="G81" s="29" t="str">
        <f>IFERROR(ROUND(AVERAGEIFS(Output!$N$3:$N$992,Output!$H$3:$H$992,G$3,Output!#REF!,1,Output!$B$3:$B$992,$A81),1)&amp;" ["&amp;ROUND(_xlfn.MINIFS(Output!$N$3:$N$992,Output!$H$3:$H$992,G$3,Output!#REF!,1,Output!$B$3:$B$992,$A81),1)&amp;"-"&amp;ROUND(_xlfn.MAXIFS(Output!$N$3:$N$992,Output!$H$3:$H$992,G$3,Output!#REF!,1,Output!$B$3:$B$992,$A81),1)&amp;"]","")</f>
        <v/>
      </c>
      <c r="H81" s="29" t="str">
        <f>IFERROR(ROUND(AVERAGEIFS(Output!$N$3:$N$992,Output!$H$3:$H$992,H$3,Output!#REF!,1,Output!$B$3:$B$992,$A81),1)&amp;" ["&amp;ROUND(_xlfn.MINIFS(Output!$N$3:$N$992,Output!$H$3:$H$992,H$3,Output!#REF!,1,Output!$B$3:$B$992,$A81),1)&amp;"-"&amp;ROUND(_xlfn.MAXIFS(Output!$N$3:$N$992,Output!$H$3:$H$992,H$3,Output!#REF!,1,Output!$B$3:$B$992,$A81),1)&amp;"]","")</f>
        <v/>
      </c>
      <c r="I81" s="29" t="str">
        <f>IFERROR(ROUND(AVERAGEIFS(Output!$N$3:$N$992,Output!$H$3:$H$992,I$3,Output!#REF!,1,Output!$B$3:$B$992,$A81),1)&amp;" ["&amp;ROUND(_xlfn.MINIFS(Output!$N$3:$N$992,Output!$H$3:$H$992,I$3,Output!#REF!,1,Output!$B$3:$B$992,$A81),1)&amp;"-"&amp;ROUND(_xlfn.MAXIFS(Output!$N$3:$N$992,Output!$H$3:$H$992,I$3,Output!#REF!,1,Output!$B$3:$B$992,$A81),1)&amp;"]","")</f>
        <v/>
      </c>
      <c r="J81" s="29" t="str">
        <f>IFERROR(ROUND(AVERAGEIFS(Output!$N$3:$N$992,Output!$H$3:$H$992,J$3,Output!#REF!,1,Output!$B$3:$B$992,$A81),1)&amp;" ["&amp;ROUND(_xlfn.MINIFS(Output!$N$3:$N$992,Output!$H$3:$H$992,J$3,Output!#REF!,1,Output!$B$3:$B$992,$A81),1)&amp;"-"&amp;ROUND(_xlfn.MAXIFS(Output!$N$3:$N$992,Output!$H$3:$H$992,J$3,Output!#REF!,1,Output!$B$3:$B$992,$A81),1)&amp;"]","")</f>
        <v/>
      </c>
      <c r="K81" s="29" t="str">
        <f>IFERROR(ROUND(AVERAGEIFS(Output!$N$3:$N$992,Output!$H$3:$H$992,K$3,Output!#REF!,1,Output!$B$3:$B$992,$A81),1)&amp;" ["&amp;ROUND(_xlfn.MINIFS(Output!$N$3:$N$992,Output!$H$3:$H$992,K$3,Output!#REF!,1,Output!$B$3:$B$992,$A81),1)&amp;"-"&amp;ROUND(_xlfn.MAXIFS(Output!$N$3:$N$992,Output!$H$3:$H$992,K$3,Output!#REF!,1,Output!$B$3:$B$992,$A81),1)&amp;"]","")</f>
        <v/>
      </c>
      <c r="L81" s="29" t="str">
        <f>IFERROR(ROUND(AVERAGEIFS(Output!$N$3:$N$992,Output!$H$3:$H$992,L$3,Output!#REF!,1,Output!$B$3:$B$992,$A81),1)&amp;" ["&amp;ROUND(_xlfn.MINIFS(Output!$N$3:$N$992,Output!$H$3:$H$992,L$3,Output!#REF!,1,Output!$B$3:$B$992,$A81),1)&amp;"-"&amp;ROUND(_xlfn.MAXIFS(Output!$N$3:$N$992,Output!$H$3:$H$992,L$3,Output!#REF!,1,Output!$B$3:$B$992,$A81),1)&amp;"]","")</f>
        <v/>
      </c>
      <c r="M81" s="29" t="str">
        <f>IFERROR(ROUND(AVERAGEIFS(Output!$N$3:$N$992,Output!$H$3:$H$992,M$3,Output!#REF!,1,Output!$B$3:$B$992,$A81),1)&amp;" ["&amp;ROUND(_xlfn.MINIFS(Output!$N$3:$N$992,Output!$H$3:$H$992,M$3,Output!#REF!,1,Output!$B$3:$B$992,$A81),1)&amp;"-"&amp;ROUND(_xlfn.MAXIFS(Output!$N$3:$N$992,Output!$H$3:$H$992,M$3,Output!#REF!,1,Output!$B$3:$B$992,$A81),1)&amp;"]","")</f>
        <v/>
      </c>
      <c r="N81" s="29" t="str">
        <f>IFERROR(ROUND(AVERAGEIFS(Output!$N$3:$N$992,Output!$H$3:$H$992,N$3,Output!#REF!,1,Output!$B$3:$B$992,$A81),1)&amp;" ["&amp;ROUND(_xlfn.MINIFS(Output!$N$3:$N$992,Output!$H$3:$H$992,N$3,Output!#REF!,1,Output!$B$3:$B$992,$A81),1)&amp;"-"&amp;ROUND(_xlfn.MAXIFS(Output!$N$3:$N$992,Output!$H$3:$H$992,N$3,Output!#REF!,1,Output!$B$3:$B$992,$A81),1)&amp;"]","")</f>
        <v/>
      </c>
      <c r="O81" s="29" t="str">
        <f>IFERROR(ROUND(AVERAGEIFS(Output!$N$3:$N$992,Output!$H$3:$H$992,O$3,Output!#REF!,1,Output!$B$3:$B$992,$A81),1)&amp;" ["&amp;ROUND(_xlfn.MINIFS(Output!$N$3:$N$992,Output!$H$3:$H$992,O$3,Output!#REF!,1,Output!$B$3:$B$992,$A81),1)&amp;"-"&amp;ROUND(_xlfn.MAXIFS(Output!$N$3:$N$992,Output!$H$3:$H$992,O$3,Output!#REF!,1,Output!$B$3:$B$992,$A81),1)&amp;"]","")</f>
        <v/>
      </c>
      <c r="P81" s="29" t="str">
        <f>IFERROR(ROUND(AVERAGEIFS(Output!$N$3:$N$992,Output!$H$3:$H$992,P$3,Output!#REF!,1,Output!$B$3:$B$992,$A81),1)&amp;" ["&amp;ROUND(_xlfn.MINIFS(Output!$N$3:$N$992,Output!$H$3:$H$992,P$3,Output!#REF!,1,Output!$B$3:$B$992,$A81),1)&amp;"-"&amp;ROUND(_xlfn.MAXIFS(Output!$N$3:$N$992,Output!$H$3:$H$992,P$3,Output!#REF!,1,Output!$B$3:$B$992,$A81),1)&amp;"]","")</f>
        <v/>
      </c>
      <c r="Q81" s="29" t="str">
        <f>IFERROR(ROUND(AVERAGEIFS(Output!$N$3:$N$992,Output!$H$3:$H$992,Q$3,Output!#REF!,1,Output!$B$3:$B$992,$A81),1)&amp;" ["&amp;ROUND(_xlfn.MINIFS(Output!$N$3:$N$992,Output!$H$3:$H$992,Q$3,Output!#REF!,1,Output!$B$3:$B$992,$A81),1)&amp;"-"&amp;ROUND(_xlfn.MAXIFS(Output!$N$3:$N$992,Output!$H$3:$H$992,Q$3,Output!#REF!,1,Output!$B$3:$B$992,$A81),1)&amp;"]","")</f>
        <v/>
      </c>
      <c r="R81" s="29" t="str">
        <f>IFERROR(ROUND(AVERAGEIFS(Output!$N$3:$N$992,Output!$H$3:$H$992,R$3,Output!#REF!,1,Output!$B$3:$B$992,$A81),1)&amp;" ["&amp;ROUND(_xlfn.MINIFS(Output!$N$3:$N$992,Output!$H$3:$H$992,R$3,Output!#REF!,1,Output!$B$3:$B$992,$A81),1)&amp;"-"&amp;ROUND(_xlfn.MAXIFS(Output!$N$3:$N$992,Output!$H$3:$H$992,R$3,Output!#REF!,1,Output!$B$3:$B$992,$A81),1)&amp;"]","")</f>
        <v/>
      </c>
      <c r="S81" s="29" t="str">
        <f>IFERROR(ROUND(AVERAGEIFS(Output!$N$3:$N$992,Output!$H$3:$H$992,S$3,Output!#REF!,1,Output!$B$3:$B$992,$A81),1)&amp;" ["&amp;ROUND(_xlfn.MINIFS(Output!$N$3:$N$992,Output!$H$3:$H$992,S$3,Output!#REF!,1,Output!$B$3:$B$992,$A81),1)&amp;"-"&amp;ROUND(_xlfn.MAXIFS(Output!$N$3:$N$992,Output!$H$3:$H$992,S$3,Output!#REF!,1,Output!$B$3:$B$992,$A81),1)&amp;"]","")</f>
        <v/>
      </c>
      <c r="T81" s="29" t="str">
        <f>IFERROR(ROUND(AVERAGEIFS(Output!$N$3:$N$992,Output!$H$3:$H$992,T$3,Output!#REF!,1,Output!$B$3:$B$992,$A81),1)&amp;" ["&amp;ROUND(_xlfn.MINIFS(Output!$N$3:$N$992,Output!$H$3:$H$992,T$3,Output!#REF!,1,Output!$B$3:$B$992,$A81),1)&amp;"-"&amp;ROUND(_xlfn.MAXIFS(Output!$N$3:$N$992,Output!$H$3:$H$992,T$3,Output!#REF!,1,Output!$B$3:$B$992,$A81),1)&amp;"]","")</f>
        <v/>
      </c>
      <c r="U81" s="29" t="str">
        <f>IFERROR(ROUND(AVERAGEIFS(Output!$N$3:$N$992,Output!$H$3:$H$992,U$3,Output!#REF!,1,Output!$B$3:$B$992,$A81),1)&amp;" ["&amp;ROUND(_xlfn.MINIFS(Output!$N$3:$N$992,Output!$H$3:$H$992,U$3,Output!#REF!,1,Output!$B$3:$B$992,$A81),1)&amp;"-"&amp;ROUND(_xlfn.MAXIFS(Output!$N$3:$N$992,Output!$H$3:$H$992,U$3,Output!#REF!,1,Output!$B$3:$B$992,$A81),1)&amp;"]","")</f>
        <v/>
      </c>
      <c r="V81" s="29" t="str">
        <f>IFERROR(ROUND(AVERAGEIFS(Output!$N$3:$N$992,Output!$H$3:$H$992,V$3,Output!#REF!,1,Output!$B$3:$B$992,$A81),1)&amp;" ["&amp;ROUND(_xlfn.MINIFS(Output!$N$3:$N$992,Output!$H$3:$H$992,V$3,Output!#REF!,1,Output!$B$3:$B$992,$A81),1)&amp;"-"&amp;ROUND(_xlfn.MAXIFS(Output!$N$3:$N$992,Output!$H$3:$H$992,V$3,Output!#REF!,1,Output!$B$3:$B$992,$A81),1)&amp;"]","")</f>
        <v/>
      </c>
      <c r="W81" s="29" t="str">
        <f>IFERROR(ROUND(AVERAGEIFS(Output!$N$3:$N$992,Output!$H$3:$H$992,W$3,Output!#REF!,1,Output!$B$3:$B$992,$A81),1)&amp;" ["&amp;ROUND(_xlfn.MINIFS(Output!$N$3:$N$992,Output!$H$3:$H$992,W$3,Output!#REF!,1,Output!$B$3:$B$992,$A81),1)&amp;"-"&amp;ROUND(_xlfn.MAXIFS(Output!$N$3:$N$992,Output!$H$3:$H$992,W$3,Output!#REF!,1,Output!$B$3:$B$992,$A81),1)&amp;"]","")</f>
        <v/>
      </c>
      <c r="X81" s="29" t="str">
        <f>IFERROR(ROUND(AVERAGEIFS(Output!$N$3:$N$992,Output!$H$3:$H$992,X$3,Output!#REF!,1,Output!$B$3:$B$992,$A81),1)&amp;" ["&amp;ROUND(_xlfn.MINIFS(Output!$N$3:$N$992,Output!$H$3:$H$992,X$3,Output!#REF!,1,Output!$B$3:$B$992,$A81),1)&amp;"-"&amp;ROUND(_xlfn.MAXIFS(Output!$N$3:$N$992,Output!$H$3:$H$992,X$3,Output!#REF!,1,Output!$B$3:$B$992,$A81),1)&amp;"]","")</f>
        <v/>
      </c>
      <c r="Y81" s="29" t="str">
        <f>IFERROR(ROUND(AVERAGEIFS(Output!$N$3:$N$992,Output!$H$3:$H$992,Y$3,Output!#REF!,1,Output!$B$3:$B$992,$A81),1)&amp;" ["&amp;ROUND(_xlfn.MINIFS(Output!$N$3:$N$992,Output!$H$3:$H$992,Y$3,Output!#REF!,1,Output!$B$3:$B$992,$A81),1)&amp;"-"&amp;ROUND(_xlfn.MAXIFS(Output!$N$3:$N$992,Output!$H$3:$H$992,Y$3,Output!#REF!,1,Output!$B$3:$B$992,$A81),1)&amp;"]","")</f>
        <v/>
      </c>
      <c r="Z81" s="29" t="str">
        <f>IFERROR(ROUND(AVERAGEIFS(Output!$N$3:$N$992,Output!$H$3:$H$992,Z$3,Output!#REF!,1,Output!$B$3:$B$992,$A81),1)&amp;" ["&amp;ROUND(_xlfn.MINIFS(Output!$N$3:$N$992,Output!$H$3:$H$992,Z$3,Output!#REF!,1,Output!$B$3:$B$992,$A81),1)&amp;"-"&amp;ROUND(_xlfn.MAXIFS(Output!$N$3:$N$992,Output!$H$3:$H$992,Z$3,Output!#REF!,1,Output!$B$3:$B$992,$A81),1)&amp;"]","")</f>
        <v/>
      </c>
      <c r="AA81" s="29" t="str">
        <f>IFERROR(ROUND(AVERAGEIFS(Output!$N$3:$N$992,Output!$H$3:$H$992,AA$3,Output!#REF!,1,Output!$B$3:$B$992,$A81),0)&amp;" ["&amp;ROUND(_xlfn.MINIFS(Output!$N$3:$N$992,Output!$H$3:$H$992,AA$3,Output!#REF!,1,Output!$B$3:$B$992,$A81),0)&amp;"-"&amp;ROUND(_xlfn.MAXIFS(Output!$N$3:$N$992,Output!$H$3:$H$992,AA$3,Output!#REF!,1,Output!$B$3:$B$992,$A81),0)&amp;"]","")</f>
        <v/>
      </c>
      <c r="AB81" s="29" t="str">
        <f>IFERROR(ROUND(AVERAGEIFS(Output!$N$3:$N$992,Output!$H$3:$H$992,AB$3,Output!#REF!,1,Output!$B$3:$B$992,$A81),0)&amp;" ["&amp;ROUND(_xlfn.MINIFS(Output!$N$3:$N$992,Output!$H$3:$H$992,AB$3,Output!#REF!,1,Output!$B$3:$B$992,$A81),0)&amp;"-"&amp;ROUND(_xlfn.MAXIFS(Output!$N$3:$N$992,Output!$H$3:$H$992,AB$3,Output!#REF!,1,Output!$B$3:$B$992,$A81),0)&amp;"]","")</f>
        <v/>
      </c>
      <c r="AC81" s="29" t="str">
        <f>IFERROR(ROUND(AVERAGEIFS(Output!$N$3:$N$992,Output!$H$3:$H$992,AC$3,Output!#REF!,1,Output!$B$3:$B$992,$A81),0)&amp;" ["&amp;ROUND(_xlfn.MINIFS(Output!$N$3:$N$992,Output!$H$3:$H$992,AC$3,Output!#REF!,1,Output!$B$3:$B$992,$A81),0)&amp;"-"&amp;ROUND(_xlfn.MAXIFS(Output!$N$3:$N$992,Output!$H$3:$H$992,AC$3,Output!#REF!,1,Output!$B$3:$B$992,$A81),0)&amp;"]","")</f>
        <v/>
      </c>
    </row>
    <row r="82" spans="1:29" x14ac:dyDescent="0.35">
      <c r="A82" s="28" t="s">
        <v>25</v>
      </c>
      <c r="B82" s="51" t="s">
        <v>7</v>
      </c>
      <c r="C82" s="51" t="s">
        <v>16</v>
      </c>
      <c r="D82" s="29" t="str">
        <f>IFERROR(ROUND(AVERAGEIFS(Output!$N$3:$N$992,Output!$H$3:$H$992,D$3,Output!#REF!,1,Output!$B$3:$B$992,$A82),1)&amp;" ["&amp;ROUND(_xlfn.MINIFS(Output!$N$3:$N$992,Output!$H$3:$H$992,D$3,Output!#REF!,1,Output!$B$3:$B$992,$A82),1)&amp;"-"&amp;ROUND(_xlfn.MAXIFS(Output!$N$3:$N$992,Output!$H$3:$H$992,D$3,Output!#REF!,1,Output!$B$3:$B$992,$A82),1)&amp;"]","")</f>
        <v/>
      </c>
      <c r="E82" s="29" t="str">
        <f>IFERROR(ROUND(AVERAGEIFS(Output!$N$3:$N$992,Output!$H$3:$H$992,E$3,Output!#REF!,1,Output!$B$3:$B$992,$A82),1)&amp;" ["&amp;ROUND(_xlfn.MINIFS(Output!$N$3:$N$992,Output!$H$3:$H$992,E$3,Output!#REF!,1,Output!$B$3:$B$992,$A82),1)&amp;"-"&amp;ROUND(_xlfn.MAXIFS(Output!$N$3:$N$992,Output!$H$3:$H$992,E$3,Output!#REF!,1,Output!$B$3:$B$992,$A82),1)&amp;"]","")</f>
        <v/>
      </c>
      <c r="F82" s="29" t="str">
        <f>IFERROR(ROUND(AVERAGEIFS(Output!$N$3:$N$992,Output!$H$3:$H$992,F$3,Output!#REF!,1,Output!$B$3:$B$992,$A82),1)&amp;" ["&amp;ROUND(_xlfn.MINIFS(Output!$N$3:$N$992,Output!$H$3:$H$992,F$3,Output!#REF!,1,Output!$B$3:$B$992,$A82),1)&amp;"-"&amp;ROUND(_xlfn.MAXIFS(Output!$N$3:$N$992,Output!$H$3:$H$992,F$3,Output!#REF!,1,Output!$B$3:$B$992,$A82),1)&amp;"]","")</f>
        <v/>
      </c>
      <c r="G82" s="29" t="str">
        <f>IFERROR(ROUND(AVERAGEIFS(Output!$N$3:$N$992,Output!$H$3:$H$992,G$3,Output!#REF!,1,Output!$B$3:$B$992,$A82),1)&amp;" ["&amp;ROUND(_xlfn.MINIFS(Output!$N$3:$N$992,Output!$H$3:$H$992,G$3,Output!#REF!,1,Output!$B$3:$B$992,$A82),1)&amp;"-"&amp;ROUND(_xlfn.MAXIFS(Output!$N$3:$N$992,Output!$H$3:$H$992,G$3,Output!#REF!,1,Output!$B$3:$B$992,$A82),1)&amp;"]","")</f>
        <v/>
      </c>
      <c r="H82" s="29" t="str">
        <f>IFERROR(ROUND(AVERAGEIFS(Output!$N$3:$N$992,Output!$H$3:$H$992,H$3,Output!#REF!,1,Output!$B$3:$B$992,$A82),1)&amp;" ["&amp;ROUND(_xlfn.MINIFS(Output!$N$3:$N$992,Output!$H$3:$H$992,H$3,Output!#REF!,1,Output!$B$3:$B$992,$A82),1)&amp;"-"&amp;ROUND(_xlfn.MAXIFS(Output!$N$3:$N$992,Output!$H$3:$H$992,H$3,Output!#REF!,1,Output!$B$3:$B$992,$A82),1)&amp;"]","")</f>
        <v/>
      </c>
      <c r="I82" s="29" t="str">
        <f>IFERROR(ROUND(AVERAGEIFS(Output!$N$3:$N$992,Output!$H$3:$H$992,I$3,Output!#REF!,1,Output!$B$3:$B$992,$A82),1)&amp;" ["&amp;ROUND(_xlfn.MINIFS(Output!$N$3:$N$992,Output!$H$3:$H$992,I$3,Output!#REF!,1,Output!$B$3:$B$992,$A82),1)&amp;"-"&amp;ROUND(_xlfn.MAXIFS(Output!$N$3:$N$992,Output!$H$3:$H$992,I$3,Output!#REF!,1,Output!$B$3:$B$992,$A82),1)&amp;"]","")</f>
        <v/>
      </c>
      <c r="J82" s="29" t="str">
        <f>IFERROR(ROUND(AVERAGEIFS(Output!$N$3:$N$992,Output!$H$3:$H$992,J$3,Output!#REF!,1,Output!$B$3:$B$992,$A82),1)&amp;" ["&amp;ROUND(_xlfn.MINIFS(Output!$N$3:$N$992,Output!$H$3:$H$992,J$3,Output!#REF!,1,Output!$B$3:$B$992,$A82),1)&amp;"-"&amp;ROUND(_xlfn.MAXIFS(Output!$N$3:$N$992,Output!$H$3:$H$992,J$3,Output!#REF!,1,Output!$B$3:$B$992,$A82),1)&amp;"]","")</f>
        <v/>
      </c>
      <c r="K82" s="29" t="str">
        <f>IFERROR(ROUND(AVERAGEIFS(Output!$N$3:$N$992,Output!$H$3:$H$992,K$3,Output!#REF!,1,Output!$B$3:$B$992,$A82),1)&amp;" ["&amp;ROUND(_xlfn.MINIFS(Output!$N$3:$N$992,Output!$H$3:$H$992,K$3,Output!#REF!,1,Output!$B$3:$B$992,$A82),1)&amp;"-"&amp;ROUND(_xlfn.MAXIFS(Output!$N$3:$N$992,Output!$H$3:$H$992,K$3,Output!#REF!,1,Output!$B$3:$B$992,$A82),1)&amp;"]","")</f>
        <v/>
      </c>
      <c r="L82" s="29" t="str">
        <f>IFERROR(ROUND(AVERAGEIFS(Output!$N$3:$N$992,Output!$H$3:$H$992,L$3,Output!#REF!,1,Output!$B$3:$B$992,$A82),1)&amp;" ["&amp;ROUND(_xlfn.MINIFS(Output!$N$3:$N$992,Output!$H$3:$H$992,L$3,Output!#REF!,1,Output!$B$3:$B$992,$A82),1)&amp;"-"&amp;ROUND(_xlfn.MAXIFS(Output!$N$3:$N$992,Output!$H$3:$H$992,L$3,Output!#REF!,1,Output!$B$3:$B$992,$A82),1)&amp;"]","")</f>
        <v/>
      </c>
      <c r="M82" s="29" t="str">
        <f>IFERROR(ROUND(AVERAGEIFS(Output!$N$3:$N$992,Output!$H$3:$H$992,M$3,Output!#REF!,1,Output!$B$3:$B$992,$A82),1)&amp;" ["&amp;ROUND(_xlfn.MINIFS(Output!$N$3:$N$992,Output!$H$3:$H$992,M$3,Output!#REF!,1,Output!$B$3:$B$992,$A82),1)&amp;"-"&amp;ROUND(_xlfn.MAXIFS(Output!$N$3:$N$992,Output!$H$3:$H$992,M$3,Output!#REF!,1,Output!$B$3:$B$992,$A82),1)&amp;"]","")</f>
        <v/>
      </c>
      <c r="N82" s="29" t="str">
        <f>IFERROR(ROUND(AVERAGEIFS(Output!$N$3:$N$992,Output!$H$3:$H$992,N$3,Output!#REF!,1,Output!$B$3:$B$992,$A82),1)&amp;" ["&amp;ROUND(_xlfn.MINIFS(Output!$N$3:$N$992,Output!$H$3:$H$992,N$3,Output!#REF!,1,Output!$B$3:$B$992,$A82),1)&amp;"-"&amp;ROUND(_xlfn.MAXIFS(Output!$N$3:$N$992,Output!$H$3:$H$992,N$3,Output!#REF!,1,Output!$B$3:$B$992,$A82),1)&amp;"]","")</f>
        <v/>
      </c>
      <c r="O82" s="29" t="str">
        <f>IFERROR(ROUND(AVERAGEIFS(Output!$N$3:$N$992,Output!$H$3:$H$992,O$3,Output!#REF!,1,Output!$B$3:$B$992,$A82),1)&amp;" ["&amp;ROUND(_xlfn.MINIFS(Output!$N$3:$N$992,Output!$H$3:$H$992,O$3,Output!#REF!,1,Output!$B$3:$B$992,$A82),1)&amp;"-"&amp;ROUND(_xlfn.MAXIFS(Output!$N$3:$N$992,Output!$H$3:$H$992,O$3,Output!#REF!,1,Output!$B$3:$B$992,$A82),1)&amp;"]","")</f>
        <v/>
      </c>
      <c r="P82" s="29" t="str">
        <f>IFERROR(ROUND(AVERAGEIFS(Output!$N$3:$N$992,Output!$H$3:$H$992,P$3,Output!#REF!,1,Output!$B$3:$B$992,$A82),1)&amp;" ["&amp;ROUND(_xlfn.MINIFS(Output!$N$3:$N$992,Output!$H$3:$H$992,P$3,Output!#REF!,1,Output!$B$3:$B$992,$A82),1)&amp;"-"&amp;ROUND(_xlfn.MAXIFS(Output!$N$3:$N$992,Output!$H$3:$H$992,P$3,Output!#REF!,1,Output!$B$3:$B$992,$A82),1)&amp;"]","")</f>
        <v/>
      </c>
      <c r="Q82" s="29" t="str">
        <f>IFERROR(ROUND(AVERAGEIFS(Output!$N$3:$N$992,Output!$H$3:$H$992,Q$3,Output!#REF!,1,Output!$B$3:$B$992,$A82),1)&amp;" ["&amp;ROUND(_xlfn.MINIFS(Output!$N$3:$N$992,Output!$H$3:$H$992,Q$3,Output!#REF!,1,Output!$B$3:$B$992,$A82),1)&amp;"-"&amp;ROUND(_xlfn.MAXIFS(Output!$N$3:$N$992,Output!$H$3:$H$992,Q$3,Output!#REF!,1,Output!$B$3:$B$992,$A82),1)&amp;"]","")</f>
        <v/>
      </c>
      <c r="R82" s="29" t="str">
        <f>IFERROR(ROUND(AVERAGEIFS(Output!$N$3:$N$992,Output!$H$3:$H$992,R$3,Output!#REF!,1,Output!$B$3:$B$992,$A82),1)&amp;" ["&amp;ROUND(_xlfn.MINIFS(Output!$N$3:$N$992,Output!$H$3:$H$992,R$3,Output!#REF!,1,Output!$B$3:$B$992,$A82),1)&amp;"-"&amp;ROUND(_xlfn.MAXIFS(Output!$N$3:$N$992,Output!$H$3:$H$992,R$3,Output!#REF!,1,Output!$B$3:$B$992,$A82),1)&amp;"]","")</f>
        <v/>
      </c>
      <c r="S82" s="29" t="str">
        <f>IFERROR(ROUND(AVERAGEIFS(Output!$N$3:$N$992,Output!$H$3:$H$992,S$3,Output!#REF!,1,Output!$B$3:$B$992,$A82),1)&amp;" ["&amp;ROUND(_xlfn.MINIFS(Output!$N$3:$N$992,Output!$H$3:$H$992,S$3,Output!#REF!,1,Output!$B$3:$B$992,$A82),1)&amp;"-"&amp;ROUND(_xlfn.MAXIFS(Output!$N$3:$N$992,Output!$H$3:$H$992,S$3,Output!#REF!,1,Output!$B$3:$B$992,$A82),1)&amp;"]","")</f>
        <v/>
      </c>
      <c r="T82" s="29" t="str">
        <f>IFERROR(ROUND(AVERAGEIFS(Output!$N$3:$N$992,Output!$H$3:$H$992,T$3,Output!#REF!,1,Output!$B$3:$B$992,$A82),1)&amp;" ["&amp;ROUND(_xlfn.MINIFS(Output!$N$3:$N$992,Output!$H$3:$H$992,T$3,Output!#REF!,1,Output!$B$3:$B$992,$A82),1)&amp;"-"&amp;ROUND(_xlfn.MAXIFS(Output!$N$3:$N$992,Output!$H$3:$H$992,T$3,Output!#REF!,1,Output!$B$3:$B$992,$A82),1)&amp;"]","")</f>
        <v/>
      </c>
      <c r="U82" s="29" t="str">
        <f>IFERROR(ROUND(AVERAGEIFS(Output!$N$3:$N$992,Output!$H$3:$H$992,U$3,Output!#REF!,1,Output!$B$3:$B$992,$A82),1)&amp;" ["&amp;ROUND(_xlfn.MINIFS(Output!$N$3:$N$992,Output!$H$3:$H$992,U$3,Output!#REF!,1,Output!$B$3:$B$992,$A82),1)&amp;"-"&amp;ROUND(_xlfn.MAXIFS(Output!$N$3:$N$992,Output!$H$3:$H$992,U$3,Output!#REF!,1,Output!$B$3:$B$992,$A82),1)&amp;"]","")</f>
        <v/>
      </c>
      <c r="V82" s="29" t="str">
        <f>IFERROR(ROUND(AVERAGEIFS(Output!$N$3:$N$992,Output!$H$3:$H$992,V$3,Output!#REF!,1,Output!$B$3:$B$992,$A82),1)&amp;" ["&amp;ROUND(_xlfn.MINIFS(Output!$N$3:$N$992,Output!$H$3:$H$992,V$3,Output!#REF!,1,Output!$B$3:$B$992,$A82),1)&amp;"-"&amp;ROUND(_xlfn.MAXIFS(Output!$N$3:$N$992,Output!$H$3:$H$992,V$3,Output!#REF!,1,Output!$B$3:$B$992,$A82),1)&amp;"]","")</f>
        <v/>
      </c>
      <c r="W82" s="29" t="str">
        <f>IFERROR(ROUND(AVERAGEIFS(Output!$N$3:$N$992,Output!$H$3:$H$992,W$3,Output!#REF!,1,Output!$B$3:$B$992,$A82),1)&amp;" ["&amp;ROUND(_xlfn.MINIFS(Output!$N$3:$N$992,Output!$H$3:$H$992,W$3,Output!#REF!,1,Output!$B$3:$B$992,$A82),1)&amp;"-"&amp;ROUND(_xlfn.MAXIFS(Output!$N$3:$N$992,Output!$H$3:$H$992,W$3,Output!#REF!,1,Output!$B$3:$B$992,$A82),1)&amp;"]","")</f>
        <v/>
      </c>
      <c r="X82" s="29" t="str">
        <f>IFERROR(ROUND(AVERAGEIFS(Output!$N$3:$N$992,Output!$H$3:$H$992,X$3,Output!#REF!,1,Output!$B$3:$B$992,$A82),1)&amp;" ["&amp;ROUND(_xlfn.MINIFS(Output!$N$3:$N$992,Output!$H$3:$H$992,X$3,Output!#REF!,1,Output!$B$3:$B$992,$A82),1)&amp;"-"&amp;ROUND(_xlfn.MAXIFS(Output!$N$3:$N$992,Output!$H$3:$H$992,X$3,Output!#REF!,1,Output!$B$3:$B$992,$A82),1)&amp;"]","")</f>
        <v/>
      </c>
      <c r="Y82" s="29" t="str">
        <f>IFERROR(ROUND(AVERAGEIFS(Output!$N$3:$N$992,Output!$H$3:$H$992,Y$3,Output!#REF!,1,Output!$B$3:$B$992,$A82),1)&amp;" ["&amp;ROUND(_xlfn.MINIFS(Output!$N$3:$N$992,Output!$H$3:$H$992,Y$3,Output!#REF!,1,Output!$B$3:$B$992,$A82),1)&amp;"-"&amp;ROUND(_xlfn.MAXIFS(Output!$N$3:$N$992,Output!$H$3:$H$992,Y$3,Output!#REF!,1,Output!$B$3:$B$992,$A82),1)&amp;"]","")</f>
        <v/>
      </c>
      <c r="Z82" s="29" t="str">
        <f>IFERROR(ROUND(AVERAGEIFS(Output!$N$3:$N$992,Output!$H$3:$H$992,Z$3,Output!#REF!,1,Output!$B$3:$B$992,$A82),1)&amp;" ["&amp;ROUND(_xlfn.MINIFS(Output!$N$3:$N$992,Output!$H$3:$H$992,Z$3,Output!#REF!,1,Output!$B$3:$B$992,$A82),1)&amp;"-"&amp;ROUND(_xlfn.MAXIFS(Output!$N$3:$N$992,Output!$H$3:$H$992,Z$3,Output!#REF!,1,Output!$B$3:$B$992,$A82),1)&amp;"]","")</f>
        <v/>
      </c>
      <c r="AA82" s="29" t="str">
        <f>IFERROR(ROUND(AVERAGEIFS(Output!$N$3:$N$992,Output!$H$3:$H$992,AA$3,Output!#REF!,1,Output!$B$3:$B$992,$A82),0)&amp;" ["&amp;ROUND(_xlfn.MINIFS(Output!$N$3:$N$992,Output!$H$3:$H$992,AA$3,Output!#REF!,1,Output!$B$3:$B$992,$A82),0)&amp;"-"&amp;ROUND(_xlfn.MAXIFS(Output!$N$3:$N$992,Output!$H$3:$H$992,AA$3,Output!#REF!,1,Output!$B$3:$B$992,$A82),0)&amp;"]","")</f>
        <v/>
      </c>
      <c r="AB82" s="29" t="str">
        <f>IFERROR(ROUND(AVERAGEIFS(Output!$N$3:$N$992,Output!$H$3:$H$992,AB$3,Output!#REF!,1,Output!$B$3:$B$992,$A82),0)&amp;" ["&amp;ROUND(_xlfn.MINIFS(Output!$N$3:$N$992,Output!$H$3:$H$992,AB$3,Output!#REF!,1,Output!$B$3:$B$992,$A82),0)&amp;"-"&amp;ROUND(_xlfn.MAXIFS(Output!$N$3:$N$992,Output!$H$3:$H$992,AB$3,Output!#REF!,1,Output!$B$3:$B$992,$A82),0)&amp;"]","")</f>
        <v/>
      </c>
      <c r="AC82" s="29" t="str">
        <f>IFERROR(ROUND(AVERAGEIFS(Output!$N$3:$N$992,Output!$H$3:$H$992,AC$3,Output!#REF!,1,Output!$B$3:$B$992,$A82),0)&amp;" ["&amp;ROUND(_xlfn.MINIFS(Output!$N$3:$N$992,Output!$H$3:$H$992,AC$3,Output!#REF!,1,Output!$B$3:$B$992,$A82),0)&amp;"-"&amp;ROUND(_xlfn.MAXIFS(Output!$N$3:$N$992,Output!$H$3:$H$992,AC$3,Output!#REF!,1,Output!$B$3:$B$992,$A82),0)&amp;"]","")</f>
        <v/>
      </c>
    </row>
    <row r="83" spans="1:29" x14ac:dyDescent="0.35">
      <c r="A83" s="28" t="s">
        <v>27</v>
      </c>
      <c r="B83" s="51" t="s">
        <v>10</v>
      </c>
      <c r="C83" s="51" t="s">
        <v>17</v>
      </c>
      <c r="D83" s="29" t="str">
        <f>IFERROR(ROUND(AVERAGEIFS(Output!$N$3:$N$992,Output!$H$3:$H$992,D$3,Output!#REF!,1,Output!$B$3:$B$992,$A83),1)&amp;" ["&amp;ROUND(_xlfn.MINIFS(Output!$N$3:$N$992,Output!$H$3:$H$992,D$3,Output!#REF!,1,Output!$B$3:$B$992,$A83),1)&amp;"-"&amp;ROUND(_xlfn.MAXIFS(Output!$N$3:$N$992,Output!$H$3:$H$992,D$3,Output!#REF!,1,Output!$B$3:$B$992,$A83),1)&amp;"]","")</f>
        <v/>
      </c>
      <c r="E83" s="29" t="str">
        <f>IFERROR(ROUND(AVERAGEIFS(Output!$N$3:$N$992,Output!$H$3:$H$992,E$3,Output!#REF!,1,Output!$B$3:$B$992,$A83),1)&amp;" ["&amp;ROUND(_xlfn.MINIFS(Output!$N$3:$N$992,Output!$H$3:$H$992,E$3,Output!#REF!,1,Output!$B$3:$B$992,$A83),1)&amp;"-"&amp;ROUND(_xlfn.MAXIFS(Output!$N$3:$N$992,Output!$H$3:$H$992,E$3,Output!#REF!,1,Output!$B$3:$B$992,$A83),1)&amp;"]","")</f>
        <v/>
      </c>
      <c r="F83" s="29" t="str">
        <f>IFERROR(ROUND(AVERAGEIFS(Output!$N$3:$N$992,Output!$H$3:$H$992,F$3,Output!#REF!,1,Output!$B$3:$B$992,$A83),1)&amp;" ["&amp;ROUND(_xlfn.MINIFS(Output!$N$3:$N$992,Output!$H$3:$H$992,F$3,Output!#REF!,1,Output!$B$3:$B$992,$A83),1)&amp;"-"&amp;ROUND(_xlfn.MAXIFS(Output!$N$3:$N$992,Output!$H$3:$H$992,F$3,Output!#REF!,1,Output!$B$3:$B$992,$A83),1)&amp;"]","")</f>
        <v/>
      </c>
      <c r="G83" s="29" t="str">
        <f>IFERROR(ROUND(AVERAGEIFS(Output!$N$3:$N$992,Output!$H$3:$H$992,G$3,Output!#REF!,1,Output!$B$3:$B$992,$A83),1)&amp;" ["&amp;ROUND(_xlfn.MINIFS(Output!$N$3:$N$992,Output!$H$3:$H$992,G$3,Output!#REF!,1,Output!$B$3:$B$992,$A83),1)&amp;"-"&amp;ROUND(_xlfn.MAXIFS(Output!$N$3:$N$992,Output!$H$3:$H$992,G$3,Output!#REF!,1,Output!$B$3:$B$992,$A83),1)&amp;"]","")</f>
        <v/>
      </c>
      <c r="H83" s="29" t="str">
        <f>IFERROR(ROUND(AVERAGEIFS(Output!$N$3:$N$992,Output!$H$3:$H$992,H$3,Output!#REF!,1,Output!$B$3:$B$992,$A83),1)&amp;" ["&amp;ROUND(_xlfn.MINIFS(Output!$N$3:$N$992,Output!$H$3:$H$992,H$3,Output!#REF!,1,Output!$B$3:$B$992,$A83),1)&amp;"-"&amp;ROUND(_xlfn.MAXIFS(Output!$N$3:$N$992,Output!$H$3:$H$992,H$3,Output!#REF!,1,Output!$B$3:$B$992,$A83),1)&amp;"]","")</f>
        <v/>
      </c>
      <c r="I83" s="29" t="str">
        <f>IFERROR(ROUND(AVERAGEIFS(Output!$N$3:$N$992,Output!$H$3:$H$992,I$3,Output!#REF!,1,Output!$B$3:$B$992,$A83),1)&amp;" ["&amp;ROUND(_xlfn.MINIFS(Output!$N$3:$N$992,Output!$H$3:$H$992,I$3,Output!#REF!,1,Output!$B$3:$B$992,$A83),1)&amp;"-"&amp;ROUND(_xlfn.MAXIFS(Output!$N$3:$N$992,Output!$H$3:$H$992,I$3,Output!#REF!,1,Output!$B$3:$B$992,$A83),1)&amp;"]","")</f>
        <v/>
      </c>
      <c r="J83" s="29" t="str">
        <f>IFERROR(ROUND(AVERAGEIFS(Output!$N$3:$N$992,Output!$H$3:$H$992,J$3,Output!#REF!,1,Output!$B$3:$B$992,$A83),1)&amp;" ["&amp;ROUND(_xlfn.MINIFS(Output!$N$3:$N$992,Output!$H$3:$H$992,J$3,Output!#REF!,1,Output!$B$3:$B$992,$A83),1)&amp;"-"&amp;ROUND(_xlfn.MAXIFS(Output!$N$3:$N$992,Output!$H$3:$H$992,J$3,Output!#REF!,1,Output!$B$3:$B$992,$A83),1)&amp;"]","")</f>
        <v/>
      </c>
      <c r="K83" s="29" t="str">
        <f>IFERROR(ROUND(AVERAGEIFS(Output!$N$3:$N$992,Output!$H$3:$H$992,K$3,Output!#REF!,1,Output!$B$3:$B$992,$A83),1)&amp;" ["&amp;ROUND(_xlfn.MINIFS(Output!$N$3:$N$992,Output!$H$3:$H$992,K$3,Output!#REF!,1,Output!$B$3:$B$992,$A83),1)&amp;"-"&amp;ROUND(_xlfn.MAXIFS(Output!$N$3:$N$992,Output!$H$3:$H$992,K$3,Output!#REF!,1,Output!$B$3:$B$992,$A83),1)&amp;"]","")</f>
        <v/>
      </c>
      <c r="L83" s="29" t="str">
        <f>IFERROR(ROUND(AVERAGEIFS(Output!$N$3:$N$992,Output!$H$3:$H$992,L$3,Output!#REF!,1,Output!$B$3:$B$992,$A83),1)&amp;" ["&amp;ROUND(_xlfn.MINIFS(Output!$N$3:$N$992,Output!$H$3:$H$992,L$3,Output!#REF!,1,Output!$B$3:$B$992,$A83),1)&amp;"-"&amp;ROUND(_xlfn.MAXIFS(Output!$N$3:$N$992,Output!$H$3:$H$992,L$3,Output!#REF!,1,Output!$B$3:$B$992,$A83),1)&amp;"]","")</f>
        <v/>
      </c>
      <c r="M83" s="29" t="str">
        <f>IFERROR(ROUND(AVERAGEIFS(Output!$N$3:$N$992,Output!$H$3:$H$992,M$3,Output!#REF!,1,Output!$B$3:$B$992,$A83),1)&amp;" ["&amp;ROUND(_xlfn.MINIFS(Output!$N$3:$N$992,Output!$H$3:$H$992,M$3,Output!#REF!,1,Output!$B$3:$B$992,$A83),1)&amp;"-"&amp;ROUND(_xlfn.MAXIFS(Output!$N$3:$N$992,Output!$H$3:$H$992,M$3,Output!#REF!,1,Output!$B$3:$B$992,$A83),1)&amp;"]","")</f>
        <v/>
      </c>
      <c r="N83" s="29" t="str">
        <f>IFERROR(ROUND(AVERAGEIFS(Output!$N$3:$N$992,Output!$H$3:$H$992,N$3,Output!#REF!,1,Output!$B$3:$B$992,$A83),1)&amp;" ["&amp;ROUND(_xlfn.MINIFS(Output!$N$3:$N$992,Output!$H$3:$H$992,N$3,Output!#REF!,1,Output!$B$3:$B$992,$A83),1)&amp;"-"&amp;ROUND(_xlfn.MAXIFS(Output!$N$3:$N$992,Output!$H$3:$H$992,N$3,Output!#REF!,1,Output!$B$3:$B$992,$A83),1)&amp;"]","")</f>
        <v/>
      </c>
      <c r="O83" s="29" t="str">
        <f>IFERROR(ROUND(AVERAGEIFS(Output!$N$3:$N$992,Output!$H$3:$H$992,O$3,Output!#REF!,1,Output!$B$3:$B$992,$A83),1)&amp;" ["&amp;ROUND(_xlfn.MINIFS(Output!$N$3:$N$992,Output!$H$3:$H$992,O$3,Output!#REF!,1,Output!$B$3:$B$992,$A83),1)&amp;"-"&amp;ROUND(_xlfn.MAXIFS(Output!$N$3:$N$992,Output!$H$3:$H$992,O$3,Output!#REF!,1,Output!$B$3:$B$992,$A83),1)&amp;"]","")</f>
        <v/>
      </c>
      <c r="P83" s="29" t="str">
        <f>IFERROR(ROUND(AVERAGEIFS(Output!$N$3:$N$992,Output!$H$3:$H$992,P$3,Output!#REF!,1,Output!$B$3:$B$992,$A83),1)&amp;" ["&amp;ROUND(_xlfn.MINIFS(Output!$N$3:$N$992,Output!$H$3:$H$992,P$3,Output!#REF!,1,Output!$B$3:$B$992,$A83),1)&amp;"-"&amp;ROUND(_xlfn.MAXIFS(Output!$N$3:$N$992,Output!$H$3:$H$992,P$3,Output!#REF!,1,Output!$B$3:$B$992,$A83),1)&amp;"]","")</f>
        <v/>
      </c>
      <c r="Q83" s="29" t="str">
        <f>IFERROR(ROUND(AVERAGEIFS(Output!$N$3:$N$992,Output!$H$3:$H$992,Q$3,Output!#REF!,1,Output!$B$3:$B$992,$A83),1)&amp;" ["&amp;ROUND(_xlfn.MINIFS(Output!$N$3:$N$992,Output!$H$3:$H$992,Q$3,Output!#REF!,1,Output!$B$3:$B$992,$A83),1)&amp;"-"&amp;ROUND(_xlfn.MAXIFS(Output!$N$3:$N$992,Output!$H$3:$H$992,Q$3,Output!#REF!,1,Output!$B$3:$B$992,$A83),1)&amp;"]","")</f>
        <v/>
      </c>
      <c r="R83" s="29" t="str">
        <f>IFERROR(ROUND(AVERAGEIFS(Output!$N$3:$N$992,Output!$H$3:$H$992,R$3,Output!#REF!,1,Output!$B$3:$B$992,$A83),1)&amp;" ["&amp;ROUND(_xlfn.MINIFS(Output!$N$3:$N$992,Output!$H$3:$H$992,R$3,Output!#REF!,1,Output!$B$3:$B$992,$A83),1)&amp;"-"&amp;ROUND(_xlfn.MAXIFS(Output!$N$3:$N$992,Output!$H$3:$H$992,R$3,Output!#REF!,1,Output!$B$3:$B$992,$A83),1)&amp;"]","")</f>
        <v/>
      </c>
      <c r="S83" s="29" t="str">
        <f>IFERROR(ROUND(AVERAGEIFS(Output!$N$3:$N$992,Output!$H$3:$H$992,S$3,Output!#REF!,1,Output!$B$3:$B$992,$A83),1)&amp;" ["&amp;ROUND(_xlfn.MINIFS(Output!$N$3:$N$992,Output!$H$3:$H$992,S$3,Output!#REF!,1,Output!$B$3:$B$992,$A83),1)&amp;"-"&amp;ROUND(_xlfn.MAXIFS(Output!$N$3:$N$992,Output!$H$3:$H$992,S$3,Output!#REF!,1,Output!$B$3:$B$992,$A83),1)&amp;"]","")</f>
        <v/>
      </c>
      <c r="T83" s="29" t="str">
        <f>IFERROR(ROUND(AVERAGEIFS(Output!$N$3:$N$992,Output!$H$3:$H$992,T$3,Output!#REF!,1,Output!$B$3:$B$992,$A83),1)&amp;" ["&amp;ROUND(_xlfn.MINIFS(Output!$N$3:$N$992,Output!$H$3:$H$992,T$3,Output!#REF!,1,Output!$B$3:$B$992,$A83),1)&amp;"-"&amp;ROUND(_xlfn.MAXIFS(Output!$N$3:$N$992,Output!$H$3:$H$992,T$3,Output!#REF!,1,Output!$B$3:$B$992,$A83),1)&amp;"]","")</f>
        <v/>
      </c>
      <c r="U83" s="29" t="str">
        <f>IFERROR(ROUND(AVERAGEIFS(Output!$N$3:$N$992,Output!$H$3:$H$992,U$3,Output!#REF!,1,Output!$B$3:$B$992,$A83),1)&amp;" ["&amp;ROUND(_xlfn.MINIFS(Output!$N$3:$N$992,Output!$H$3:$H$992,U$3,Output!#REF!,1,Output!$B$3:$B$992,$A83),1)&amp;"-"&amp;ROUND(_xlfn.MAXIFS(Output!$N$3:$N$992,Output!$H$3:$H$992,U$3,Output!#REF!,1,Output!$B$3:$B$992,$A83),1)&amp;"]","")</f>
        <v/>
      </c>
      <c r="V83" s="29" t="str">
        <f>IFERROR(ROUND(AVERAGEIFS(Output!$N$3:$N$992,Output!$H$3:$H$992,V$3,Output!#REF!,1,Output!$B$3:$B$992,$A83),1)&amp;" ["&amp;ROUND(_xlfn.MINIFS(Output!$N$3:$N$992,Output!$H$3:$H$992,V$3,Output!#REF!,1,Output!$B$3:$B$992,$A83),1)&amp;"-"&amp;ROUND(_xlfn.MAXIFS(Output!$N$3:$N$992,Output!$H$3:$H$992,V$3,Output!#REF!,1,Output!$B$3:$B$992,$A83),1)&amp;"]","")</f>
        <v/>
      </c>
      <c r="W83" s="29" t="str">
        <f>IFERROR(ROUND(AVERAGEIFS(Output!$N$3:$N$992,Output!$H$3:$H$992,W$3,Output!#REF!,1,Output!$B$3:$B$992,$A83),1)&amp;" ["&amp;ROUND(_xlfn.MINIFS(Output!$N$3:$N$992,Output!$H$3:$H$992,W$3,Output!#REF!,1,Output!$B$3:$B$992,$A83),1)&amp;"-"&amp;ROUND(_xlfn.MAXIFS(Output!$N$3:$N$992,Output!$H$3:$H$992,W$3,Output!#REF!,1,Output!$B$3:$B$992,$A83),1)&amp;"]","")</f>
        <v/>
      </c>
      <c r="X83" s="29" t="str">
        <f>IFERROR(ROUND(AVERAGEIFS(Output!$N$3:$N$992,Output!$H$3:$H$992,X$3,Output!#REF!,1,Output!$B$3:$B$992,$A83),1)&amp;" ["&amp;ROUND(_xlfn.MINIFS(Output!$N$3:$N$992,Output!$H$3:$H$992,X$3,Output!#REF!,1,Output!$B$3:$B$992,$A83),1)&amp;"-"&amp;ROUND(_xlfn.MAXIFS(Output!$N$3:$N$992,Output!$H$3:$H$992,X$3,Output!#REF!,1,Output!$B$3:$B$992,$A83),1)&amp;"]","")</f>
        <v/>
      </c>
      <c r="Y83" s="29" t="str">
        <f>IFERROR(ROUND(AVERAGEIFS(Output!$N$3:$N$992,Output!$H$3:$H$992,Y$3,Output!#REF!,1,Output!$B$3:$B$992,$A83),1)&amp;" ["&amp;ROUND(_xlfn.MINIFS(Output!$N$3:$N$992,Output!$H$3:$H$992,Y$3,Output!#REF!,1,Output!$B$3:$B$992,$A83),1)&amp;"-"&amp;ROUND(_xlfn.MAXIFS(Output!$N$3:$N$992,Output!$H$3:$H$992,Y$3,Output!#REF!,1,Output!$B$3:$B$992,$A83),1)&amp;"]","")</f>
        <v/>
      </c>
      <c r="Z83" s="29" t="str">
        <f>IFERROR(ROUND(AVERAGEIFS(Output!$N$3:$N$992,Output!$H$3:$H$992,Z$3,Output!#REF!,1,Output!$B$3:$B$992,$A83),1)&amp;" ["&amp;ROUND(_xlfn.MINIFS(Output!$N$3:$N$992,Output!$H$3:$H$992,Z$3,Output!#REF!,1,Output!$B$3:$B$992,$A83),1)&amp;"-"&amp;ROUND(_xlfn.MAXIFS(Output!$N$3:$N$992,Output!$H$3:$H$992,Z$3,Output!#REF!,1,Output!$B$3:$B$992,$A83),1)&amp;"]","")</f>
        <v/>
      </c>
      <c r="AA83" s="29" t="str">
        <f>IFERROR(ROUND(AVERAGEIFS(Output!$N$3:$N$992,Output!$H$3:$H$992,AA$3,Output!#REF!,1,Output!$B$3:$B$992,$A83),0)&amp;" ["&amp;ROUND(_xlfn.MINIFS(Output!$N$3:$N$992,Output!$H$3:$H$992,AA$3,Output!#REF!,1,Output!$B$3:$B$992,$A83),0)&amp;"-"&amp;ROUND(_xlfn.MAXIFS(Output!$N$3:$N$992,Output!$H$3:$H$992,AA$3,Output!#REF!,1,Output!$B$3:$B$992,$A83),0)&amp;"]","")</f>
        <v/>
      </c>
      <c r="AB83" s="29" t="str">
        <f>IFERROR(ROUND(AVERAGEIFS(Output!$N$3:$N$992,Output!$H$3:$H$992,AB$3,Output!#REF!,1,Output!$B$3:$B$992,$A83),0)&amp;" ["&amp;ROUND(_xlfn.MINIFS(Output!$N$3:$N$992,Output!$H$3:$H$992,AB$3,Output!#REF!,1,Output!$B$3:$B$992,$A83),0)&amp;"-"&amp;ROUND(_xlfn.MAXIFS(Output!$N$3:$N$992,Output!$H$3:$H$992,AB$3,Output!#REF!,1,Output!$B$3:$B$992,$A83),0)&amp;"]","")</f>
        <v/>
      </c>
      <c r="AC83" s="29" t="str">
        <f>IFERROR(ROUND(AVERAGEIFS(Output!$N$3:$N$992,Output!$H$3:$H$992,AC$3,Output!#REF!,1,Output!$B$3:$B$992,$A83),0)&amp;" ["&amp;ROUND(_xlfn.MINIFS(Output!$N$3:$N$992,Output!$H$3:$H$992,AC$3,Output!#REF!,1,Output!$B$3:$B$992,$A83),0)&amp;"-"&amp;ROUND(_xlfn.MAXIFS(Output!$N$3:$N$992,Output!$H$3:$H$992,AC$3,Output!#REF!,1,Output!$B$3:$B$992,$A83),0)&amp;"]","")</f>
        <v/>
      </c>
    </row>
    <row r="84" spans="1:29" x14ac:dyDescent="0.35">
      <c r="A84" s="28" t="s">
        <v>28</v>
      </c>
      <c r="B84" s="51" t="s">
        <v>11</v>
      </c>
      <c r="C84" s="51" t="s">
        <v>17</v>
      </c>
      <c r="D84" s="29" t="str">
        <f>IFERROR(ROUND(AVERAGEIFS(Output!$N$3:$N$992,Output!$H$3:$H$992,D$3,Output!#REF!,1,Output!$B$3:$B$992,$A84),1)&amp;" ["&amp;ROUND(_xlfn.MINIFS(Output!$N$3:$N$992,Output!$H$3:$H$992,D$3,Output!#REF!,1,Output!$B$3:$B$992,$A84),1)&amp;"-"&amp;ROUND(_xlfn.MAXIFS(Output!$N$3:$N$992,Output!$H$3:$H$992,D$3,Output!#REF!,1,Output!$B$3:$B$992,$A84),1)&amp;"]","")</f>
        <v/>
      </c>
      <c r="E84" s="29" t="str">
        <f>IFERROR(ROUND(AVERAGEIFS(Output!$N$3:$N$992,Output!$H$3:$H$992,E$3,Output!#REF!,1,Output!$B$3:$B$992,$A84),1)&amp;" ["&amp;ROUND(_xlfn.MINIFS(Output!$N$3:$N$992,Output!$H$3:$H$992,E$3,Output!#REF!,1,Output!$B$3:$B$992,$A84),1)&amp;"-"&amp;ROUND(_xlfn.MAXIFS(Output!$N$3:$N$992,Output!$H$3:$H$992,E$3,Output!#REF!,1,Output!$B$3:$B$992,$A84),1)&amp;"]","")</f>
        <v/>
      </c>
      <c r="F84" s="29" t="str">
        <f>IFERROR(ROUND(AVERAGEIFS(Output!$N$3:$N$992,Output!$H$3:$H$992,F$3,Output!#REF!,1,Output!$B$3:$B$992,$A84),1)&amp;" ["&amp;ROUND(_xlfn.MINIFS(Output!$N$3:$N$992,Output!$H$3:$H$992,F$3,Output!#REF!,1,Output!$B$3:$B$992,$A84),1)&amp;"-"&amp;ROUND(_xlfn.MAXIFS(Output!$N$3:$N$992,Output!$H$3:$H$992,F$3,Output!#REF!,1,Output!$B$3:$B$992,$A84),1)&amp;"]","")</f>
        <v/>
      </c>
      <c r="G84" s="29" t="str">
        <f>IFERROR(ROUND(AVERAGEIFS(Output!$N$3:$N$992,Output!$H$3:$H$992,G$3,Output!#REF!,1,Output!$B$3:$B$992,$A84),1)&amp;" ["&amp;ROUND(_xlfn.MINIFS(Output!$N$3:$N$992,Output!$H$3:$H$992,G$3,Output!#REF!,1,Output!$B$3:$B$992,$A84),1)&amp;"-"&amp;ROUND(_xlfn.MAXIFS(Output!$N$3:$N$992,Output!$H$3:$H$992,G$3,Output!#REF!,1,Output!$B$3:$B$992,$A84),1)&amp;"]","")</f>
        <v/>
      </c>
      <c r="H84" s="29" t="str">
        <f>IFERROR(ROUND(AVERAGEIFS(Output!$N$3:$N$992,Output!$H$3:$H$992,H$3,Output!#REF!,1,Output!$B$3:$B$992,$A84),1)&amp;" ["&amp;ROUND(_xlfn.MINIFS(Output!$N$3:$N$992,Output!$H$3:$H$992,H$3,Output!#REF!,1,Output!$B$3:$B$992,$A84),1)&amp;"-"&amp;ROUND(_xlfn.MAXIFS(Output!$N$3:$N$992,Output!$H$3:$H$992,H$3,Output!#REF!,1,Output!$B$3:$B$992,$A84),1)&amp;"]","")</f>
        <v/>
      </c>
      <c r="I84" s="29" t="str">
        <f>IFERROR(ROUND(AVERAGEIFS(Output!$N$3:$N$992,Output!$H$3:$H$992,I$3,Output!#REF!,1,Output!$B$3:$B$992,$A84),1)&amp;" ["&amp;ROUND(_xlfn.MINIFS(Output!$N$3:$N$992,Output!$H$3:$H$992,I$3,Output!#REF!,1,Output!$B$3:$B$992,$A84),1)&amp;"-"&amp;ROUND(_xlfn.MAXIFS(Output!$N$3:$N$992,Output!$H$3:$H$992,I$3,Output!#REF!,1,Output!$B$3:$B$992,$A84),1)&amp;"]","")</f>
        <v/>
      </c>
      <c r="J84" s="29" t="str">
        <f>IFERROR(ROUND(AVERAGEIFS(Output!$N$3:$N$992,Output!$H$3:$H$992,J$3,Output!#REF!,1,Output!$B$3:$B$992,$A84),1)&amp;" ["&amp;ROUND(_xlfn.MINIFS(Output!$N$3:$N$992,Output!$H$3:$H$992,J$3,Output!#REF!,1,Output!$B$3:$B$992,$A84),1)&amp;"-"&amp;ROUND(_xlfn.MAXIFS(Output!$N$3:$N$992,Output!$H$3:$H$992,J$3,Output!#REF!,1,Output!$B$3:$B$992,$A84),1)&amp;"]","")</f>
        <v/>
      </c>
      <c r="K84" s="29" t="str">
        <f>IFERROR(ROUND(AVERAGEIFS(Output!$N$3:$N$992,Output!$H$3:$H$992,K$3,Output!#REF!,1,Output!$B$3:$B$992,$A84),1)&amp;" ["&amp;ROUND(_xlfn.MINIFS(Output!$N$3:$N$992,Output!$H$3:$H$992,K$3,Output!#REF!,1,Output!$B$3:$B$992,$A84),1)&amp;"-"&amp;ROUND(_xlfn.MAXIFS(Output!$N$3:$N$992,Output!$H$3:$H$992,K$3,Output!#REF!,1,Output!$B$3:$B$992,$A84),1)&amp;"]","")</f>
        <v/>
      </c>
      <c r="L84" s="29" t="str">
        <f>IFERROR(ROUND(AVERAGEIFS(Output!$N$3:$N$992,Output!$H$3:$H$992,L$3,Output!#REF!,1,Output!$B$3:$B$992,$A84),1)&amp;" ["&amp;ROUND(_xlfn.MINIFS(Output!$N$3:$N$992,Output!$H$3:$H$992,L$3,Output!#REF!,1,Output!$B$3:$B$992,$A84),1)&amp;"-"&amp;ROUND(_xlfn.MAXIFS(Output!$N$3:$N$992,Output!$H$3:$H$992,L$3,Output!#REF!,1,Output!$B$3:$B$992,$A84),1)&amp;"]","")</f>
        <v/>
      </c>
      <c r="M84" s="29" t="str">
        <f>IFERROR(ROUND(AVERAGEIFS(Output!$N$3:$N$992,Output!$H$3:$H$992,M$3,Output!#REF!,1,Output!$B$3:$B$992,$A84),1)&amp;" ["&amp;ROUND(_xlfn.MINIFS(Output!$N$3:$N$992,Output!$H$3:$H$992,M$3,Output!#REF!,1,Output!$B$3:$B$992,$A84),1)&amp;"-"&amp;ROUND(_xlfn.MAXIFS(Output!$N$3:$N$992,Output!$H$3:$H$992,M$3,Output!#REF!,1,Output!$B$3:$B$992,$A84),1)&amp;"]","")</f>
        <v/>
      </c>
      <c r="N84" s="29" t="str">
        <f>IFERROR(ROUND(AVERAGEIFS(Output!$N$3:$N$992,Output!$H$3:$H$992,N$3,Output!#REF!,1,Output!$B$3:$B$992,$A84),1)&amp;" ["&amp;ROUND(_xlfn.MINIFS(Output!$N$3:$N$992,Output!$H$3:$H$992,N$3,Output!#REF!,1,Output!$B$3:$B$992,$A84),1)&amp;"-"&amp;ROUND(_xlfn.MAXIFS(Output!$N$3:$N$992,Output!$H$3:$H$992,N$3,Output!#REF!,1,Output!$B$3:$B$992,$A84),1)&amp;"]","")</f>
        <v/>
      </c>
      <c r="O84" s="29" t="str">
        <f>IFERROR(ROUND(AVERAGEIFS(Output!$N$3:$N$992,Output!$H$3:$H$992,O$3,Output!#REF!,1,Output!$B$3:$B$992,$A84),1)&amp;" ["&amp;ROUND(_xlfn.MINIFS(Output!$N$3:$N$992,Output!$H$3:$H$992,O$3,Output!#REF!,1,Output!$B$3:$B$992,$A84),1)&amp;"-"&amp;ROUND(_xlfn.MAXIFS(Output!$N$3:$N$992,Output!$H$3:$H$992,O$3,Output!#REF!,1,Output!$B$3:$B$992,$A84),1)&amp;"]","")</f>
        <v/>
      </c>
      <c r="P84" s="29" t="str">
        <f>IFERROR(ROUND(AVERAGEIFS(Output!$N$3:$N$992,Output!$H$3:$H$992,P$3,Output!#REF!,1,Output!$B$3:$B$992,$A84),1)&amp;" ["&amp;ROUND(_xlfn.MINIFS(Output!$N$3:$N$992,Output!$H$3:$H$992,P$3,Output!#REF!,1,Output!$B$3:$B$992,$A84),1)&amp;"-"&amp;ROUND(_xlfn.MAXIFS(Output!$N$3:$N$992,Output!$H$3:$H$992,P$3,Output!#REF!,1,Output!$B$3:$B$992,$A84),1)&amp;"]","")</f>
        <v/>
      </c>
      <c r="Q84" s="29" t="str">
        <f>IFERROR(ROUND(AVERAGEIFS(Output!$N$3:$N$992,Output!$H$3:$H$992,Q$3,Output!#REF!,1,Output!$B$3:$B$992,$A84),1)&amp;" ["&amp;ROUND(_xlfn.MINIFS(Output!$N$3:$N$992,Output!$H$3:$H$992,Q$3,Output!#REF!,1,Output!$B$3:$B$992,$A84),1)&amp;"-"&amp;ROUND(_xlfn.MAXIFS(Output!$N$3:$N$992,Output!$H$3:$H$992,Q$3,Output!#REF!,1,Output!$B$3:$B$992,$A84),1)&amp;"]","")</f>
        <v/>
      </c>
      <c r="R84" s="29" t="str">
        <f>IFERROR(ROUND(AVERAGEIFS(Output!$N$3:$N$992,Output!$H$3:$H$992,R$3,Output!#REF!,1,Output!$B$3:$B$992,$A84),1)&amp;" ["&amp;ROUND(_xlfn.MINIFS(Output!$N$3:$N$992,Output!$H$3:$H$992,R$3,Output!#REF!,1,Output!$B$3:$B$992,$A84),1)&amp;"-"&amp;ROUND(_xlfn.MAXIFS(Output!$N$3:$N$992,Output!$H$3:$H$992,R$3,Output!#REF!,1,Output!$B$3:$B$992,$A84),1)&amp;"]","")</f>
        <v/>
      </c>
      <c r="S84" s="29" t="str">
        <f>IFERROR(ROUND(AVERAGEIFS(Output!$N$3:$N$992,Output!$H$3:$H$992,S$3,Output!#REF!,1,Output!$B$3:$B$992,$A84),1)&amp;" ["&amp;ROUND(_xlfn.MINIFS(Output!$N$3:$N$992,Output!$H$3:$H$992,S$3,Output!#REF!,1,Output!$B$3:$B$992,$A84),1)&amp;"-"&amp;ROUND(_xlfn.MAXIFS(Output!$N$3:$N$992,Output!$H$3:$H$992,S$3,Output!#REF!,1,Output!$B$3:$B$992,$A84),1)&amp;"]","")</f>
        <v/>
      </c>
      <c r="T84" s="29" t="str">
        <f>IFERROR(ROUND(AVERAGEIFS(Output!$N$3:$N$992,Output!$H$3:$H$992,T$3,Output!#REF!,1,Output!$B$3:$B$992,$A84),1)&amp;" ["&amp;ROUND(_xlfn.MINIFS(Output!$N$3:$N$992,Output!$H$3:$H$992,T$3,Output!#REF!,1,Output!$B$3:$B$992,$A84),1)&amp;"-"&amp;ROUND(_xlfn.MAXIFS(Output!$N$3:$N$992,Output!$H$3:$H$992,T$3,Output!#REF!,1,Output!$B$3:$B$992,$A84),1)&amp;"]","")</f>
        <v/>
      </c>
      <c r="U84" s="29" t="str">
        <f>IFERROR(ROUND(AVERAGEIFS(Output!$N$3:$N$992,Output!$H$3:$H$992,U$3,Output!#REF!,1,Output!$B$3:$B$992,$A84),1)&amp;" ["&amp;ROUND(_xlfn.MINIFS(Output!$N$3:$N$992,Output!$H$3:$H$992,U$3,Output!#REF!,1,Output!$B$3:$B$992,$A84),1)&amp;"-"&amp;ROUND(_xlfn.MAXIFS(Output!$N$3:$N$992,Output!$H$3:$H$992,U$3,Output!#REF!,1,Output!$B$3:$B$992,$A84),1)&amp;"]","")</f>
        <v/>
      </c>
      <c r="V84" s="29" t="str">
        <f>IFERROR(ROUND(AVERAGEIFS(Output!$N$3:$N$992,Output!$H$3:$H$992,V$3,Output!#REF!,1,Output!$B$3:$B$992,$A84),1)&amp;" ["&amp;ROUND(_xlfn.MINIFS(Output!$N$3:$N$992,Output!$H$3:$H$992,V$3,Output!#REF!,1,Output!$B$3:$B$992,$A84),1)&amp;"-"&amp;ROUND(_xlfn.MAXIFS(Output!$N$3:$N$992,Output!$H$3:$H$992,V$3,Output!#REF!,1,Output!$B$3:$B$992,$A84),1)&amp;"]","")</f>
        <v/>
      </c>
      <c r="W84" s="29" t="str">
        <f>IFERROR(ROUND(AVERAGEIFS(Output!$N$3:$N$992,Output!$H$3:$H$992,W$3,Output!#REF!,1,Output!$B$3:$B$992,$A84),1)&amp;" ["&amp;ROUND(_xlfn.MINIFS(Output!$N$3:$N$992,Output!$H$3:$H$992,W$3,Output!#REF!,1,Output!$B$3:$B$992,$A84),1)&amp;"-"&amp;ROUND(_xlfn.MAXIFS(Output!$N$3:$N$992,Output!$H$3:$H$992,W$3,Output!#REF!,1,Output!$B$3:$B$992,$A84),1)&amp;"]","")</f>
        <v/>
      </c>
      <c r="X84" s="29" t="str">
        <f>IFERROR(ROUND(AVERAGEIFS(Output!$N$3:$N$992,Output!$H$3:$H$992,X$3,Output!#REF!,1,Output!$B$3:$B$992,$A84),1)&amp;" ["&amp;ROUND(_xlfn.MINIFS(Output!$N$3:$N$992,Output!$H$3:$H$992,X$3,Output!#REF!,1,Output!$B$3:$B$992,$A84),1)&amp;"-"&amp;ROUND(_xlfn.MAXIFS(Output!$N$3:$N$992,Output!$H$3:$H$992,X$3,Output!#REF!,1,Output!$B$3:$B$992,$A84),1)&amp;"]","")</f>
        <v/>
      </c>
      <c r="Y84" s="29" t="str">
        <f>IFERROR(ROUND(AVERAGEIFS(Output!$N$3:$N$992,Output!$H$3:$H$992,Y$3,Output!#REF!,1,Output!$B$3:$B$992,$A84),1)&amp;" ["&amp;ROUND(_xlfn.MINIFS(Output!$N$3:$N$992,Output!$H$3:$H$992,Y$3,Output!#REF!,1,Output!$B$3:$B$992,$A84),1)&amp;"-"&amp;ROUND(_xlfn.MAXIFS(Output!$N$3:$N$992,Output!$H$3:$H$992,Y$3,Output!#REF!,1,Output!$B$3:$B$992,$A84),1)&amp;"]","")</f>
        <v/>
      </c>
      <c r="Z84" s="29" t="str">
        <f>IFERROR(ROUND(AVERAGEIFS(Output!$N$3:$N$992,Output!$H$3:$H$992,Z$3,Output!#REF!,1,Output!$B$3:$B$992,$A84),1)&amp;" ["&amp;ROUND(_xlfn.MINIFS(Output!$N$3:$N$992,Output!$H$3:$H$992,Z$3,Output!#REF!,1,Output!$B$3:$B$992,$A84),1)&amp;"-"&amp;ROUND(_xlfn.MAXIFS(Output!$N$3:$N$992,Output!$H$3:$H$992,Z$3,Output!#REF!,1,Output!$B$3:$B$992,$A84),1)&amp;"]","")</f>
        <v/>
      </c>
      <c r="AA84" s="29" t="str">
        <f>IFERROR(ROUND(AVERAGEIFS(Output!$N$3:$N$992,Output!$H$3:$H$992,AA$3,Output!#REF!,1,Output!$B$3:$B$992,$A84),0)&amp;" ["&amp;ROUND(_xlfn.MINIFS(Output!$N$3:$N$992,Output!$H$3:$H$992,AA$3,Output!#REF!,1,Output!$B$3:$B$992,$A84),0)&amp;"-"&amp;ROUND(_xlfn.MAXIFS(Output!$N$3:$N$992,Output!$H$3:$H$992,AA$3,Output!#REF!,1,Output!$B$3:$B$992,$A84),0)&amp;"]","")</f>
        <v/>
      </c>
      <c r="AB84" s="29" t="str">
        <f>IFERROR(ROUND(AVERAGEIFS(Output!$N$3:$N$992,Output!$H$3:$H$992,AB$3,Output!#REF!,1,Output!$B$3:$B$992,$A84),0)&amp;" ["&amp;ROUND(_xlfn.MINIFS(Output!$N$3:$N$992,Output!$H$3:$H$992,AB$3,Output!#REF!,1,Output!$B$3:$B$992,$A84),0)&amp;"-"&amp;ROUND(_xlfn.MAXIFS(Output!$N$3:$N$992,Output!$H$3:$H$992,AB$3,Output!#REF!,1,Output!$B$3:$B$992,$A84),0)&amp;"]","")</f>
        <v/>
      </c>
      <c r="AC84" s="29" t="str">
        <f>IFERROR(ROUND(AVERAGEIFS(Output!$N$3:$N$992,Output!$H$3:$H$992,AC$3,Output!#REF!,1,Output!$B$3:$B$992,$A84),0)&amp;" ["&amp;ROUND(_xlfn.MINIFS(Output!$N$3:$N$992,Output!$H$3:$H$992,AC$3,Output!#REF!,1,Output!$B$3:$B$992,$A84),0)&amp;"-"&amp;ROUND(_xlfn.MAXIFS(Output!$N$3:$N$992,Output!$H$3:$H$992,AC$3,Output!#REF!,1,Output!$B$3:$B$992,$A84),0)&amp;"]","")</f>
        <v/>
      </c>
    </row>
    <row r="85" spans="1:29" x14ac:dyDescent="0.35">
      <c r="A85" s="28" t="s">
        <v>30</v>
      </c>
      <c r="B85" s="51" t="s">
        <v>8</v>
      </c>
      <c r="C85" s="51" t="s">
        <v>15</v>
      </c>
      <c r="D85" s="29" t="str">
        <f>IFERROR(ROUND(AVERAGEIFS(Output!$N$3:$N$992,Output!$H$3:$H$992,D$3,Output!#REF!,1,Output!$B$3:$B$992,$A85),1)&amp;" ["&amp;ROUND(_xlfn.MINIFS(Output!$N$3:$N$992,Output!$H$3:$H$992,D$3,Output!#REF!,1,Output!$B$3:$B$992,$A85),1)&amp;"-"&amp;ROUND(_xlfn.MAXIFS(Output!$N$3:$N$992,Output!$H$3:$H$992,D$3,Output!#REF!,1,Output!$B$3:$B$992,$A85),1)&amp;"]","")</f>
        <v/>
      </c>
      <c r="E85" s="29" t="str">
        <f>IFERROR(ROUND(AVERAGEIFS(Output!$N$3:$N$992,Output!$H$3:$H$992,E$3,Output!#REF!,1,Output!$B$3:$B$992,$A85),1)&amp;" ["&amp;ROUND(_xlfn.MINIFS(Output!$N$3:$N$992,Output!$H$3:$H$992,E$3,Output!#REF!,1,Output!$B$3:$B$992,$A85),1)&amp;"-"&amp;ROUND(_xlfn.MAXIFS(Output!$N$3:$N$992,Output!$H$3:$H$992,E$3,Output!#REF!,1,Output!$B$3:$B$992,$A85),1)&amp;"]","")</f>
        <v/>
      </c>
      <c r="F85" s="29" t="str">
        <f>IFERROR(ROUND(AVERAGEIFS(Output!$N$3:$N$992,Output!$H$3:$H$992,F$3,Output!#REF!,1,Output!$B$3:$B$992,$A85),1)&amp;" ["&amp;ROUND(_xlfn.MINIFS(Output!$N$3:$N$992,Output!$H$3:$H$992,F$3,Output!#REF!,1,Output!$B$3:$B$992,$A85),1)&amp;"-"&amp;ROUND(_xlfn.MAXIFS(Output!$N$3:$N$992,Output!$H$3:$H$992,F$3,Output!#REF!,1,Output!$B$3:$B$992,$A85),1)&amp;"]","")</f>
        <v/>
      </c>
      <c r="G85" s="29" t="str">
        <f>IFERROR(ROUND(AVERAGEIFS(Output!$N$3:$N$992,Output!$H$3:$H$992,G$3,Output!#REF!,1,Output!$B$3:$B$992,$A85),1)&amp;" ["&amp;ROUND(_xlfn.MINIFS(Output!$N$3:$N$992,Output!$H$3:$H$992,G$3,Output!#REF!,1,Output!$B$3:$B$992,$A85),1)&amp;"-"&amp;ROUND(_xlfn.MAXIFS(Output!$N$3:$N$992,Output!$H$3:$H$992,G$3,Output!#REF!,1,Output!$B$3:$B$992,$A85),1)&amp;"]","")</f>
        <v/>
      </c>
      <c r="H85" s="29" t="str">
        <f>IFERROR(ROUND(AVERAGEIFS(Output!$N$3:$N$992,Output!$H$3:$H$992,H$3,Output!#REF!,1,Output!$B$3:$B$992,$A85),1)&amp;" ["&amp;ROUND(_xlfn.MINIFS(Output!$N$3:$N$992,Output!$H$3:$H$992,H$3,Output!#REF!,1,Output!$B$3:$B$992,$A85),1)&amp;"-"&amp;ROUND(_xlfn.MAXIFS(Output!$N$3:$N$992,Output!$H$3:$H$992,H$3,Output!#REF!,1,Output!$B$3:$B$992,$A85),1)&amp;"]","")</f>
        <v/>
      </c>
      <c r="I85" s="29" t="str">
        <f>IFERROR(ROUND(AVERAGEIFS(Output!$N$3:$N$992,Output!$H$3:$H$992,I$3,Output!#REF!,1,Output!$B$3:$B$992,$A85),1)&amp;" ["&amp;ROUND(_xlfn.MINIFS(Output!$N$3:$N$992,Output!$H$3:$H$992,I$3,Output!#REF!,1,Output!$B$3:$B$992,$A85),1)&amp;"-"&amp;ROUND(_xlfn.MAXIFS(Output!$N$3:$N$992,Output!$H$3:$H$992,I$3,Output!#REF!,1,Output!$B$3:$B$992,$A85),1)&amp;"]","")</f>
        <v/>
      </c>
      <c r="J85" s="29" t="str">
        <f>IFERROR(ROUND(AVERAGEIFS(Output!$N$3:$N$992,Output!$H$3:$H$992,J$3,Output!#REF!,1,Output!$B$3:$B$992,$A85),1)&amp;" ["&amp;ROUND(_xlfn.MINIFS(Output!$N$3:$N$992,Output!$H$3:$H$992,J$3,Output!#REF!,1,Output!$B$3:$B$992,$A85),1)&amp;"-"&amp;ROUND(_xlfn.MAXIFS(Output!$N$3:$N$992,Output!$H$3:$H$992,J$3,Output!#REF!,1,Output!$B$3:$B$992,$A85),1)&amp;"]","")</f>
        <v/>
      </c>
      <c r="K85" s="29" t="str">
        <f>IFERROR(ROUND(AVERAGEIFS(Output!$N$3:$N$992,Output!$H$3:$H$992,K$3,Output!#REF!,1,Output!$B$3:$B$992,$A85),1)&amp;" ["&amp;ROUND(_xlfn.MINIFS(Output!$N$3:$N$992,Output!$H$3:$H$992,K$3,Output!#REF!,1,Output!$B$3:$B$992,$A85),1)&amp;"-"&amp;ROUND(_xlfn.MAXIFS(Output!$N$3:$N$992,Output!$H$3:$H$992,K$3,Output!#REF!,1,Output!$B$3:$B$992,$A85),1)&amp;"]","")</f>
        <v/>
      </c>
      <c r="L85" s="29" t="str">
        <f>IFERROR(ROUND(AVERAGEIFS(Output!$N$3:$N$992,Output!$H$3:$H$992,L$3,Output!#REF!,1,Output!$B$3:$B$992,$A85),1)&amp;" ["&amp;ROUND(_xlfn.MINIFS(Output!$N$3:$N$992,Output!$H$3:$H$992,L$3,Output!#REF!,1,Output!$B$3:$B$992,$A85),1)&amp;"-"&amp;ROUND(_xlfn.MAXIFS(Output!$N$3:$N$992,Output!$H$3:$H$992,L$3,Output!#REF!,1,Output!$B$3:$B$992,$A85),1)&amp;"]","")</f>
        <v/>
      </c>
      <c r="M85" s="29" t="str">
        <f>IFERROR(ROUND(AVERAGEIFS(Output!$N$3:$N$992,Output!$H$3:$H$992,M$3,Output!#REF!,1,Output!$B$3:$B$992,$A85),1)&amp;" ["&amp;ROUND(_xlfn.MINIFS(Output!$N$3:$N$992,Output!$H$3:$H$992,M$3,Output!#REF!,1,Output!$B$3:$B$992,$A85),1)&amp;"-"&amp;ROUND(_xlfn.MAXIFS(Output!$N$3:$N$992,Output!$H$3:$H$992,M$3,Output!#REF!,1,Output!$B$3:$B$992,$A85),1)&amp;"]","")</f>
        <v/>
      </c>
      <c r="N85" s="29" t="str">
        <f>IFERROR(ROUND(AVERAGEIFS(Output!$N$3:$N$992,Output!$H$3:$H$992,N$3,Output!#REF!,1,Output!$B$3:$B$992,$A85),1)&amp;" ["&amp;ROUND(_xlfn.MINIFS(Output!$N$3:$N$992,Output!$H$3:$H$992,N$3,Output!#REF!,1,Output!$B$3:$B$992,$A85),1)&amp;"-"&amp;ROUND(_xlfn.MAXIFS(Output!$N$3:$N$992,Output!$H$3:$H$992,N$3,Output!#REF!,1,Output!$B$3:$B$992,$A85),1)&amp;"]","")</f>
        <v/>
      </c>
      <c r="O85" s="29" t="str">
        <f>IFERROR(ROUND(AVERAGEIFS(Output!$N$3:$N$992,Output!$H$3:$H$992,O$3,Output!#REF!,1,Output!$B$3:$B$992,$A85),1)&amp;" ["&amp;ROUND(_xlfn.MINIFS(Output!$N$3:$N$992,Output!$H$3:$H$992,O$3,Output!#REF!,1,Output!$B$3:$B$992,$A85),1)&amp;"-"&amp;ROUND(_xlfn.MAXIFS(Output!$N$3:$N$992,Output!$H$3:$H$992,O$3,Output!#REF!,1,Output!$B$3:$B$992,$A85),1)&amp;"]","")</f>
        <v/>
      </c>
      <c r="P85" s="29" t="str">
        <f>IFERROR(ROUND(AVERAGEIFS(Output!$N$3:$N$992,Output!$H$3:$H$992,P$3,Output!#REF!,1,Output!$B$3:$B$992,$A85),1)&amp;" ["&amp;ROUND(_xlfn.MINIFS(Output!$N$3:$N$992,Output!$H$3:$H$992,P$3,Output!#REF!,1,Output!$B$3:$B$992,$A85),1)&amp;"-"&amp;ROUND(_xlfn.MAXIFS(Output!$N$3:$N$992,Output!$H$3:$H$992,P$3,Output!#REF!,1,Output!$B$3:$B$992,$A85),1)&amp;"]","")</f>
        <v/>
      </c>
      <c r="Q85" s="29" t="str">
        <f>IFERROR(ROUND(AVERAGEIFS(Output!$N$3:$N$992,Output!$H$3:$H$992,Q$3,Output!#REF!,1,Output!$B$3:$B$992,$A85),1)&amp;" ["&amp;ROUND(_xlfn.MINIFS(Output!$N$3:$N$992,Output!$H$3:$H$992,Q$3,Output!#REF!,1,Output!$B$3:$B$992,$A85),1)&amp;"-"&amp;ROUND(_xlfn.MAXIFS(Output!$N$3:$N$992,Output!$H$3:$H$992,Q$3,Output!#REF!,1,Output!$B$3:$B$992,$A85),1)&amp;"]","")</f>
        <v/>
      </c>
      <c r="R85" s="29" t="str">
        <f>IFERROR(ROUND(AVERAGEIFS(Output!$N$3:$N$992,Output!$H$3:$H$992,R$3,Output!#REF!,1,Output!$B$3:$B$992,$A85),1)&amp;" ["&amp;ROUND(_xlfn.MINIFS(Output!$N$3:$N$992,Output!$H$3:$H$992,R$3,Output!#REF!,1,Output!$B$3:$B$992,$A85),1)&amp;"-"&amp;ROUND(_xlfn.MAXIFS(Output!$N$3:$N$992,Output!$H$3:$H$992,R$3,Output!#REF!,1,Output!$B$3:$B$992,$A85),1)&amp;"]","")</f>
        <v/>
      </c>
      <c r="S85" s="29" t="str">
        <f>IFERROR(ROUND(AVERAGEIFS(Output!$N$3:$N$992,Output!$H$3:$H$992,S$3,Output!#REF!,1,Output!$B$3:$B$992,$A85),1)&amp;" ["&amp;ROUND(_xlfn.MINIFS(Output!$N$3:$N$992,Output!$H$3:$H$992,S$3,Output!#REF!,1,Output!$B$3:$B$992,$A85),1)&amp;"-"&amp;ROUND(_xlfn.MAXIFS(Output!$N$3:$N$992,Output!$H$3:$H$992,S$3,Output!#REF!,1,Output!$B$3:$B$992,$A85),1)&amp;"]","")</f>
        <v/>
      </c>
      <c r="T85" s="29" t="str">
        <f>IFERROR(ROUND(AVERAGEIFS(Output!$N$3:$N$992,Output!$H$3:$H$992,T$3,Output!#REF!,1,Output!$B$3:$B$992,$A85),1)&amp;" ["&amp;ROUND(_xlfn.MINIFS(Output!$N$3:$N$992,Output!$H$3:$H$992,T$3,Output!#REF!,1,Output!$B$3:$B$992,$A85),1)&amp;"-"&amp;ROUND(_xlfn.MAXIFS(Output!$N$3:$N$992,Output!$H$3:$H$992,T$3,Output!#REF!,1,Output!$B$3:$B$992,$A85),1)&amp;"]","")</f>
        <v/>
      </c>
      <c r="U85" s="29" t="str">
        <f>IFERROR(ROUND(AVERAGEIFS(Output!$N$3:$N$992,Output!$H$3:$H$992,U$3,Output!#REF!,1,Output!$B$3:$B$992,$A85),1)&amp;" ["&amp;ROUND(_xlfn.MINIFS(Output!$N$3:$N$992,Output!$H$3:$H$992,U$3,Output!#REF!,1,Output!$B$3:$B$992,$A85),1)&amp;"-"&amp;ROUND(_xlfn.MAXIFS(Output!$N$3:$N$992,Output!$H$3:$H$992,U$3,Output!#REF!,1,Output!$B$3:$B$992,$A85),1)&amp;"]","")</f>
        <v/>
      </c>
      <c r="V85" s="29" t="str">
        <f>IFERROR(ROUND(AVERAGEIFS(Output!$N$3:$N$992,Output!$H$3:$H$992,V$3,Output!#REF!,1,Output!$B$3:$B$992,$A85),1)&amp;" ["&amp;ROUND(_xlfn.MINIFS(Output!$N$3:$N$992,Output!$H$3:$H$992,V$3,Output!#REF!,1,Output!$B$3:$B$992,$A85),1)&amp;"-"&amp;ROUND(_xlfn.MAXIFS(Output!$N$3:$N$992,Output!$H$3:$H$992,V$3,Output!#REF!,1,Output!$B$3:$B$992,$A85),1)&amp;"]","")</f>
        <v/>
      </c>
      <c r="W85" s="29" t="str">
        <f>IFERROR(ROUND(AVERAGEIFS(Output!$N$3:$N$992,Output!$H$3:$H$992,W$3,Output!#REF!,1,Output!$B$3:$B$992,$A85),1)&amp;" ["&amp;ROUND(_xlfn.MINIFS(Output!$N$3:$N$992,Output!$H$3:$H$992,W$3,Output!#REF!,1,Output!$B$3:$B$992,$A85),1)&amp;"-"&amp;ROUND(_xlfn.MAXIFS(Output!$N$3:$N$992,Output!$H$3:$H$992,W$3,Output!#REF!,1,Output!$B$3:$B$992,$A85),1)&amp;"]","")</f>
        <v/>
      </c>
      <c r="X85" s="29" t="str">
        <f>IFERROR(ROUND(AVERAGEIFS(Output!$N$3:$N$992,Output!$H$3:$H$992,X$3,Output!#REF!,1,Output!$B$3:$B$992,$A85),1)&amp;" ["&amp;ROUND(_xlfn.MINIFS(Output!$N$3:$N$992,Output!$H$3:$H$992,X$3,Output!#REF!,1,Output!$B$3:$B$992,$A85),1)&amp;"-"&amp;ROUND(_xlfn.MAXIFS(Output!$N$3:$N$992,Output!$H$3:$H$992,X$3,Output!#REF!,1,Output!$B$3:$B$992,$A85),1)&amp;"]","")</f>
        <v/>
      </c>
      <c r="Y85" s="29" t="str">
        <f>IFERROR(ROUND(AVERAGEIFS(Output!$N$3:$N$992,Output!$H$3:$H$992,Y$3,Output!#REF!,1,Output!$B$3:$B$992,$A85),1)&amp;" ["&amp;ROUND(_xlfn.MINIFS(Output!$N$3:$N$992,Output!$H$3:$H$992,Y$3,Output!#REF!,1,Output!$B$3:$B$992,$A85),1)&amp;"-"&amp;ROUND(_xlfn.MAXIFS(Output!$N$3:$N$992,Output!$H$3:$H$992,Y$3,Output!#REF!,1,Output!$B$3:$B$992,$A85),1)&amp;"]","")</f>
        <v/>
      </c>
      <c r="Z85" s="29" t="str">
        <f>IFERROR(ROUND(AVERAGEIFS(Output!$N$3:$N$992,Output!$H$3:$H$992,Z$3,Output!#REF!,1,Output!$B$3:$B$992,$A85),1)&amp;" ["&amp;ROUND(_xlfn.MINIFS(Output!$N$3:$N$992,Output!$H$3:$H$992,Z$3,Output!#REF!,1,Output!$B$3:$B$992,$A85),1)&amp;"-"&amp;ROUND(_xlfn.MAXIFS(Output!$N$3:$N$992,Output!$H$3:$H$992,Z$3,Output!#REF!,1,Output!$B$3:$B$992,$A85),1)&amp;"]","")</f>
        <v/>
      </c>
      <c r="AA85" s="29" t="str">
        <f>IFERROR(ROUND(AVERAGEIFS(Output!$N$3:$N$992,Output!$H$3:$H$992,AA$3,Output!#REF!,1,Output!$B$3:$B$992,$A85),0)&amp;" ["&amp;ROUND(_xlfn.MINIFS(Output!$N$3:$N$992,Output!$H$3:$H$992,AA$3,Output!#REF!,1,Output!$B$3:$B$992,$A85),0)&amp;"-"&amp;ROUND(_xlfn.MAXIFS(Output!$N$3:$N$992,Output!$H$3:$H$992,AA$3,Output!#REF!,1,Output!$B$3:$B$992,$A85),0)&amp;"]","")</f>
        <v/>
      </c>
      <c r="AB85" s="29" t="str">
        <f>IFERROR(ROUND(AVERAGEIFS(Output!$N$3:$N$992,Output!$H$3:$H$992,AB$3,Output!#REF!,1,Output!$B$3:$B$992,$A85),0)&amp;" ["&amp;ROUND(_xlfn.MINIFS(Output!$N$3:$N$992,Output!$H$3:$H$992,AB$3,Output!#REF!,1,Output!$B$3:$B$992,$A85),0)&amp;"-"&amp;ROUND(_xlfn.MAXIFS(Output!$N$3:$N$992,Output!$H$3:$H$992,AB$3,Output!#REF!,1,Output!$B$3:$B$992,$A85),0)&amp;"]","")</f>
        <v/>
      </c>
      <c r="AC85" s="29" t="str">
        <f>IFERROR(ROUND(AVERAGEIFS(Output!$N$3:$N$992,Output!$H$3:$H$992,AC$3,Output!#REF!,1,Output!$B$3:$B$992,$A85),0)&amp;" ["&amp;ROUND(_xlfn.MINIFS(Output!$N$3:$N$992,Output!$H$3:$H$992,AC$3,Output!#REF!,1,Output!$B$3:$B$992,$A85),0)&amp;"-"&amp;ROUND(_xlfn.MAXIFS(Output!$N$3:$N$992,Output!$H$3:$H$992,AC$3,Output!#REF!,1,Output!$B$3:$B$992,$A85),0)&amp;"]","")</f>
        <v/>
      </c>
    </row>
    <row r="86" spans="1:29" x14ac:dyDescent="0.35">
      <c r="A86" s="28" t="s">
        <v>31</v>
      </c>
      <c r="B86" s="51" t="s">
        <v>7</v>
      </c>
      <c r="C86" s="51" t="s">
        <v>16</v>
      </c>
      <c r="D86" s="29" t="str">
        <f>IFERROR(ROUND(AVERAGEIFS(Output!$N$3:$N$992,Output!$H$3:$H$992,D$3,Output!#REF!,1,Output!$B$3:$B$992,$A86),1)&amp;" ["&amp;ROUND(_xlfn.MINIFS(Output!$N$3:$N$992,Output!$H$3:$H$992,D$3,Output!#REF!,1,Output!$B$3:$B$992,$A86),1)&amp;"-"&amp;ROUND(_xlfn.MAXIFS(Output!$N$3:$N$992,Output!$H$3:$H$992,D$3,Output!#REF!,1,Output!$B$3:$B$992,$A86),1)&amp;"]","")</f>
        <v/>
      </c>
      <c r="E86" s="29" t="str">
        <f>IFERROR(ROUND(AVERAGEIFS(Output!$N$3:$N$992,Output!$H$3:$H$992,E$3,Output!#REF!,1,Output!$B$3:$B$992,$A86),1)&amp;" ["&amp;ROUND(_xlfn.MINIFS(Output!$N$3:$N$992,Output!$H$3:$H$992,E$3,Output!#REF!,1,Output!$B$3:$B$992,$A86),1)&amp;"-"&amp;ROUND(_xlfn.MAXIFS(Output!$N$3:$N$992,Output!$H$3:$H$992,E$3,Output!#REF!,1,Output!$B$3:$B$992,$A86),1)&amp;"]","")</f>
        <v/>
      </c>
      <c r="F86" s="29" t="str">
        <f>IFERROR(ROUND(AVERAGEIFS(Output!$N$3:$N$992,Output!$H$3:$H$992,F$3,Output!#REF!,1,Output!$B$3:$B$992,$A86),1)&amp;" ["&amp;ROUND(_xlfn.MINIFS(Output!$N$3:$N$992,Output!$H$3:$H$992,F$3,Output!#REF!,1,Output!$B$3:$B$992,$A86),1)&amp;"-"&amp;ROUND(_xlfn.MAXIFS(Output!$N$3:$N$992,Output!$H$3:$H$992,F$3,Output!#REF!,1,Output!$B$3:$B$992,$A86),1)&amp;"]","")</f>
        <v/>
      </c>
      <c r="G86" s="29" t="str">
        <f>IFERROR(ROUND(AVERAGEIFS(Output!$N$3:$N$992,Output!$H$3:$H$992,G$3,Output!#REF!,1,Output!$B$3:$B$992,$A86),1)&amp;" ["&amp;ROUND(_xlfn.MINIFS(Output!$N$3:$N$992,Output!$H$3:$H$992,G$3,Output!#REF!,1,Output!$B$3:$B$992,$A86),1)&amp;"-"&amp;ROUND(_xlfn.MAXIFS(Output!$N$3:$N$992,Output!$H$3:$H$992,G$3,Output!#REF!,1,Output!$B$3:$B$992,$A86),1)&amp;"]","")</f>
        <v/>
      </c>
      <c r="H86" s="29" t="str">
        <f>IFERROR(ROUND(AVERAGEIFS(Output!$N$3:$N$992,Output!$H$3:$H$992,H$3,Output!#REF!,1,Output!$B$3:$B$992,$A86),1)&amp;" ["&amp;ROUND(_xlfn.MINIFS(Output!$N$3:$N$992,Output!$H$3:$H$992,H$3,Output!#REF!,1,Output!$B$3:$B$992,$A86),1)&amp;"-"&amp;ROUND(_xlfn.MAXIFS(Output!$N$3:$N$992,Output!$H$3:$H$992,H$3,Output!#REF!,1,Output!$B$3:$B$992,$A86),1)&amp;"]","")</f>
        <v/>
      </c>
      <c r="I86" s="29" t="str">
        <f>IFERROR(ROUND(AVERAGEIFS(Output!$N$3:$N$992,Output!$H$3:$H$992,I$3,Output!#REF!,1,Output!$B$3:$B$992,$A86),1)&amp;" ["&amp;ROUND(_xlfn.MINIFS(Output!$N$3:$N$992,Output!$H$3:$H$992,I$3,Output!#REF!,1,Output!$B$3:$B$992,$A86),1)&amp;"-"&amp;ROUND(_xlfn.MAXIFS(Output!$N$3:$N$992,Output!$H$3:$H$992,I$3,Output!#REF!,1,Output!$B$3:$B$992,$A86),1)&amp;"]","")</f>
        <v/>
      </c>
      <c r="J86" s="29" t="str">
        <f>IFERROR(ROUND(AVERAGEIFS(Output!$N$3:$N$992,Output!$H$3:$H$992,J$3,Output!#REF!,1,Output!$B$3:$B$992,$A86),1)&amp;" ["&amp;ROUND(_xlfn.MINIFS(Output!$N$3:$N$992,Output!$H$3:$H$992,J$3,Output!#REF!,1,Output!$B$3:$B$992,$A86),1)&amp;"-"&amp;ROUND(_xlfn.MAXIFS(Output!$N$3:$N$992,Output!$H$3:$H$992,J$3,Output!#REF!,1,Output!$B$3:$B$992,$A86),1)&amp;"]","")</f>
        <v/>
      </c>
      <c r="K86" s="29" t="str">
        <f>IFERROR(ROUND(AVERAGEIFS(Output!$N$3:$N$992,Output!$H$3:$H$992,K$3,Output!#REF!,1,Output!$B$3:$B$992,$A86),1)&amp;" ["&amp;ROUND(_xlfn.MINIFS(Output!$N$3:$N$992,Output!$H$3:$H$992,K$3,Output!#REF!,1,Output!$B$3:$B$992,$A86),1)&amp;"-"&amp;ROUND(_xlfn.MAXIFS(Output!$N$3:$N$992,Output!$H$3:$H$992,K$3,Output!#REF!,1,Output!$B$3:$B$992,$A86),1)&amp;"]","")</f>
        <v/>
      </c>
      <c r="L86" s="29" t="str">
        <f>IFERROR(ROUND(AVERAGEIFS(Output!$N$3:$N$992,Output!$H$3:$H$992,L$3,Output!#REF!,1,Output!$B$3:$B$992,$A86),1)&amp;" ["&amp;ROUND(_xlfn.MINIFS(Output!$N$3:$N$992,Output!$H$3:$H$992,L$3,Output!#REF!,1,Output!$B$3:$B$992,$A86),1)&amp;"-"&amp;ROUND(_xlfn.MAXIFS(Output!$N$3:$N$992,Output!$H$3:$H$992,L$3,Output!#REF!,1,Output!$B$3:$B$992,$A86),1)&amp;"]","")</f>
        <v/>
      </c>
      <c r="M86" s="29" t="str">
        <f>IFERROR(ROUND(AVERAGEIFS(Output!$N$3:$N$992,Output!$H$3:$H$992,M$3,Output!#REF!,1,Output!$B$3:$B$992,$A86),1)&amp;" ["&amp;ROUND(_xlfn.MINIFS(Output!$N$3:$N$992,Output!$H$3:$H$992,M$3,Output!#REF!,1,Output!$B$3:$B$992,$A86),1)&amp;"-"&amp;ROUND(_xlfn.MAXIFS(Output!$N$3:$N$992,Output!$H$3:$H$992,M$3,Output!#REF!,1,Output!$B$3:$B$992,$A86),1)&amp;"]","")</f>
        <v/>
      </c>
      <c r="N86" s="29" t="str">
        <f>IFERROR(ROUND(AVERAGEIFS(Output!$N$3:$N$992,Output!$H$3:$H$992,N$3,Output!#REF!,1,Output!$B$3:$B$992,$A86),1)&amp;" ["&amp;ROUND(_xlfn.MINIFS(Output!$N$3:$N$992,Output!$H$3:$H$992,N$3,Output!#REF!,1,Output!$B$3:$B$992,$A86),1)&amp;"-"&amp;ROUND(_xlfn.MAXIFS(Output!$N$3:$N$992,Output!$H$3:$H$992,N$3,Output!#REF!,1,Output!$B$3:$B$992,$A86),1)&amp;"]","")</f>
        <v/>
      </c>
      <c r="O86" s="29" t="str">
        <f>IFERROR(ROUND(AVERAGEIFS(Output!$N$3:$N$992,Output!$H$3:$H$992,O$3,Output!#REF!,1,Output!$B$3:$B$992,$A86),1)&amp;" ["&amp;ROUND(_xlfn.MINIFS(Output!$N$3:$N$992,Output!$H$3:$H$992,O$3,Output!#REF!,1,Output!$B$3:$B$992,$A86),1)&amp;"-"&amp;ROUND(_xlfn.MAXIFS(Output!$N$3:$N$992,Output!$H$3:$H$992,O$3,Output!#REF!,1,Output!$B$3:$B$992,$A86),1)&amp;"]","")</f>
        <v/>
      </c>
      <c r="P86" s="29" t="str">
        <f>IFERROR(ROUND(AVERAGEIFS(Output!$N$3:$N$992,Output!$H$3:$H$992,P$3,Output!#REF!,1,Output!$B$3:$B$992,$A86),1)&amp;" ["&amp;ROUND(_xlfn.MINIFS(Output!$N$3:$N$992,Output!$H$3:$H$992,P$3,Output!#REF!,1,Output!$B$3:$B$992,$A86),1)&amp;"-"&amp;ROUND(_xlfn.MAXIFS(Output!$N$3:$N$992,Output!$H$3:$H$992,P$3,Output!#REF!,1,Output!$B$3:$B$992,$A86),1)&amp;"]","")</f>
        <v/>
      </c>
      <c r="Q86" s="29" t="str">
        <f>IFERROR(ROUND(AVERAGEIFS(Output!$N$3:$N$992,Output!$H$3:$H$992,Q$3,Output!#REF!,1,Output!$B$3:$B$992,$A86),1)&amp;" ["&amp;ROUND(_xlfn.MINIFS(Output!$N$3:$N$992,Output!$H$3:$H$992,Q$3,Output!#REF!,1,Output!$B$3:$B$992,$A86),1)&amp;"-"&amp;ROUND(_xlfn.MAXIFS(Output!$N$3:$N$992,Output!$H$3:$H$992,Q$3,Output!#REF!,1,Output!$B$3:$B$992,$A86),1)&amp;"]","")</f>
        <v/>
      </c>
      <c r="R86" s="29" t="str">
        <f>IFERROR(ROUND(AVERAGEIFS(Output!$N$3:$N$992,Output!$H$3:$H$992,R$3,Output!#REF!,1,Output!$B$3:$B$992,$A86),1)&amp;" ["&amp;ROUND(_xlfn.MINIFS(Output!$N$3:$N$992,Output!$H$3:$H$992,R$3,Output!#REF!,1,Output!$B$3:$B$992,$A86),1)&amp;"-"&amp;ROUND(_xlfn.MAXIFS(Output!$N$3:$N$992,Output!$H$3:$H$992,R$3,Output!#REF!,1,Output!$B$3:$B$992,$A86),1)&amp;"]","")</f>
        <v/>
      </c>
      <c r="S86" s="29" t="str">
        <f>IFERROR(ROUND(AVERAGEIFS(Output!$N$3:$N$992,Output!$H$3:$H$992,S$3,Output!#REF!,1,Output!$B$3:$B$992,$A86),1)&amp;" ["&amp;ROUND(_xlfn.MINIFS(Output!$N$3:$N$992,Output!$H$3:$H$992,S$3,Output!#REF!,1,Output!$B$3:$B$992,$A86),1)&amp;"-"&amp;ROUND(_xlfn.MAXIFS(Output!$N$3:$N$992,Output!$H$3:$H$992,S$3,Output!#REF!,1,Output!$B$3:$B$992,$A86),1)&amp;"]","")</f>
        <v/>
      </c>
      <c r="T86" s="29" t="str">
        <f>IFERROR(ROUND(AVERAGEIFS(Output!$N$3:$N$992,Output!$H$3:$H$992,T$3,Output!#REF!,1,Output!$B$3:$B$992,$A86),1)&amp;" ["&amp;ROUND(_xlfn.MINIFS(Output!$N$3:$N$992,Output!$H$3:$H$992,T$3,Output!#REF!,1,Output!$B$3:$B$992,$A86),1)&amp;"-"&amp;ROUND(_xlfn.MAXIFS(Output!$N$3:$N$992,Output!$H$3:$H$992,T$3,Output!#REF!,1,Output!$B$3:$B$992,$A86),1)&amp;"]","")</f>
        <v/>
      </c>
      <c r="U86" s="29" t="str">
        <f>IFERROR(ROUND(AVERAGEIFS(Output!$N$3:$N$992,Output!$H$3:$H$992,U$3,Output!#REF!,1,Output!$B$3:$B$992,$A86),1)&amp;" ["&amp;ROUND(_xlfn.MINIFS(Output!$N$3:$N$992,Output!$H$3:$H$992,U$3,Output!#REF!,1,Output!$B$3:$B$992,$A86),1)&amp;"-"&amp;ROUND(_xlfn.MAXIFS(Output!$N$3:$N$992,Output!$H$3:$H$992,U$3,Output!#REF!,1,Output!$B$3:$B$992,$A86),1)&amp;"]","")</f>
        <v/>
      </c>
      <c r="V86" s="29" t="str">
        <f>IFERROR(ROUND(AVERAGEIFS(Output!$N$3:$N$992,Output!$H$3:$H$992,V$3,Output!#REF!,1,Output!$B$3:$B$992,$A86),1)&amp;" ["&amp;ROUND(_xlfn.MINIFS(Output!$N$3:$N$992,Output!$H$3:$H$992,V$3,Output!#REF!,1,Output!$B$3:$B$992,$A86),1)&amp;"-"&amp;ROUND(_xlfn.MAXIFS(Output!$N$3:$N$992,Output!$H$3:$H$992,V$3,Output!#REF!,1,Output!$B$3:$B$992,$A86),1)&amp;"]","")</f>
        <v/>
      </c>
      <c r="W86" s="29" t="str">
        <f>IFERROR(ROUND(AVERAGEIFS(Output!$N$3:$N$992,Output!$H$3:$H$992,W$3,Output!#REF!,1,Output!$B$3:$B$992,$A86),1)&amp;" ["&amp;ROUND(_xlfn.MINIFS(Output!$N$3:$N$992,Output!$H$3:$H$992,W$3,Output!#REF!,1,Output!$B$3:$B$992,$A86),1)&amp;"-"&amp;ROUND(_xlfn.MAXIFS(Output!$N$3:$N$992,Output!$H$3:$H$992,W$3,Output!#REF!,1,Output!$B$3:$B$992,$A86),1)&amp;"]","")</f>
        <v/>
      </c>
      <c r="X86" s="29" t="str">
        <f>IFERROR(ROUND(AVERAGEIFS(Output!$N$3:$N$992,Output!$H$3:$H$992,X$3,Output!#REF!,1,Output!$B$3:$B$992,$A86),1)&amp;" ["&amp;ROUND(_xlfn.MINIFS(Output!$N$3:$N$992,Output!$H$3:$H$992,X$3,Output!#REF!,1,Output!$B$3:$B$992,$A86),1)&amp;"-"&amp;ROUND(_xlfn.MAXIFS(Output!$N$3:$N$992,Output!$H$3:$H$992,X$3,Output!#REF!,1,Output!$B$3:$B$992,$A86),1)&amp;"]","")</f>
        <v/>
      </c>
      <c r="Y86" s="29" t="str">
        <f>IFERROR(ROUND(AVERAGEIFS(Output!$N$3:$N$992,Output!$H$3:$H$992,Y$3,Output!#REF!,1,Output!$B$3:$B$992,$A86),1)&amp;" ["&amp;ROUND(_xlfn.MINIFS(Output!$N$3:$N$992,Output!$H$3:$H$992,Y$3,Output!#REF!,1,Output!$B$3:$B$992,$A86),1)&amp;"-"&amp;ROUND(_xlfn.MAXIFS(Output!$N$3:$N$992,Output!$H$3:$H$992,Y$3,Output!#REF!,1,Output!$B$3:$B$992,$A86),1)&amp;"]","")</f>
        <v/>
      </c>
      <c r="Z86" s="29" t="str">
        <f>IFERROR(ROUND(AVERAGEIFS(Output!$N$3:$N$992,Output!$H$3:$H$992,Z$3,Output!#REF!,1,Output!$B$3:$B$992,$A86),1)&amp;" ["&amp;ROUND(_xlfn.MINIFS(Output!$N$3:$N$992,Output!$H$3:$H$992,Z$3,Output!#REF!,1,Output!$B$3:$B$992,$A86),1)&amp;"-"&amp;ROUND(_xlfn.MAXIFS(Output!$N$3:$N$992,Output!$H$3:$H$992,Z$3,Output!#REF!,1,Output!$B$3:$B$992,$A86),1)&amp;"]","")</f>
        <v/>
      </c>
      <c r="AA86" s="29" t="str">
        <f>IFERROR(ROUND(AVERAGEIFS(Output!$N$3:$N$992,Output!$H$3:$H$992,AA$3,Output!#REF!,1,Output!$B$3:$B$992,$A86),0)&amp;" ["&amp;ROUND(_xlfn.MINIFS(Output!$N$3:$N$992,Output!$H$3:$H$992,AA$3,Output!#REF!,1,Output!$B$3:$B$992,$A86),0)&amp;"-"&amp;ROUND(_xlfn.MAXIFS(Output!$N$3:$N$992,Output!$H$3:$H$992,AA$3,Output!#REF!,1,Output!$B$3:$B$992,$A86),0)&amp;"]","")</f>
        <v/>
      </c>
      <c r="AB86" s="29" t="str">
        <f>IFERROR(ROUND(AVERAGEIFS(Output!$N$3:$N$992,Output!$H$3:$H$992,AB$3,Output!#REF!,1,Output!$B$3:$B$992,$A86),0)&amp;" ["&amp;ROUND(_xlfn.MINIFS(Output!$N$3:$N$992,Output!$H$3:$H$992,AB$3,Output!#REF!,1,Output!$B$3:$B$992,$A86),0)&amp;"-"&amp;ROUND(_xlfn.MAXIFS(Output!$N$3:$N$992,Output!$H$3:$H$992,AB$3,Output!#REF!,1,Output!$B$3:$B$992,$A86),0)&amp;"]","")</f>
        <v/>
      </c>
      <c r="AC86" s="29" t="str">
        <f>IFERROR(ROUND(AVERAGEIFS(Output!$N$3:$N$992,Output!$H$3:$H$992,AC$3,Output!#REF!,1,Output!$B$3:$B$992,$A86),0)&amp;" ["&amp;ROUND(_xlfn.MINIFS(Output!$N$3:$N$992,Output!$H$3:$H$992,AC$3,Output!#REF!,1,Output!$B$3:$B$992,$A86),0)&amp;"-"&amp;ROUND(_xlfn.MAXIFS(Output!$N$3:$N$992,Output!$H$3:$H$992,AC$3,Output!#REF!,1,Output!$B$3:$B$992,$A86),0)&amp;"]","")</f>
        <v/>
      </c>
    </row>
    <row r="87" spans="1:29" x14ac:dyDescent="0.35">
      <c r="A87" s="28" t="s">
        <v>55</v>
      </c>
      <c r="B87" s="51" t="s">
        <v>9</v>
      </c>
      <c r="C87" s="51" t="s">
        <v>17</v>
      </c>
      <c r="D87" s="29" t="str">
        <f>IFERROR(ROUND(AVERAGEIFS(Output!$N$3:$N$992,Output!$H$3:$H$992,D$3,Output!#REF!,1,Output!$B$3:$B$992,$A87),1)&amp;" ["&amp;ROUND(_xlfn.MINIFS(Output!$N$3:$N$992,Output!$H$3:$H$992,D$3,Output!#REF!,1,Output!$B$3:$B$992,$A87),1)&amp;"-"&amp;ROUND(_xlfn.MAXIFS(Output!$N$3:$N$992,Output!$H$3:$H$992,D$3,Output!#REF!,1,Output!$B$3:$B$992,$A87),1)&amp;"]","")</f>
        <v/>
      </c>
      <c r="E87" s="29" t="str">
        <f>IFERROR(ROUND(AVERAGEIFS(Output!$N$3:$N$992,Output!$H$3:$H$992,E$3,Output!#REF!,1,Output!$B$3:$B$992,$A87),1)&amp;" ["&amp;ROUND(_xlfn.MINIFS(Output!$N$3:$N$992,Output!$H$3:$H$992,E$3,Output!#REF!,1,Output!$B$3:$B$992,$A87),1)&amp;"-"&amp;ROUND(_xlfn.MAXIFS(Output!$N$3:$N$992,Output!$H$3:$H$992,E$3,Output!#REF!,1,Output!$B$3:$B$992,$A87),1)&amp;"]","")</f>
        <v/>
      </c>
      <c r="F87" s="29" t="str">
        <f>IFERROR(ROUND(AVERAGEIFS(Output!$N$3:$N$992,Output!$H$3:$H$992,F$3,Output!#REF!,1,Output!$B$3:$B$992,$A87),1)&amp;" ["&amp;ROUND(_xlfn.MINIFS(Output!$N$3:$N$992,Output!$H$3:$H$992,F$3,Output!#REF!,1,Output!$B$3:$B$992,$A87),1)&amp;"-"&amp;ROUND(_xlfn.MAXIFS(Output!$N$3:$N$992,Output!$H$3:$H$992,F$3,Output!#REF!,1,Output!$B$3:$B$992,$A87),1)&amp;"]","")</f>
        <v/>
      </c>
      <c r="G87" s="29" t="str">
        <f>IFERROR(ROUND(AVERAGEIFS(Output!$N$3:$N$992,Output!$H$3:$H$992,G$3,Output!#REF!,1,Output!$B$3:$B$992,$A87),1)&amp;" ["&amp;ROUND(_xlfn.MINIFS(Output!$N$3:$N$992,Output!$H$3:$H$992,G$3,Output!#REF!,1,Output!$B$3:$B$992,$A87),1)&amp;"-"&amp;ROUND(_xlfn.MAXIFS(Output!$N$3:$N$992,Output!$H$3:$H$992,G$3,Output!#REF!,1,Output!$B$3:$B$992,$A87),1)&amp;"]","")</f>
        <v/>
      </c>
      <c r="H87" s="29" t="str">
        <f>IFERROR(ROUND(AVERAGEIFS(Output!$N$3:$N$992,Output!$H$3:$H$992,H$3,Output!#REF!,1,Output!$B$3:$B$992,$A87),1)&amp;" ["&amp;ROUND(_xlfn.MINIFS(Output!$N$3:$N$992,Output!$H$3:$H$992,H$3,Output!#REF!,1,Output!$B$3:$B$992,$A87),1)&amp;"-"&amp;ROUND(_xlfn.MAXIFS(Output!$N$3:$N$992,Output!$H$3:$H$992,H$3,Output!#REF!,1,Output!$B$3:$B$992,$A87),1)&amp;"]","")</f>
        <v/>
      </c>
      <c r="I87" s="29" t="str">
        <f>IFERROR(ROUND(AVERAGEIFS(Output!$N$3:$N$992,Output!$H$3:$H$992,I$3,Output!#REF!,1,Output!$B$3:$B$992,$A87),1)&amp;" ["&amp;ROUND(_xlfn.MINIFS(Output!$N$3:$N$992,Output!$H$3:$H$992,I$3,Output!#REF!,1,Output!$B$3:$B$992,$A87),1)&amp;"-"&amp;ROUND(_xlfn.MAXIFS(Output!$N$3:$N$992,Output!$H$3:$H$992,I$3,Output!#REF!,1,Output!$B$3:$B$992,$A87),1)&amp;"]","")</f>
        <v/>
      </c>
      <c r="J87" s="29" t="str">
        <f>IFERROR(ROUND(AVERAGEIFS(Output!$N$3:$N$992,Output!$H$3:$H$992,J$3,Output!#REF!,1,Output!$B$3:$B$992,$A87),1)&amp;" ["&amp;ROUND(_xlfn.MINIFS(Output!$N$3:$N$992,Output!$H$3:$H$992,J$3,Output!#REF!,1,Output!$B$3:$B$992,$A87),1)&amp;"-"&amp;ROUND(_xlfn.MAXIFS(Output!$N$3:$N$992,Output!$H$3:$H$992,J$3,Output!#REF!,1,Output!$B$3:$B$992,$A87),1)&amp;"]","")</f>
        <v/>
      </c>
      <c r="K87" s="29" t="str">
        <f>IFERROR(ROUND(AVERAGEIFS(Output!$N$3:$N$992,Output!$H$3:$H$992,K$3,Output!#REF!,1,Output!$B$3:$B$992,$A87),1)&amp;" ["&amp;ROUND(_xlfn.MINIFS(Output!$N$3:$N$992,Output!$H$3:$H$992,K$3,Output!#REF!,1,Output!$B$3:$B$992,$A87),1)&amp;"-"&amp;ROUND(_xlfn.MAXIFS(Output!$N$3:$N$992,Output!$H$3:$H$992,K$3,Output!#REF!,1,Output!$B$3:$B$992,$A87),1)&amp;"]","")</f>
        <v/>
      </c>
      <c r="L87" s="29" t="str">
        <f>IFERROR(ROUND(AVERAGEIFS(Output!$N$3:$N$992,Output!$H$3:$H$992,L$3,Output!#REF!,1,Output!$B$3:$B$992,$A87),1)&amp;" ["&amp;ROUND(_xlfn.MINIFS(Output!$N$3:$N$992,Output!$H$3:$H$992,L$3,Output!#REF!,1,Output!$B$3:$B$992,$A87),1)&amp;"-"&amp;ROUND(_xlfn.MAXIFS(Output!$N$3:$N$992,Output!$H$3:$H$992,L$3,Output!#REF!,1,Output!$B$3:$B$992,$A87),1)&amp;"]","")</f>
        <v/>
      </c>
      <c r="M87" s="29" t="str">
        <f>IFERROR(ROUND(AVERAGEIFS(Output!$N$3:$N$992,Output!$H$3:$H$992,M$3,Output!#REF!,1,Output!$B$3:$B$992,$A87),1)&amp;" ["&amp;ROUND(_xlfn.MINIFS(Output!$N$3:$N$992,Output!$H$3:$H$992,M$3,Output!#REF!,1,Output!$B$3:$B$992,$A87),1)&amp;"-"&amp;ROUND(_xlfn.MAXIFS(Output!$N$3:$N$992,Output!$H$3:$H$992,M$3,Output!#REF!,1,Output!$B$3:$B$992,$A87),1)&amp;"]","")</f>
        <v/>
      </c>
      <c r="N87" s="29" t="str">
        <f>IFERROR(ROUND(AVERAGEIFS(Output!$N$3:$N$992,Output!$H$3:$H$992,N$3,Output!#REF!,1,Output!$B$3:$B$992,$A87),1)&amp;" ["&amp;ROUND(_xlfn.MINIFS(Output!$N$3:$N$992,Output!$H$3:$H$992,N$3,Output!#REF!,1,Output!$B$3:$B$992,$A87),1)&amp;"-"&amp;ROUND(_xlfn.MAXIFS(Output!$N$3:$N$992,Output!$H$3:$H$992,N$3,Output!#REF!,1,Output!$B$3:$B$992,$A87),1)&amp;"]","")</f>
        <v/>
      </c>
      <c r="O87" s="29" t="str">
        <f>IFERROR(ROUND(AVERAGEIFS(Output!$N$3:$N$992,Output!$H$3:$H$992,O$3,Output!#REF!,1,Output!$B$3:$B$992,$A87),1)&amp;" ["&amp;ROUND(_xlfn.MINIFS(Output!$N$3:$N$992,Output!$H$3:$H$992,O$3,Output!#REF!,1,Output!$B$3:$B$992,$A87),1)&amp;"-"&amp;ROUND(_xlfn.MAXIFS(Output!$N$3:$N$992,Output!$H$3:$H$992,O$3,Output!#REF!,1,Output!$B$3:$B$992,$A87),1)&amp;"]","")</f>
        <v/>
      </c>
      <c r="P87" s="29" t="str">
        <f>IFERROR(ROUND(AVERAGEIFS(Output!$N$3:$N$992,Output!$H$3:$H$992,P$3,Output!#REF!,1,Output!$B$3:$B$992,$A87),1)&amp;" ["&amp;ROUND(_xlfn.MINIFS(Output!$N$3:$N$992,Output!$H$3:$H$992,P$3,Output!#REF!,1,Output!$B$3:$B$992,$A87),1)&amp;"-"&amp;ROUND(_xlfn.MAXIFS(Output!$N$3:$N$992,Output!$H$3:$H$992,P$3,Output!#REF!,1,Output!$B$3:$B$992,$A87),1)&amp;"]","")</f>
        <v/>
      </c>
      <c r="Q87" s="29" t="str">
        <f>IFERROR(ROUND(AVERAGEIFS(Output!$N$3:$N$992,Output!$H$3:$H$992,Q$3,Output!#REF!,1,Output!$B$3:$B$992,$A87),1)&amp;" ["&amp;ROUND(_xlfn.MINIFS(Output!$N$3:$N$992,Output!$H$3:$H$992,Q$3,Output!#REF!,1,Output!$B$3:$B$992,$A87),1)&amp;"-"&amp;ROUND(_xlfn.MAXIFS(Output!$N$3:$N$992,Output!$H$3:$H$992,Q$3,Output!#REF!,1,Output!$B$3:$B$992,$A87),1)&amp;"]","")</f>
        <v/>
      </c>
      <c r="R87" s="29" t="str">
        <f>IFERROR(ROUND(AVERAGEIFS(Output!$N$3:$N$992,Output!$H$3:$H$992,R$3,Output!#REF!,1,Output!$B$3:$B$992,$A87),1)&amp;" ["&amp;ROUND(_xlfn.MINIFS(Output!$N$3:$N$992,Output!$H$3:$H$992,R$3,Output!#REF!,1,Output!$B$3:$B$992,$A87),1)&amp;"-"&amp;ROUND(_xlfn.MAXIFS(Output!$N$3:$N$992,Output!$H$3:$H$992,R$3,Output!#REF!,1,Output!$B$3:$B$992,$A87),1)&amp;"]","")</f>
        <v/>
      </c>
      <c r="S87" s="29" t="str">
        <f>IFERROR(ROUND(AVERAGEIFS(Output!$N$3:$N$992,Output!$H$3:$H$992,S$3,Output!#REF!,1,Output!$B$3:$B$992,$A87),1)&amp;" ["&amp;ROUND(_xlfn.MINIFS(Output!$N$3:$N$992,Output!$H$3:$H$992,S$3,Output!#REF!,1,Output!$B$3:$B$992,$A87),1)&amp;"-"&amp;ROUND(_xlfn.MAXIFS(Output!$N$3:$N$992,Output!$H$3:$H$992,S$3,Output!#REF!,1,Output!$B$3:$B$992,$A87),1)&amp;"]","")</f>
        <v/>
      </c>
      <c r="T87" s="29" t="str">
        <f>IFERROR(ROUND(AVERAGEIFS(Output!$N$3:$N$992,Output!$H$3:$H$992,T$3,Output!#REF!,1,Output!$B$3:$B$992,$A87),1)&amp;" ["&amp;ROUND(_xlfn.MINIFS(Output!$N$3:$N$992,Output!$H$3:$H$992,T$3,Output!#REF!,1,Output!$B$3:$B$992,$A87),1)&amp;"-"&amp;ROUND(_xlfn.MAXIFS(Output!$N$3:$N$992,Output!$H$3:$H$992,T$3,Output!#REF!,1,Output!$B$3:$B$992,$A87),1)&amp;"]","")</f>
        <v/>
      </c>
      <c r="U87" s="29" t="str">
        <f>IFERROR(ROUND(AVERAGEIFS(Output!$N$3:$N$992,Output!$H$3:$H$992,U$3,Output!#REF!,1,Output!$B$3:$B$992,$A87),1)&amp;" ["&amp;ROUND(_xlfn.MINIFS(Output!$N$3:$N$992,Output!$H$3:$H$992,U$3,Output!#REF!,1,Output!$B$3:$B$992,$A87),1)&amp;"-"&amp;ROUND(_xlfn.MAXIFS(Output!$N$3:$N$992,Output!$H$3:$H$992,U$3,Output!#REF!,1,Output!$B$3:$B$992,$A87),1)&amp;"]","")</f>
        <v/>
      </c>
      <c r="V87" s="29" t="str">
        <f>IFERROR(ROUND(AVERAGEIFS(Output!$N$3:$N$992,Output!$H$3:$H$992,V$3,Output!#REF!,1,Output!$B$3:$B$992,$A87),1)&amp;" ["&amp;ROUND(_xlfn.MINIFS(Output!$N$3:$N$992,Output!$H$3:$H$992,V$3,Output!#REF!,1,Output!$B$3:$B$992,$A87),1)&amp;"-"&amp;ROUND(_xlfn.MAXIFS(Output!$N$3:$N$992,Output!$H$3:$H$992,V$3,Output!#REF!,1,Output!$B$3:$B$992,$A87),1)&amp;"]","")</f>
        <v/>
      </c>
      <c r="W87" s="29" t="str">
        <f>IFERROR(ROUND(AVERAGEIFS(Output!$N$3:$N$992,Output!$H$3:$H$992,W$3,Output!#REF!,1,Output!$B$3:$B$992,$A87),1)&amp;" ["&amp;ROUND(_xlfn.MINIFS(Output!$N$3:$N$992,Output!$H$3:$H$992,W$3,Output!#REF!,1,Output!$B$3:$B$992,$A87),1)&amp;"-"&amp;ROUND(_xlfn.MAXIFS(Output!$N$3:$N$992,Output!$H$3:$H$992,W$3,Output!#REF!,1,Output!$B$3:$B$992,$A87),1)&amp;"]","")</f>
        <v/>
      </c>
      <c r="X87" s="29" t="str">
        <f>IFERROR(ROUND(AVERAGEIFS(Output!$N$3:$N$992,Output!$H$3:$H$992,X$3,Output!#REF!,1,Output!$B$3:$B$992,$A87),1)&amp;" ["&amp;ROUND(_xlfn.MINIFS(Output!$N$3:$N$992,Output!$H$3:$H$992,X$3,Output!#REF!,1,Output!$B$3:$B$992,$A87),1)&amp;"-"&amp;ROUND(_xlfn.MAXIFS(Output!$N$3:$N$992,Output!$H$3:$H$992,X$3,Output!#REF!,1,Output!$B$3:$B$992,$A87),1)&amp;"]","")</f>
        <v/>
      </c>
      <c r="Y87" s="29" t="str">
        <f>IFERROR(ROUND(AVERAGEIFS(Output!$N$3:$N$992,Output!$H$3:$H$992,Y$3,Output!#REF!,1,Output!$B$3:$B$992,$A87),1)&amp;" ["&amp;ROUND(_xlfn.MINIFS(Output!$N$3:$N$992,Output!$H$3:$H$992,Y$3,Output!#REF!,1,Output!$B$3:$B$992,$A87),1)&amp;"-"&amp;ROUND(_xlfn.MAXIFS(Output!$N$3:$N$992,Output!$H$3:$H$992,Y$3,Output!#REF!,1,Output!$B$3:$B$992,$A87),1)&amp;"]","")</f>
        <v/>
      </c>
      <c r="Z87" s="29" t="str">
        <f>IFERROR(ROUND(AVERAGEIFS(Output!$N$3:$N$992,Output!$H$3:$H$992,Z$3,Output!#REF!,1,Output!$B$3:$B$992,$A87),1)&amp;" ["&amp;ROUND(_xlfn.MINIFS(Output!$N$3:$N$992,Output!$H$3:$H$992,Z$3,Output!#REF!,1,Output!$B$3:$B$992,$A87),1)&amp;"-"&amp;ROUND(_xlfn.MAXIFS(Output!$N$3:$N$992,Output!$H$3:$H$992,Z$3,Output!#REF!,1,Output!$B$3:$B$992,$A87),1)&amp;"]","")</f>
        <v/>
      </c>
      <c r="AA87" s="29" t="str">
        <f>IFERROR(ROUND(AVERAGEIFS(Output!$N$3:$N$992,Output!$H$3:$H$992,AA$3,Output!#REF!,1,Output!$B$3:$B$992,$A87),0)&amp;" ["&amp;ROUND(_xlfn.MINIFS(Output!$N$3:$N$992,Output!$H$3:$H$992,AA$3,Output!#REF!,1,Output!$B$3:$B$992,$A87),0)&amp;"-"&amp;ROUND(_xlfn.MAXIFS(Output!$N$3:$N$992,Output!$H$3:$H$992,AA$3,Output!#REF!,1,Output!$B$3:$B$992,$A87),0)&amp;"]","")</f>
        <v/>
      </c>
      <c r="AB87" s="29" t="str">
        <f>IFERROR(ROUND(AVERAGEIFS(Output!$N$3:$N$992,Output!$H$3:$H$992,AB$3,Output!#REF!,1,Output!$B$3:$B$992,$A87),0)&amp;" ["&amp;ROUND(_xlfn.MINIFS(Output!$N$3:$N$992,Output!$H$3:$H$992,AB$3,Output!#REF!,1,Output!$B$3:$B$992,$A87),0)&amp;"-"&amp;ROUND(_xlfn.MAXIFS(Output!$N$3:$N$992,Output!$H$3:$H$992,AB$3,Output!#REF!,1,Output!$B$3:$B$992,$A87),0)&amp;"]","")</f>
        <v/>
      </c>
      <c r="AC87" s="29" t="str">
        <f>IFERROR(ROUND(AVERAGEIFS(Output!$N$3:$N$992,Output!$H$3:$H$992,AC$3,Output!#REF!,1,Output!$B$3:$B$992,$A87),0)&amp;" ["&amp;ROUND(_xlfn.MINIFS(Output!$N$3:$N$992,Output!$H$3:$H$992,AC$3,Output!#REF!,1,Output!$B$3:$B$992,$A87),0)&amp;"-"&amp;ROUND(_xlfn.MAXIFS(Output!$N$3:$N$992,Output!$H$3:$H$992,AC$3,Output!#REF!,1,Output!$B$3:$B$992,$A87),0)&amp;"]","")</f>
        <v/>
      </c>
    </row>
    <row r="88" spans="1:29" x14ac:dyDescent="0.35">
      <c r="A88" s="28" t="s">
        <v>32</v>
      </c>
      <c r="B88" s="51" t="s">
        <v>7</v>
      </c>
      <c r="C88" s="51" t="s">
        <v>17</v>
      </c>
      <c r="D88" s="29" t="str">
        <f>IFERROR(ROUND(AVERAGEIFS(Output!$N$3:$N$992,Output!$H$3:$H$992,D$3,Output!#REF!,1,Output!$B$3:$B$992,$A88),1)&amp;" ["&amp;ROUND(_xlfn.MINIFS(Output!$N$3:$N$992,Output!$H$3:$H$992,D$3,Output!#REF!,1,Output!$B$3:$B$992,$A88),1)&amp;"-"&amp;ROUND(_xlfn.MAXIFS(Output!$N$3:$N$992,Output!$H$3:$H$992,D$3,Output!#REF!,1,Output!$B$3:$B$992,$A88),1)&amp;"]","")</f>
        <v/>
      </c>
      <c r="E88" s="29" t="str">
        <f>IFERROR(ROUND(AVERAGEIFS(Output!$N$3:$N$992,Output!$H$3:$H$992,E$3,Output!#REF!,1,Output!$B$3:$B$992,$A88),1)&amp;" ["&amp;ROUND(_xlfn.MINIFS(Output!$N$3:$N$992,Output!$H$3:$H$992,E$3,Output!#REF!,1,Output!$B$3:$B$992,$A88),1)&amp;"-"&amp;ROUND(_xlfn.MAXIFS(Output!$N$3:$N$992,Output!$H$3:$H$992,E$3,Output!#REF!,1,Output!$B$3:$B$992,$A88),1)&amp;"]","")</f>
        <v/>
      </c>
      <c r="F88" s="29" t="str">
        <f>IFERROR(ROUND(AVERAGEIFS(Output!$N$3:$N$992,Output!$H$3:$H$992,F$3,Output!#REF!,1,Output!$B$3:$B$992,$A88),1)&amp;" ["&amp;ROUND(_xlfn.MINIFS(Output!$N$3:$N$992,Output!$H$3:$H$992,F$3,Output!#REF!,1,Output!$B$3:$B$992,$A88),1)&amp;"-"&amp;ROUND(_xlfn.MAXIFS(Output!$N$3:$N$992,Output!$H$3:$H$992,F$3,Output!#REF!,1,Output!$B$3:$B$992,$A88),1)&amp;"]","")</f>
        <v/>
      </c>
      <c r="G88" s="29" t="str">
        <f>IFERROR(ROUND(AVERAGEIFS(Output!$N$3:$N$992,Output!$H$3:$H$992,G$3,Output!#REF!,1,Output!$B$3:$B$992,$A88),1)&amp;" ["&amp;ROUND(_xlfn.MINIFS(Output!$N$3:$N$992,Output!$H$3:$H$992,G$3,Output!#REF!,1,Output!$B$3:$B$992,$A88),1)&amp;"-"&amp;ROUND(_xlfn.MAXIFS(Output!$N$3:$N$992,Output!$H$3:$H$992,G$3,Output!#REF!,1,Output!$B$3:$B$992,$A88),1)&amp;"]","")</f>
        <v/>
      </c>
      <c r="H88" s="29" t="str">
        <f>IFERROR(ROUND(AVERAGEIFS(Output!$N$3:$N$992,Output!$H$3:$H$992,H$3,Output!#REF!,1,Output!$B$3:$B$992,$A88),1)&amp;" ["&amp;ROUND(_xlfn.MINIFS(Output!$N$3:$N$992,Output!$H$3:$H$992,H$3,Output!#REF!,1,Output!$B$3:$B$992,$A88),1)&amp;"-"&amp;ROUND(_xlfn.MAXIFS(Output!$N$3:$N$992,Output!$H$3:$H$992,H$3,Output!#REF!,1,Output!$B$3:$B$992,$A88),1)&amp;"]","")</f>
        <v/>
      </c>
      <c r="I88" s="29" t="str">
        <f>IFERROR(ROUND(AVERAGEIFS(Output!$N$3:$N$992,Output!$H$3:$H$992,I$3,Output!#REF!,1,Output!$B$3:$B$992,$A88),1)&amp;" ["&amp;ROUND(_xlfn.MINIFS(Output!$N$3:$N$992,Output!$H$3:$H$992,I$3,Output!#REF!,1,Output!$B$3:$B$992,$A88),1)&amp;"-"&amp;ROUND(_xlfn.MAXIFS(Output!$N$3:$N$992,Output!$H$3:$H$992,I$3,Output!#REF!,1,Output!$B$3:$B$992,$A88),1)&amp;"]","")</f>
        <v/>
      </c>
      <c r="J88" s="29" t="str">
        <f>IFERROR(ROUND(AVERAGEIFS(Output!$N$3:$N$992,Output!$H$3:$H$992,J$3,Output!#REF!,1,Output!$B$3:$B$992,$A88),1)&amp;" ["&amp;ROUND(_xlfn.MINIFS(Output!$N$3:$N$992,Output!$H$3:$H$992,J$3,Output!#REF!,1,Output!$B$3:$B$992,$A88),1)&amp;"-"&amp;ROUND(_xlfn.MAXIFS(Output!$N$3:$N$992,Output!$H$3:$H$992,J$3,Output!#REF!,1,Output!$B$3:$B$992,$A88),1)&amp;"]","")</f>
        <v/>
      </c>
      <c r="K88" s="29" t="str">
        <f>IFERROR(ROUND(AVERAGEIFS(Output!$N$3:$N$992,Output!$H$3:$H$992,K$3,Output!#REF!,1,Output!$B$3:$B$992,$A88),1)&amp;" ["&amp;ROUND(_xlfn.MINIFS(Output!$N$3:$N$992,Output!$H$3:$H$992,K$3,Output!#REF!,1,Output!$B$3:$B$992,$A88),1)&amp;"-"&amp;ROUND(_xlfn.MAXIFS(Output!$N$3:$N$992,Output!$H$3:$H$992,K$3,Output!#REF!,1,Output!$B$3:$B$992,$A88),1)&amp;"]","")</f>
        <v/>
      </c>
      <c r="L88" s="29" t="str">
        <f>IFERROR(ROUND(AVERAGEIFS(Output!$N$3:$N$992,Output!$H$3:$H$992,L$3,Output!#REF!,1,Output!$B$3:$B$992,$A88),1)&amp;" ["&amp;ROUND(_xlfn.MINIFS(Output!$N$3:$N$992,Output!$H$3:$H$992,L$3,Output!#REF!,1,Output!$B$3:$B$992,$A88),1)&amp;"-"&amp;ROUND(_xlfn.MAXIFS(Output!$N$3:$N$992,Output!$H$3:$H$992,L$3,Output!#REF!,1,Output!$B$3:$B$992,$A88),1)&amp;"]","")</f>
        <v/>
      </c>
      <c r="M88" s="29" t="str">
        <f>IFERROR(ROUND(AVERAGEIFS(Output!$N$3:$N$992,Output!$H$3:$H$992,M$3,Output!#REF!,1,Output!$B$3:$B$992,$A88),1)&amp;" ["&amp;ROUND(_xlfn.MINIFS(Output!$N$3:$N$992,Output!$H$3:$H$992,M$3,Output!#REF!,1,Output!$B$3:$B$992,$A88),1)&amp;"-"&amp;ROUND(_xlfn.MAXIFS(Output!$N$3:$N$992,Output!$H$3:$H$992,M$3,Output!#REF!,1,Output!$B$3:$B$992,$A88),1)&amp;"]","")</f>
        <v/>
      </c>
      <c r="N88" s="29" t="str">
        <f>IFERROR(ROUND(AVERAGEIFS(Output!$N$3:$N$992,Output!$H$3:$H$992,N$3,Output!#REF!,1,Output!$B$3:$B$992,$A88),1)&amp;" ["&amp;ROUND(_xlfn.MINIFS(Output!$N$3:$N$992,Output!$H$3:$H$992,N$3,Output!#REF!,1,Output!$B$3:$B$992,$A88),1)&amp;"-"&amp;ROUND(_xlfn.MAXIFS(Output!$N$3:$N$992,Output!$H$3:$H$992,N$3,Output!#REF!,1,Output!$B$3:$B$992,$A88),1)&amp;"]","")</f>
        <v/>
      </c>
      <c r="O88" s="29" t="str">
        <f>IFERROR(ROUND(AVERAGEIFS(Output!$N$3:$N$992,Output!$H$3:$H$992,O$3,Output!#REF!,1,Output!$B$3:$B$992,$A88),1)&amp;" ["&amp;ROUND(_xlfn.MINIFS(Output!$N$3:$N$992,Output!$H$3:$H$992,O$3,Output!#REF!,1,Output!$B$3:$B$992,$A88),1)&amp;"-"&amp;ROUND(_xlfn.MAXIFS(Output!$N$3:$N$992,Output!$H$3:$H$992,O$3,Output!#REF!,1,Output!$B$3:$B$992,$A88),1)&amp;"]","")</f>
        <v/>
      </c>
      <c r="P88" s="29" t="str">
        <f>IFERROR(ROUND(AVERAGEIFS(Output!$N$3:$N$992,Output!$H$3:$H$992,P$3,Output!#REF!,1,Output!$B$3:$B$992,$A88),1)&amp;" ["&amp;ROUND(_xlfn.MINIFS(Output!$N$3:$N$992,Output!$H$3:$H$992,P$3,Output!#REF!,1,Output!$B$3:$B$992,$A88),1)&amp;"-"&amp;ROUND(_xlfn.MAXIFS(Output!$N$3:$N$992,Output!$H$3:$H$992,P$3,Output!#REF!,1,Output!$B$3:$B$992,$A88),1)&amp;"]","")</f>
        <v/>
      </c>
      <c r="Q88" s="29" t="str">
        <f>IFERROR(ROUND(AVERAGEIFS(Output!$N$3:$N$992,Output!$H$3:$H$992,Q$3,Output!#REF!,1,Output!$B$3:$B$992,$A88),1)&amp;" ["&amp;ROUND(_xlfn.MINIFS(Output!$N$3:$N$992,Output!$H$3:$H$992,Q$3,Output!#REF!,1,Output!$B$3:$B$992,$A88),1)&amp;"-"&amp;ROUND(_xlfn.MAXIFS(Output!$N$3:$N$992,Output!$H$3:$H$992,Q$3,Output!#REF!,1,Output!$B$3:$B$992,$A88),1)&amp;"]","")</f>
        <v/>
      </c>
      <c r="R88" s="29" t="str">
        <f>IFERROR(ROUND(AVERAGEIFS(Output!$N$3:$N$992,Output!$H$3:$H$992,R$3,Output!#REF!,1,Output!$B$3:$B$992,$A88),1)&amp;" ["&amp;ROUND(_xlfn.MINIFS(Output!$N$3:$N$992,Output!$H$3:$H$992,R$3,Output!#REF!,1,Output!$B$3:$B$992,$A88),1)&amp;"-"&amp;ROUND(_xlfn.MAXIFS(Output!$N$3:$N$992,Output!$H$3:$H$992,R$3,Output!#REF!,1,Output!$B$3:$B$992,$A88),1)&amp;"]","")</f>
        <v/>
      </c>
      <c r="S88" s="29" t="str">
        <f>IFERROR(ROUND(AVERAGEIFS(Output!$N$3:$N$992,Output!$H$3:$H$992,S$3,Output!#REF!,1,Output!$B$3:$B$992,$A88),1)&amp;" ["&amp;ROUND(_xlfn.MINIFS(Output!$N$3:$N$992,Output!$H$3:$H$992,S$3,Output!#REF!,1,Output!$B$3:$B$992,$A88),1)&amp;"-"&amp;ROUND(_xlfn.MAXIFS(Output!$N$3:$N$992,Output!$H$3:$H$992,S$3,Output!#REF!,1,Output!$B$3:$B$992,$A88),1)&amp;"]","")</f>
        <v/>
      </c>
      <c r="T88" s="29" t="str">
        <f>IFERROR(ROUND(AVERAGEIFS(Output!$N$3:$N$992,Output!$H$3:$H$992,T$3,Output!#REF!,1,Output!$B$3:$B$992,$A88),1)&amp;" ["&amp;ROUND(_xlfn.MINIFS(Output!$N$3:$N$992,Output!$H$3:$H$992,T$3,Output!#REF!,1,Output!$B$3:$B$992,$A88),1)&amp;"-"&amp;ROUND(_xlfn.MAXIFS(Output!$N$3:$N$992,Output!$H$3:$H$992,T$3,Output!#REF!,1,Output!$B$3:$B$992,$A88),1)&amp;"]","")</f>
        <v/>
      </c>
      <c r="U88" s="29" t="str">
        <f>IFERROR(ROUND(AVERAGEIFS(Output!$N$3:$N$992,Output!$H$3:$H$992,U$3,Output!#REF!,1,Output!$B$3:$B$992,$A88),1)&amp;" ["&amp;ROUND(_xlfn.MINIFS(Output!$N$3:$N$992,Output!$H$3:$H$992,U$3,Output!#REF!,1,Output!$B$3:$B$992,$A88),1)&amp;"-"&amp;ROUND(_xlfn.MAXIFS(Output!$N$3:$N$992,Output!$H$3:$H$992,U$3,Output!#REF!,1,Output!$B$3:$B$992,$A88),1)&amp;"]","")</f>
        <v/>
      </c>
      <c r="V88" s="29" t="str">
        <f>IFERROR(ROUND(AVERAGEIFS(Output!$N$3:$N$992,Output!$H$3:$H$992,V$3,Output!#REF!,1,Output!$B$3:$B$992,$A88),1)&amp;" ["&amp;ROUND(_xlfn.MINIFS(Output!$N$3:$N$992,Output!$H$3:$H$992,V$3,Output!#REF!,1,Output!$B$3:$B$992,$A88),1)&amp;"-"&amp;ROUND(_xlfn.MAXIFS(Output!$N$3:$N$992,Output!$H$3:$H$992,V$3,Output!#REF!,1,Output!$B$3:$B$992,$A88),1)&amp;"]","")</f>
        <v/>
      </c>
      <c r="W88" s="29" t="str">
        <f>IFERROR(ROUND(AVERAGEIFS(Output!$N$3:$N$992,Output!$H$3:$H$992,W$3,Output!#REF!,1,Output!$B$3:$B$992,$A88),1)&amp;" ["&amp;ROUND(_xlfn.MINIFS(Output!$N$3:$N$992,Output!$H$3:$H$992,W$3,Output!#REF!,1,Output!$B$3:$B$992,$A88),1)&amp;"-"&amp;ROUND(_xlfn.MAXIFS(Output!$N$3:$N$992,Output!$H$3:$H$992,W$3,Output!#REF!,1,Output!$B$3:$B$992,$A88),1)&amp;"]","")</f>
        <v/>
      </c>
      <c r="X88" s="29" t="str">
        <f>IFERROR(ROUND(AVERAGEIFS(Output!$N$3:$N$992,Output!$H$3:$H$992,X$3,Output!#REF!,1,Output!$B$3:$B$992,$A88),1)&amp;" ["&amp;ROUND(_xlfn.MINIFS(Output!$N$3:$N$992,Output!$H$3:$H$992,X$3,Output!#REF!,1,Output!$B$3:$B$992,$A88),1)&amp;"-"&amp;ROUND(_xlfn.MAXIFS(Output!$N$3:$N$992,Output!$H$3:$H$992,X$3,Output!#REF!,1,Output!$B$3:$B$992,$A88),1)&amp;"]","")</f>
        <v/>
      </c>
      <c r="Y88" s="29" t="str">
        <f>IFERROR(ROUND(AVERAGEIFS(Output!$N$3:$N$992,Output!$H$3:$H$992,Y$3,Output!#REF!,1,Output!$B$3:$B$992,$A88),1)&amp;" ["&amp;ROUND(_xlfn.MINIFS(Output!$N$3:$N$992,Output!$H$3:$H$992,Y$3,Output!#REF!,1,Output!$B$3:$B$992,$A88),1)&amp;"-"&amp;ROUND(_xlfn.MAXIFS(Output!$N$3:$N$992,Output!$H$3:$H$992,Y$3,Output!#REF!,1,Output!$B$3:$B$992,$A88),1)&amp;"]","")</f>
        <v/>
      </c>
      <c r="Z88" s="29" t="str">
        <f>IFERROR(ROUND(AVERAGEIFS(Output!$N$3:$N$992,Output!$H$3:$H$992,Z$3,Output!#REF!,1,Output!$B$3:$B$992,$A88),1)&amp;" ["&amp;ROUND(_xlfn.MINIFS(Output!$N$3:$N$992,Output!$H$3:$H$992,Z$3,Output!#REF!,1,Output!$B$3:$B$992,$A88),1)&amp;"-"&amp;ROUND(_xlfn.MAXIFS(Output!$N$3:$N$992,Output!$H$3:$H$992,Z$3,Output!#REF!,1,Output!$B$3:$B$992,$A88),1)&amp;"]","")</f>
        <v/>
      </c>
      <c r="AA88" s="29" t="str">
        <f>IFERROR(ROUND(AVERAGEIFS(Output!$N$3:$N$992,Output!$H$3:$H$992,AA$3,Output!#REF!,1,Output!$B$3:$B$992,$A88),0)&amp;" ["&amp;ROUND(_xlfn.MINIFS(Output!$N$3:$N$992,Output!$H$3:$H$992,AA$3,Output!#REF!,1,Output!$B$3:$B$992,$A88),0)&amp;"-"&amp;ROUND(_xlfn.MAXIFS(Output!$N$3:$N$992,Output!$H$3:$H$992,AA$3,Output!#REF!,1,Output!$B$3:$B$992,$A88),0)&amp;"]","")</f>
        <v/>
      </c>
      <c r="AB88" s="29" t="str">
        <f>IFERROR(ROUND(AVERAGEIFS(Output!$N$3:$N$992,Output!$H$3:$H$992,AB$3,Output!#REF!,1,Output!$B$3:$B$992,$A88),0)&amp;" ["&amp;ROUND(_xlfn.MINIFS(Output!$N$3:$N$992,Output!$H$3:$H$992,AB$3,Output!#REF!,1,Output!$B$3:$B$992,$A88),0)&amp;"-"&amp;ROUND(_xlfn.MAXIFS(Output!$N$3:$N$992,Output!$H$3:$H$992,AB$3,Output!#REF!,1,Output!$B$3:$B$992,$A88),0)&amp;"]","")</f>
        <v/>
      </c>
      <c r="AC88" s="29" t="str">
        <f>IFERROR(ROUND(AVERAGEIFS(Output!$N$3:$N$992,Output!$H$3:$H$992,AC$3,Output!#REF!,1,Output!$B$3:$B$992,$A88),0)&amp;" ["&amp;ROUND(_xlfn.MINIFS(Output!$N$3:$N$992,Output!$H$3:$H$992,AC$3,Output!#REF!,1,Output!$B$3:$B$992,$A88),0)&amp;"-"&amp;ROUND(_xlfn.MAXIFS(Output!$N$3:$N$992,Output!$H$3:$H$992,AC$3,Output!#REF!,1,Output!$B$3:$B$992,$A88),0)&amp;"]","")</f>
        <v/>
      </c>
    </row>
    <row r="89" spans="1:29" x14ac:dyDescent="0.35">
      <c r="A89" s="28" t="s">
        <v>33</v>
      </c>
      <c r="B89" s="51" t="s">
        <v>11</v>
      </c>
      <c r="C89" s="51" t="s">
        <v>17</v>
      </c>
      <c r="D89" s="29" t="str">
        <f>IFERROR(ROUND(AVERAGEIFS(Output!$N$3:$N$992,Output!$H$3:$H$992,D$3,Output!#REF!,1,Output!$B$3:$B$992,$A89),1)&amp;" ["&amp;ROUND(_xlfn.MINIFS(Output!$N$3:$N$992,Output!$H$3:$H$992,D$3,Output!#REF!,1,Output!$B$3:$B$992,$A89),1)&amp;"-"&amp;ROUND(_xlfn.MAXIFS(Output!$N$3:$N$992,Output!$H$3:$H$992,D$3,Output!#REF!,1,Output!$B$3:$B$992,$A89),1)&amp;"]","")</f>
        <v/>
      </c>
      <c r="E89" s="29" t="str">
        <f>IFERROR(ROUND(AVERAGEIFS(Output!$N$3:$N$992,Output!$H$3:$H$992,E$3,Output!#REF!,1,Output!$B$3:$B$992,$A89),1)&amp;" ["&amp;ROUND(_xlfn.MINIFS(Output!$N$3:$N$992,Output!$H$3:$H$992,E$3,Output!#REF!,1,Output!$B$3:$B$992,$A89),1)&amp;"-"&amp;ROUND(_xlfn.MAXIFS(Output!$N$3:$N$992,Output!$H$3:$H$992,E$3,Output!#REF!,1,Output!$B$3:$B$992,$A89),1)&amp;"]","")</f>
        <v/>
      </c>
      <c r="F89" s="29" t="str">
        <f>IFERROR(ROUND(AVERAGEIFS(Output!$N$3:$N$992,Output!$H$3:$H$992,F$3,Output!#REF!,1,Output!$B$3:$B$992,$A89),1)&amp;" ["&amp;ROUND(_xlfn.MINIFS(Output!$N$3:$N$992,Output!$H$3:$H$992,F$3,Output!#REF!,1,Output!$B$3:$B$992,$A89),1)&amp;"-"&amp;ROUND(_xlfn.MAXIFS(Output!$N$3:$N$992,Output!$H$3:$H$992,F$3,Output!#REF!,1,Output!$B$3:$B$992,$A89),1)&amp;"]","")</f>
        <v/>
      </c>
      <c r="G89" s="29" t="str">
        <f>IFERROR(ROUND(AVERAGEIFS(Output!$N$3:$N$992,Output!$H$3:$H$992,G$3,Output!#REF!,1,Output!$B$3:$B$992,$A89),1)&amp;" ["&amp;ROUND(_xlfn.MINIFS(Output!$N$3:$N$992,Output!$H$3:$H$992,G$3,Output!#REF!,1,Output!$B$3:$B$992,$A89),1)&amp;"-"&amp;ROUND(_xlfn.MAXIFS(Output!$N$3:$N$992,Output!$H$3:$H$992,G$3,Output!#REF!,1,Output!$B$3:$B$992,$A89),1)&amp;"]","")</f>
        <v/>
      </c>
      <c r="H89" s="29" t="str">
        <f>IFERROR(ROUND(AVERAGEIFS(Output!$N$3:$N$992,Output!$H$3:$H$992,H$3,Output!#REF!,1,Output!$B$3:$B$992,$A89),1)&amp;" ["&amp;ROUND(_xlfn.MINIFS(Output!$N$3:$N$992,Output!$H$3:$H$992,H$3,Output!#REF!,1,Output!$B$3:$B$992,$A89),1)&amp;"-"&amp;ROUND(_xlfn.MAXIFS(Output!$N$3:$N$992,Output!$H$3:$H$992,H$3,Output!#REF!,1,Output!$B$3:$B$992,$A89),1)&amp;"]","")</f>
        <v/>
      </c>
      <c r="I89" s="29" t="str">
        <f>IFERROR(ROUND(AVERAGEIFS(Output!$N$3:$N$992,Output!$H$3:$H$992,I$3,Output!#REF!,1,Output!$B$3:$B$992,$A89),1)&amp;" ["&amp;ROUND(_xlfn.MINIFS(Output!$N$3:$N$992,Output!$H$3:$H$992,I$3,Output!#REF!,1,Output!$B$3:$B$992,$A89),1)&amp;"-"&amp;ROUND(_xlfn.MAXIFS(Output!$N$3:$N$992,Output!$H$3:$H$992,I$3,Output!#REF!,1,Output!$B$3:$B$992,$A89),1)&amp;"]","")</f>
        <v/>
      </c>
      <c r="J89" s="29" t="str">
        <f>IFERROR(ROUND(AVERAGEIFS(Output!$N$3:$N$992,Output!$H$3:$H$992,J$3,Output!#REF!,1,Output!$B$3:$B$992,$A89),1)&amp;" ["&amp;ROUND(_xlfn.MINIFS(Output!$N$3:$N$992,Output!$H$3:$H$992,J$3,Output!#REF!,1,Output!$B$3:$B$992,$A89),1)&amp;"-"&amp;ROUND(_xlfn.MAXIFS(Output!$N$3:$N$992,Output!$H$3:$H$992,J$3,Output!#REF!,1,Output!$B$3:$B$992,$A89),1)&amp;"]","")</f>
        <v/>
      </c>
      <c r="K89" s="29" t="str">
        <f>IFERROR(ROUND(AVERAGEIFS(Output!$N$3:$N$992,Output!$H$3:$H$992,K$3,Output!#REF!,1,Output!$B$3:$B$992,$A89),1)&amp;" ["&amp;ROUND(_xlfn.MINIFS(Output!$N$3:$N$992,Output!$H$3:$H$992,K$3,Output!#REF!,1,Output!$B$3:$B$992,$A89),1)&amp;"-"&amp;ROUND(_xlfn.MAXIFS(Output!$N$3:$N$992,Output!$H$3:$H$992,K$3,Output!#REF!,1,Output!$B$3:$B$992,$A89),1)&amp;"]","")</f>
        <v/>
      </c>
      <c r="L89" s="29" t="str">
        <f>IFERROR(ROUND(AVERAGEIFS(Output!$N$3:$N$992,Output!$H$3:$H$992,L$3,Output!#REF!,1,Output!$B$3:$B$992,$A89),1)&amp;" ["&amp;ROUND(_xlfn.MINIFS(Output!$N$3:$N$992,Output!$H$3:$H$992,L$3,Output!#REF!,1,Output!$B$3:$B$992,$A89),1)&amp;"-"&amp;ROUND(_xlfn.MAXIFS(Output!$N$3:$N$992,Output!$H$3:$H$992,L$3,Output!#REF!,1,Output!$B$3:$B$992,$A89),1)&amp;"]","")</f>
        <v/>
      </c>
      <c r="M89" s="29" t="str">
        <f>IFERROR(ROUND(AVERAGEIFS(Output!$N$3:$N$992,Output!$H$3:$H$992,M$3,Output!#REF!,1,Output!$B$3:$B$992,$A89),1)&amp;" ["&amp;ROUND(_xlfn.MINIFS(Output!$N$3:$N$992,Output!$H$3:$H$992,M$3,Output!#REF!,1,Output!$B$3:$B$992,$A89),1)&amp;"-"&amp;ROUND(_xlfn.MAXIFS(Output!$N$3:$N$992,Output!$H$3:$H$992,M$3,Output!#REF!,1,Output!$B$3:$B$992,$A89),1)&amp;"]","")</f>
        <v/>
      </c>
      <c r="N89" s="29" t="str">
        <f>IFERROR(ROUND(AVERAGEIFS(Output!$N$3:$N$992,Output!$H$3:$H$992,N$3,Output!#REF!,1,Output!$B$3:$B$992,$A89),1)&amp;" ["&amp;ROUND(_xlfn.MINIFS(Output!$N$3:$N$992,Output!$H$3:$H$992,N$3,Output!#REF!,1,Output!$B$3:$B$992,$A89),1)&amp;"-"&amp;ROUND(_xlfn.MAXIFS(Output!$N$3:$N$992,Output!$H$3:$H$992,N$3,Output!#REF!,1,Output!$B$3:$B$992,$A89),1)&amp;"]","")</f>
        <v/>
      </c>
      <c r="O89" s="29" t="str">
        <f>IFERROR(ROUND(AVERAGEIFS(Output!$N$3:$N$992,Output!$H$3:$H$992,O$3,Output!#REF!,1,Output!$B$3:$B$992,$A89),1)&amp;" ["&amp;ROUND(_xlfn.MINIFS(Output!$N$3:$N$992,Output!$H$3:$H$992,O$3,Output!#REF!,1,Output!$B$3:$B$992,$A89),1)&amp;"-"&amp;ROUND(_xlfn.MAXIFS(Output!$N$3:$N$992,Output!$H$3:$H$992,O$3,Output!#REF!,1,Output!$B$3:$B$992,$A89),1)&amp;"]","")</f>
        <v/>
      </c>
      <c r="P89" s="29" t="str">
        <f>IFERROR(ROUND(AVERAGEIFS(Output!$N$3:$N$992,Output!$H$3:$H$992,P$3,Output!#REF!,1,Output!$B$3:$B$992,$A89),1)&amp;" ["&amp;ROUND(_xlfn.MINIFS(Output!$N$3:$N$992,Output!$H$3:$H$992,P$3,Output!#REF!,1,Output!$B$3:$B$992,$A89),1)&amp;"-"&amp;ROUND(_xlfn.MAXIFS(Output!$N$3:$N$992,Output!$H$3:$H$992,P$3,Output!#REF!,1,Output!$B$3:$B$992,$A89),1)&amp;"]","")</f>
        <v/>
      </c>
      <c r="Q89" s="29" t="str">
        <f>IFERROR(ROUND(AVERAGEIFS(Output!$N$3:$N$992,Output!$H$3:$H$992,Q$3,Output!#REF!,1,Output!$B$3:$B$992,$A89),1)&amp;" ["&amp;ROUND(_xlfn.MINIFS(Output!$N$3:$N$992,Output!$H$3:$H$992,Q$3,Output!#REF!,1,Output!$B$3:$B$992,$A89),1)&amp;"-"&amp;ROUND(_xlfn.MAXIFS(Output!$N$3:$N$992,Output!$H$3:$H$992,Q$3,Output!#REF!,1,Output!$B$3:$B$992,$A89),1)&amp;"]","")</f>
        <v/>
      </c>
      <c r="R89" s="29" t="str">
        <f>IFERROR(ROUND(AVERAGEIFS(Output!$N$3:$N$992,Output!$H$3:$H$992,R$3,Output!#REF!,1,Output!$B$3:$B$992,$A89),1)&amp;" ["&amp;ROUND(_xlfn.MINIFS(Output!$N$3:$N$992,Output!$H$3:$H$992,R$3,Output!#REF!,1,Output!$B$3:$B$992,$A89),1)&amp;"-"&amp;ROUND(_xlfn.MAXIFS(Output!$N$3:$N$992,Output!$H$3:$H$992,R$3,Output!#REF!,1,Output!$B$3:$B$992,$A89),1)&amp;"]","")</f>
        <v/>
      </c>
      <c r="S89" s="29" t="str">
        <f>IFERROR(ROUND(AVERAGEIFS(Output!$N$3:$N$992,Output!$H$3:$H$992,S$3,Output!#REF!,1,Output!$B$3:$B$992,$A89),1)&amp;" ["&amp;ROUND(_xlfn.MINIFS(Output!$N$3:$N$992,Output!$H$3:$H$992,S$3,Output!#REF!,1,Output!$B$3:$B$992,$A89),1)&amp;"-"&amp;ROUND(_xlfn.MAXIFS(Output!$N$3:$N$992,Output!$H$3:$H$992,S$3,Output!#REF!,1,Output!$B$3:$B$992,$A89),1)&amp;"]","")</f>
        <v/>
      </c>
      <c r="T89" s="29" t="str">
        <f>IFERROR(ROUND(AVERAGEIFS(Output!$N$3:$N$992,Output!$H$3:$H$992,T$3,Output!#REF!,1,Output!$B$3:$B$992,$A89),1)&amp;" ["&amp;ROUND(_xlfn.MINIFS(Output!$N$3:$N$992,Output!$H$3:$H$992,T$3,Output!#REF!,1,Output!$B$3:$B$992,$A89),1)&amp;"-"&amp;ROUND(_xlfn.MAXIFS(Output!$N$3:$N$992,Output!$H$3:$H$992,T$3,Output!#REF!,1,Output!$B$3:$B$992,$A89),1)&amp;"]","")</f>
        <v/>
      </c>
      <c r="U89" s="29" t="str">
        <f>IFERROR(ROUND(AVERAGEIFS(Output!$N$3:$N$992,Output!$H$3:$H$992,U$3,Output!#REF!,1,Output!$B$3:$B$992,$A89),1)&amp;" ["&amp;ROUND(_xlfn.MINIFS(Output!$N$3:$N$992,Output!$H$3:$H$992,U$3,Output!#REF!,1,Output!$B$3:$B$992,$A89),1)&amp;"-"&amp;ROUND(_xlfn.MAXIFS(Output!$N$3:$N$992,Output!$H$3:$H$992,U$3,Output!#REF!,1,Output!$B$3:$B$992,$A89),1)&amp;"]","")</f>
        <v/>
      </c>
      <c r="V89" s="29" t="str">
        <f>IFERROR(ROUND(AVERAGEIFS(Output!$N$3:$N$992,Output!$H$3:$H$992,V$3,Output!#REF!,1,Output!$B$3:$B$992,$A89),1)&amp;" ["&amp;ROUND(_xlfn.MINIFS(Output!$N$3:$N$992,Output!$H$3:$H$992,V$3,Output!#REF!,1,Output!$B$3:$B$992,$A89),1)&amp;"-"&amp;ROUND(_xlfn.MAXIFS(Output!$N$3:$N$992,Output!$H$3:$H$992,V$3,Output!#REF!,1,Output!$B$3:$B$992,$A89),1)&amp;"]","")</f>
        <v/>
      </c>
      <c r="W89" s="29" t="str">
        <f>IFERROR(ROUND(AVERAGEIFS(Output!$N$3:$N$992,Output!$H$3:$H$992,W$3,Output!#REF!,1,Output!$B$3:$B$992,$A89),1)&amp;" ["&amp;ROUND(_xlfn.MINIFS(Output!$N$3:$N$992,Output!$H$3:$H$992,W$3,Output!#REF!,1,Output!$B$3:$B$992,$A89),1)&amp;"-"&amp;ROUND(_xlfn.MAXIFS(Output!$N$3:$N$992,Output!$H$3:$H$992,W$3,Output!#REF!,1,Output!$B$3:$B$992,$A89),1)&amp;"]","")</f>
        <v/>
      </c>
      <c r="X89" s="29" t="str">
        <f>IFERROR(ROUND(AVERAGEIFS(Output!$N$3:$N$992,Output!$H$3:$H$992,X$3,Output!#REF!,1,Output!$B$3:$B$992,$A89),1)&amp;" ["&amp;ROUND(_xlfn.MINIFS(Output!$N$3:$N$992,Output!$H$3:$H$992,X$3,Output!#REF!,1,Output!$B$3:$B$992,$A89),1)&amp;"-"&amp;ROUND(_xlfn.MAXIFS(Output!$N$3:$N$992,Output!$H$3:$H$992,X$3,Output!#REF!,1,Output!$B$3:$B$992,$A89),1)&amp;"]","")</f>
        <v/>
      </c>
      <c r="Y89" s="29" t="str">
        <f>IFERROR(ROUND(AVERAGEIFS(Output!$N$3:$N$992,Output!$H$3:$H$992,Y$3,Output!#REF!,1,Output!$B$3:$B$992,$A89),1)&amp;" ["&amp;ROUND(_xlfn.MINIFS(Output!$N$3:$N$992,Output!$H$3:$H$992,Y$3,Output!#REF!,1,Output!$B$3:$B$992,$A89),1)&amp;"-"&amp;ROUND(_xlfn.MAXIFS(Output!$N$3:$N$992,Output!$H$3:$H$992,Y$3,Output!#REF!,1,Output!$B$3:$B$992,$A89),1)&amp;"]","")</f>
        <v/>
      </c>
      <c r="Z89" s="29" t="str">
        <f>IFERROR(ROUND(AVERAGEIFS(Output!$N$3:$N$992,Output!$H$3:$H$992,Z$3,Output!#REF!,1,Output!$B$3:$B$992,$A89),1)&amp;" ["&amp;ROUND(_xlfn.MINIFS(Output!$N$3:$N$992,Output!$H$3:$H$992,Z$3,Output!#REF!,1,Output!$B$3:$B$992,$A89),1)&amp;"-"&amp;ROUND(_xlfn.MAXIFS(Output!$N$3:$N$992,Output!$H$3:$H$992,Z$3,Output!#REF!,1,Output!$B$3:$B$992,$A89),1)&amp;"]","")</f>
        <v/>
      </c>
      <c r="AA89" s="29" t="str">
        <f>IFERROR(ROUND(AVERAGEIFS(Output!$N$3:$N$992,Output!$H$3:$H$992,AA$3,Output!#REF!,1,Output!$B$3:$B$992,$A89),0)&amp;" ["&amp;ROUND(_xlfn.MINIFS(Output!$N$3:$N$992,Output!$H$3:$H$992,AA$3,Output!#REF!,1,Output!$B$3:$B$992,$A89),0)&amp;"-"&amp;ROUND(_xlfn.MAXIFS(Output!$N$3:$N$992,Output!$H$3:$H$992,AA$3,Output!#REF!,1,Output!$B$3:$B$992,$A89),0)&amp;"]","")</f>
        <v/>
      </c>
      <c r="AB89" s="29" t="str">
        <f>IFERROR(ROUND(AVERAGEIFS(Output!$N$3:$N$992,Output!$H$3:$H$992,AB$3,Output!#REF!,1,Output!$B$3:$B$992,$A89),0)&amp;" ["&amp;ROUND(_xlfn.MINIFS(Output!$N$3:$N$992,Output!$H$3:$H$992,AB$3,Output!#REF!,1,Output!$B$3:$B$992,$A89),0)&amp;"-"&amp;ROUND(_xlfn.MAXIFS(Output!$N$3:$N$992,Output!$H$3:$H$992,AB$3,Output!#REF!,1,Output!$B$3:$B$992,$A89),0)&amp;"]","")</f>
        <v/>
      </c>
      <c r="AC89" s="29" t="str">
        <f>IFERROR(ROUND(AVERAGEIFS(Output!$N$3:$N$992,Output!$H$3:$H$992,AC$3,Output!#REF!,1,Output!$B$3:$B$992,$A89),0)&amp;" ["&amp;ROUND(_xlfn.MINIFS(Output!$N$3:$N$992,Output!$H$3:$H$992,AC$3,Output!#REF!,1,Output!$B$3:$B$992,$A89),0)&amp;"-"&amp;ROUND(_xlfn.MAXIFS(Output!$N$3:$N$992,Output!$H$3:$H$992,AC$3,Output!#REF!,1,Output!$B$3:$B$992,$A89),0)&amp;"]","")</f>
        <v/>
      </c>
    </row>
    <row r="90" spans="1:29" x14ac:dyDescent="0.35">
      <c r="A90" s="28" t="s">
        <v>34</v>
      </c>
      <c r="B90" s="51" t="s">
        <v>11</v>
      </c>
      <c r="C90" s="51" t="s">
        <v>16</v>
      </c>
      <c r="D90" s="29" t="str">
        <f>IFERROR(ROUND(AVERAGEIFS(Output!$N$3:$N$992,Output!$H$3:$H$992,D$3,Output!#REF!,1,Output!$B$3:$B$992,$A90),1)&amp;" ["&amp;ROUND(_xlfn.MINIFS(Output!$N$3:$N$992,Output!$H$3:$H$992,D$3,Output!#REF!,1,Output!$B$3:$B$992,$A90),1)&amp;"-"&amp;ROUND(_xlfn.MAXIFS(Output!$N$3:$N$992,Output!$H$3:$H$992,D$3,Output!#REF!,1,Output!$B$3:$B$992,$A90),1)&amp;"]","")</f>
        <v/>
      </c>
      <c r="E90" s="29" t="str">
        <f>IFERROR(ROUND(AVERAGEIFS(Output!$N$3:$N$992,Output!$H$3:$H$992,E$3,Output!#REF!,1,Output!$B$3:$B$992,$A90),1)&amp;" ["&amp;ROUND(_xlfn.MINIFS(Output!$N$3:$N$992,Output!$H$3:$H$992,E$3,Output!#REF!,1,Output!$B$3:$B$992,$A90),1)&amp;"-"&amp;ROUND(_xlfn.MAXIFS(Output!$N$3:$N$992,Output!$H$3:$H$992,E$3,Output!#REF!,1,Output!$B$3:$B$992,$A90),1)&amp;"]","")</f>
        <v/>
      </c>
      <c r="F90" s="29" t="str">
        <f>IFERROR(ROUND(AVERAGEIFS(Output!$N$3:$N$992,Output!$H$3:$H$992,F$3,Output!#REF!,1,Output!$B$3:$B$992,$A90),1)&amp;" ["&amp;ROUND(_xlfn.MINIFS(Output!$N$3:$N$992,Output!$H$3:$H$992,F$3,Output!#REF!,1,Output!$B$3:$B$992,$A90),1)&amp;"-"&amp;ROUND(_xlfn.MAXIFS(Output!$N$3:$N$992,Output!$H$3:$H$992,F$3,Output!#REF!,1,Output!$B$3:$B$992,$A90),1)&amp;"]","")</f>
        <v/>
      </c>
      <c r="G90" s="29" t="str">
        <f>IFERROR(ROUND(AVERAGEIFS(Output!$N$3:$N$992,Output!$H$3:$H$992,G$3,Output!#REF!,1,Output!$B$3:$B$992,$A90),1)&amp;" ["&amp;ROUND(_xlfn.MINIFS(Output!$N$3:$N$992,Output!$H$3:$H$992,G$3,Output!#REF!,1,Output!$B$3:$B$992,$A90),1)&amp;"-"&amp;ROUND(_xlfn.MAXIFS(Output!$N$3:$N$992,Output!$H$3:$H$992,G$3,Output!#REF!,1,Output!$B$3:$B$992,$A90),1)&amp;"]","")</f>
        <v/>
      </c>
      <c r="H90" s="29" t="str">
        <f>IFERROR(ROUND(AVERAGEIFS(Output!$N$3:$N$992,Output!$H$3:$H$992,H$3,Output!#REF!,1,Output!$B$3:$B$992,$A90),1)&amp;" ["&amp;ROUND(_xlfn.MINIFS(Output!$N$3:$N$992,Output!$H$3:$H$992,H$3,Output!#REF!,1,Output!$B$3:$B$992,$A90),1)&amp;"-"&amp;ROUND(_xlfn.MAXIFS(Output!$N$3:$N$992,Output!$H$3:$H$992,H$3,Output!#REF!,1,Output!$B$3:$B$992,$A90),1)&amp;"]","")</f>
        <v/>
      </c>
      <c r="I90" s="29" t="str">
        <f>IFERROR(ROUND(AVERAGEIFS(Output!$N$3:$N$992,Output!$H$3:$H$992,I$3,Output!#REF!,1,Output!$B$3:$B$992,$A90),1)&amp;" ["&amp;ROUND(_xlfn.MINIFS(Output!$N$3:$N$992,Output!$H$3:$H$992,I$3,Output!#REF!,1,Output!$B$3:$B$992,$A90),1)&amp;"-"&amp;ROUND(_xlfn.MAXIFS(Output!$N$3:$N$992,Output!$H$3:$H$992,I$3,Output!#REF!,1,Output!$B$3:$B$992,$A90),1)&amp;"]","")</f>
        <v/>
      </c>
      <c r="J90" s="29" t="str">
        <f>IFERROR(ROUND(AVERAGEIFS(Output!$N$3:$N$992,Output!$H$3:$H$992,J$3,Output!#REF!,1,Output!$B$3:$B$992,$A90),1)&amp;" ["&amp;ROUND(_xlfn.MINIFS(Output!$N$3:$N$992,Output!$H$3:$H$992,J$3,Output!#REF!,1,Output!$B$3:$B$992,$A90),1)&amp;"-"&amp;ROUND(_xlfn.MAXIFS(Output!$N$3:$N$992,Output!$H$3:$H$992,J$3,Output!#REF!,1,Output!$B$3:$B$992,$A90),1)&amp;"]","")</f>
        <v/>
      </c>
      <c r="K90" s="29" t="str">
        <f>IFERROR(ROUND(AVERAGEIFS(Output!$N$3:$N$992,Output!$H$3:$H$992,K$3,Output!#REF!,1,Output!$B$3:$B$992,$A90),1)&amp;" ["&amp;ROUND(_xlfn.MINIFS(Output!$N$3:$N$992,Output!$H$3:$H$992,K$3,Output!#REF!,1,Output!$B$3:$B$992,$A90),1)&amp;"-"&amp;ROUND(_xlfn.MAXIFS(Output!$N$3:$N$992,Output!$H$3:$H$992,K$3,Output!#REF!,1,Output!$B$3:$B$992,$A90),1)&amp;"]","")</f>
        <v/>
      </c>
      <c r="L90" s="29" t="str">
        <f>IFERROR(ROUND(AVERAGEIFS(Output!$N$3:$N$992,Output!$H$3:$H$992,L$3,Output!#REF!,1,Output!$B$3:$B$992,$A90),1)&amp;" ["&amp;ROUND(_xlfn.MINIFS(Output!$N$3:$N$992,Output!$H$3:$H$992,L$3,Output!#REF!,1,Output!$B$3:$B$992,$A90),1)&amp;"-"&amp;ROUND(_xlfn.MAXIFS(Output!$N$3:$N$992,Output!$H$3:$H$992,L$3,Output!#REF!,1,Output!$B$3:$B$992,$A90),1)&amp;"]","")</f>
        <v/>
      </c>
      <c r="M90" s="29" t="str">
        <f>IFERROR(ROUND(AVERAGEIFS(Output!$N$3:$N$992,Output!$H$3:$H$992,M$3,Output!#REF!,1,Output!$B$3:$B$992,$A90),1)&amp;" ["&amp;ROUND(_xlfn.MINIFS(Output!$N$3:$N$992,Output!$H$3:$H$992,M$3,Output!#REF!,1,Output!$B$3:$B$992,$A90),1)&amp;"-"&amp;ROUND(_xlfn.MAXIFS(Output!$N$3:$N$992,Output!$H$3:$H$992,M$3,Output!#REF!,1,Output!$B$3:$B$992,$A90),1)&amp;"]","")</f>
        <v/>
      </c>
      <c r="N90" s="29" t="str">
        <f>IFERROR(ROUND(AVERAGEIFS(Output!$N$3:$N$992,Output!$H$3:$H$992,N$3,Output!#REF!,1,Output!$B$3:$B$992,$A90),1)&amp;" ["&amp;ROUND(_xlfn.MINIFS(Output!$N$3:$N$992,Output!$H$3:$H$992,N$3,Output!#REF!,1,Output!$B$3:$B$992,$A90),1)&amp;"-"&amp;ROUND(_xlfn.MAXIFS(Output!$N$3:$N$992,Output!$H$3:$H$992,N$3,Output!#REF!,1,Output!$B$3:$B$992,$A90),1)&amp;"]","")</f>
        <v/>
      </c>
      <c r="O90" s="29" t="str">
        <f>IFERROR(ROUND(AVERAGEIFS(Output!$N$3:$N$992,Output!$H$3:$H$992,O$3,Output!#REF!,1,Output!$B$3:$B$992,$A90),1)&amp;" ["&amp;ROUND(_xlfn.MINIFS(Output!$N$3:$N$992,Output!$H$3:$H$992,O$3,Output!#REF!,1,Output!$B$3:$B$992,$A90),1)&amp;"-"&amp;ROUND(_xlfn.MAXIFS(Output!$N$3:$N$992,Output!$H$3:$H$992,O$3,Output!#REF!,1,Output!$B$3:$B$992,$A90),1)&amp;"]","")</f>
        <v/>
      </c>
      <c r="P90" s="29" t="str">
        <f>IFERROR(ROUND(AVERAGEIFS(Output!$N$3:$N$992,Output!$H$3:$H$992,P$3,Output!#REF!,1,Output!$B$3:$B$992,$A90),1)&amp;" ["&amp;ROUND(_xlfn.MINIFS(Output!$N$3:$N$992,Output!$H$3:$H$992,P$3,Output!#REF!,1,Output!$B$3:$B$992,$A90),1)&amp;"-"&amp;ROUND(_xlfn.MAXIFS(Output!$N$3:$N$992,Output!$H$3:$H$992,P$3,Output!#REF!,1,Output!$B$3:$B$992,$A90),1)&amp;"]","")</f>
        <v/>
      </c>
      <c r="Q90" s="29" t="str">
        <f>IFERROR(ROUND(AVERAGEIFS(Output!$N$3:$N$992,Output!$H$3:$H$992,Q$3,Output!#REF!,1,Output!$B$3:$B$992,$A90),1)&amp;" ["&amp;ROUND(_xlfn.MINIFS(Output!$N$3:$N$992,Output!$H$3:$H$992,Q$3,Output!#REF!,1,Output!$B$3:$B$992,$A90),1)&amp;"-"&amp;ROUND(_xlfn.MAXIFS(Output!$N$3:$N$992,Output!$H$3:$H$992,Q$3,Output!#REF!,1,Output!$B$3:$B$992,$A90),1)&amp;"]","")</f>
        <v/>
      </c>
      <c r="R90" s="29" t="str">
        <f>IFERROR(ROUND(AVERAGEIFS(Output!$N$3:$N$992,Output!$H$3:$H$992,R$3,Output!#REF!,1,Output!$B$3:$B$992,$A90),1)&amp;" ["&amp;ROUND(_xlfn.MINIFS(Output!$N$3:$N$992,Output!$H$3:$H$992,R$3,Output!#REF!,1,Output!$B$3:$B$992,$A90),1)&amp;"-"&amp;ROUND(_xlfn.MAXIFS(Output!$N$3:$N$992,Output!$H$3:$H$992,R$3,Output!#REF!,1,Output!$B$3:$B$992,$A90),1)&amp;"]","")</f>
        <v/>
      </c>
      <c r="S90" s="29" t="str">
        <f>IFERROR(ROUND(AVERAGEIFS(Output!$N$3:$N$992,Output!$H$3:$H$992,S$3,Output!#REF!,1,Output!$B$3:$B$992,$A90),1)&amp;" ["&amp;ROUND(_xlfn.MINIFS(Output!$N$3:$N$992,Output!$H$3:$H$992,S$3,Output!#REF!,1,Output!$B$3:$B$992,$A90),1)&amp;"-"&amp;ROUND(_xlfn.MAXIFS(Output!$N$3:$N$992,Output!$H$3:$H$992,S$3,Output!#REF!,1,Output!$B$3:$B$992,$A90),1)&amp;"]","")</f>
        <v/>
      </c>
      <c r="T90" s="29" t="str">
        <f>IFERROR(ROUND(AVERAGEIFS(Output!$N$3:$N$992,Output!$H$3:$H$992,T$3,Output!#REF!,1,Output!$B$3:$B$992,$A90),1)&amp;" ["&amp;ROUND(_xlfn.MINIFS(Output!$N$3:$N$992,Output!$H$3:$H$992,T$3,Output!#REF!,1,Output!$B$3:$B$992,$A90),1)&amp;"-"&amp;ROUND(_xlfn.MAXIFS(Output!$N$3:$N$992,Output!$H$3:$H$992,T$3,Output!#REF!,1,Output!$B$3:$B$992,$A90),1)&amp;"]","")</f>
        <v/>
      </c>
      <c r="U90" s="29" t="str">
        <f>IFERROR(ROUND(AVERAGEIFS(Output!$N$3:$N$992,Output!$H$3:$H$992,U$3,Output!#REF!,1,Output!$B$3:$B$992,$A90),1)&amp;" ["&amp;ROUND(_xlfn.MINIFS(Output!$N$3:$N$992,Output!$H$3:$H$992,U$3,Output!#REF!,1,Output!$B$3:$B$992,$A90),1)&amp;"-"&amp;ROUND(_xlfn.MAXIFS(Output!$N$3:$N$992,Output!$H$3:$H$992,U$3,Output!#REF!,1,Output!$B$3:$B$992,$A90),1)&amp;"]","")</f>
        <v/>
      </c>
      <c r="V90" s="29" t="str">
        <f>IFERROR(ROUND(AVERAGEIFS(Output!$N$3:$N$992,Output!$H$3:$H$992,V$3,Output!#REF!,1,Output!$B$3:$B$992,$A90),1)&amp;" ["&amp;ROUND(_xlfn.MINIFS(Output!$N$3:$N$992,Output!$H$3:$H$992,V$3,Output!#REF!,1,Output!$B$3:$B$992,$A90),1)&amp;"-"&amp;ROUND(_xlfn.MAXIFS(Output!$N$3:$N$992,Output!$H$3:$H$992,V$3,Output!#REF!,1,Output!$B$3:$B$992,$A90),1)&amp;"]","")</f>
        <v/>
      </c>
      <c r="W90" s="29" t="str">
        <f>IFERROR(ROUND(AVERAGEIFS(Output!$N$3:$N$992,Output!$H$3:$H$992,W$3,Output!#REF!,1,Output!$B$3:$B$992,$A90),1)&amp;" ["&amp;ROUND(_xlfn.MINIFS(Output!$N$3:$N$992,Output!$H$3:$H$992,W$3,Output!#REF!,1,Output!$B$3:$B$992,$A90),1)&amp;"-"&amp;ROUND(_xlfn.MAXIFS(Output!$N$3:$N$992,Output!$H$3:$H$992,W$3,Output!#REF!,1,Output!$B$3:$B$992,$A90),1)&amp;"]","")</f>
        <v/>
      </c>
      <c r="X90" s="29" t="str">
        <f>IFERROR(ROUND(AVERAGEIFS(Output!$N$3:$N$992,Output!$H$3:$H$992,X$3,Output!#REF!,1,Output!$B$3:$B$992,$A90),1)&amp;" ["&amp;ROUND(_xlfn.MINIFS(Output!$N$3:$N$992,Output!$H$3:$H$992,X$3,Output!#REF!,1,Output!$B$3:$B$992,$A90),1)&amp;"-"&amp;ROUND(_xlfn.MAXIFS(Output!$N$3:$N$992,Output!$H$3:$H$992,X$3,Output!#REF!,1,Output!$B$3:$B$992,$A90),1)&amp;"]","")</f>
        <v/>
      </c>
      <c r="Y90" s="29" t="str">
        <f>IFERROR(ROUND(AVERAGEIFS(Output!$N$3:$N$992,Output!$H$3:$H$992,Y$3,Output!#REF!,1,Output!$B$3:$B$992,$A90),1)&amp;" ["&amp;ROUND(_xlfn.MINIFS(Output!$N$3:$N$992,Output!$H$3:$H$992,Y$3,Output!#REF!,1,Output!$B$3:$B$992,$A90),1)&amp;"-"&amp;ROUND(_xlfn.MAXIFS(Output!$N$3:$N$992,Output!$H$3:$H$992,Y$3,Output!#REF!,1,Output!$B$3:$B$992,$A90),1)&amp;"]","")</f>
        <v/>
      </c>
      <c r="Z90" s="29" t="str">
        <f>IFERROR(ROUND(AVERAGEIFS(Output!$N$3:$N$992,Output!$H$3:$H$992,Z$3,Output!#REF!,1,Output!$B$3:$B$992,$A90),1)&amp;" ["&amp;ROUND(_xlfn.MINIFS(Output!$N$3:$N$992,Output!$H$3:$H$992,Z$3,Output!#REF!,1,Output!$B$3:$B$992,$A90),1)&amp;"-"&amp;ROUND(_xlfn.MAXIFS(Output!$N$3:$N$992,Output!$H$3:$H$992,Z$3,Output!#REF!,1,Output!$B$3:$B$992,$A90),1)&amp;"]","")</f>
        <v/>
      </c>
      <c r="AA90" s="29" t="str">
        <f>IFERROR(ROUND(AVERAGEIFS(Output!$N$3:$N$992,Output!$H$3:$H$992,AA$3,Output!#REF!,1,Output!$B$3:$B$992,$A90),0)&amp;" ["&amp;ROUND(_xlfn.MINIFS(Output!$N$3:$N$992,Output!$H$3:$H$992,AA$3,Output!#REF!,1,Output!$B$3:$B$992,$A90),0)&amp;"-"&amp;ROUND(_xlfn.MAXIFS(Output!$N$3:$N$992,Output!$H$3:$H$992,AA$3,Output!#REF!,1,Output!$B$3:$B$992,$A90),0)&amp;"]","")</f>
        <v/>
      </c>
      <c r="AB90" s="29" t="str">
        <f>IFERROR(ROUND(AVERAGEIFS(Output!$N$3:$N$992,Output!$H$3:$H$992,AB$3,Output!#REF!,1,Output!$B$3:$B$992,$A90),0)&amp;" ["&amp;ROUND(_xlfn.MINIFS(Output!$N$3:$N$992,Output!$H$3:$H$992,AB$3,Output!#REF!,1,Output!$B$3:$B$992,$A90),0)&amp;"-"&amp;ROUND(_xlfn.MAXIFS(Output!$N$3:$N$992,Output!$H$3:$H$992,AB$3,Output!#REF!,1,Output!$B$3:$B$992,$A90),0)&amp;"]","")</f>
        <v/>
      </c>
      <c r="AC90" s="29" t="str">
        <f>IFERROR(ROUND(AVERAGEIFS(Output!$N$3:$N$992,Output!$H$3:$H$992,AC$3,Output!#REF!,1,Output!$B$3:$B$992,$A90),0)&amp;" ["&amp;ROUND(_xlfn.MINIFS(Output!$N$3:$N$992,Output!$H$3:$H$992,AC$3,Output!#REF!,1,Output!$B$3:$B$992,$A90),0)&amp;"-"&amp;ROUND(_xlfn.MAXIFS(Output!$N$3:$N$992,Output!$H$3:$H$992,AC$3,Output!#REF!,1,Output!$B$3:$B$992,$A90),0)&amp;"]","")</f>
        <v/>
      </c>
    </row>
    <row r="91" spans="1:29" x14ac:dyDescent="0.35">
      <c r="A91" s="28" t="s">
        <v>1436</v>
      </c>
      <c r="B91" s="51" t="s">
        <v>10</v>
      </c>
      <c r="C91" s="51" t="s">
        <v>16</v>
      </c>
      <c r="D91" s="29" t="str">
        <f>IFERROR(ROUND(AVERAGEIFS(Output!$N$3:$N$992,Output!$H$3:$H$992,D$3,Output!#REF!,1,Output!$B$3:$B$992,$A91),1)&amp;" ["&amp;ROUND(_xlfn.MINIFS(Output!$N$3:$N$992,Output!$H$3:$H$992,D$3,Output!#REF!,1,Output!$B$3:$B$992,$A91),1)&amp;"-"&amp;ROUND(_xlfn.MAXIFS(Output!$N$3:$N$992,Output!$H$3:$H$992,D$3,Output!#REF!,1,Output!$B$3:$B$992,$A91),1)&amp;"]","")</f>
        <v/>
      </c>
      <c r="E91" s="29" t="str">
        <f>IFERROR(ROUND(AVERAGEIFS(Output!$N$3:$N$992,Output!$H$3:$H$992,E$3,Output!#REF!,1,Output!$B$3:$B$992,$A91),1)&amp;" ["&amp;ROUND(_xlfn.MINIFS(Output!$N$3:$N$992,Output!$H$3:$H$992,E$3,Output!#REF!,1,Output!$B$3:$B$992,$A91),1)&amp;"-"&amp;ROUND(_xlfn.MAXIFS(Output!$N$3:$N$992,Output!$H$3:$H$992,E$3,Output!#REF!,1,Output!$B$3:$B$992,$A91),1)&amp;"]","")</f>
        <v/>
      </c>
      <c r="F91" s="29" t="str">
        <f>IFERROR(ROUND(AVERAGEIFS(Output!$N$3:$N$992,Output!$H$3:$H$992,F$3,Output!#REF!,1,Output!$B$3:$B$992,$A91),1)&amp;" ["&amp;ROUND(_xlfn.MINIFS(Output!$N$3:$N$992,Output!$H$3:$H$992,F$3,Output!#REF!,1,Output!$B$3:$B$992,$A91),1)&amp;"-"&amp;ROUND(_xlfn.MAXIFS(Output!$N$3:$N$992,Output!$H$3:$H$992,F$3,Output!#REF!,1,Output!$B$3:$B$992,$A91),1)&amp;"]","")</f>
        <v/>
      </c>
      <c r="G91" s="29" t="str">
        <f>IFERROR(ROUND(AVERAGEIFS(Output!$N$3:$N$992,Output!$H$3:$H$992,G$3,Output!#REF!,1,Output!$B$3:$B$992,$A91),1)&amp;" ["&amp;ROUND(_xlfn.MINIFS(Output!$N$3:$N$992,Output!$H$3:$H$992,G$3,Output!#REF!,1,Output!$B$3:$B$992,$A91),1)&amp;"-"&amp;ROUND(_xlfn.MAXIFS(Output!$N$3:$N$992,Output!$H$3:$H$992,G$3,Output!#REF!,1,Output!$B$3:$B$992,$A91),1)&amp;"]","")</f>
        <v/>
      </c>
      <c r="H91" s="29" t="str">
        <f>IFERROR(ROUND(AVERAGEIFS(Output!$N$3:$N$992,Output!$H$3:$H$992,H$3,Output!#REF!,1,Output!$B$3:$B$992,$A91),1)&amp;" ["&amp;ROUND(_xlfn.MINIFS(Output!$N$3:$N$992,Output!$H$3:$H$992,H$3,Output!#REF!,1,Output!$B$3:$B$992,$A91),1)&amp;"-"&amp;ROUND(_xlfn.MAXIFS(Output!$N$3:$N$992,Output!$H$3:$H$992,H$3,Output!#REF!,1,Output!$B$3:$B$992,$A91),1)&amp;"]","")</f>
        <v/>
      </c>
      <c r="I91" s="29" t="str">
        <f>IFERROR(ROUND(AVERAGEIFS(Output!$N$3:$N$992,Output!$H$3:$H$992,I$3,Output!#REF!,1,Output!$B$3:$B$992,$A91),1)&amp;" ["&amp;ROUND(_xlfn.MINIFS(Output!$N$3:$N$992,Output!$H$3:$H$992,I$3,Output!#REF!,1,Output!$B$3:$B$992,$A91),1)&amp;"-"&amp;ROUND(_xlfn.MAXIFS(Output!$N$3:$N$992,Output!$H$3:$H$992,I$3,Output!#REF!,1,Output!$B$3:$B$992,$A91),1)&amp;"]","")</f>
        <v/>
      </c>
      <c r="J91" s="29" t="str">
        <f>IFERROR(ROUND(AVERAGEIFS(Output!$N$3:$N$992,Output!$H$3:$H$992,J$3,Output!#REF!,1,Output!$B$3:$B$992,$A91),1)&amp;" ["&amp;ROUND(_xlfn.MINIFS(Output!$N$3:$N$992,Output!$H$3:$H$992,J$3,Output!#REF!,1,Output!$B$3:$B$992,$A91),1)&amp;"-"&amp;ROUND(_xlfn.MAXIFS(Output!$N$3:$N$992,Output!$H$3:$H$992,J$3,Output!#REF!,1,Output!$B$3:$B$992,$A91),1)&amp;"]","")</f>
        <v/>
      </c>
      <c r="K91" s="29" t="str">
        <f>IFERROR(ROUND(AVERAGEIFS(Output!$N$3:$N$992,Output!$H$3:$H$992,K$3,Output!#REF!,1,Output!$B$3:$B$992,$A91),1)&amp;" ["&amp;ROUND(_xlfn.MINIFS(Output!$N$3:$N$992,Output!$H$3:$H$992,K$3,Output!#REF!,1,Output!$B$3:$B$992,$A91),1)&amp;"-"&amp;ROUND(_xlfn.MAXIFS(Output!$N$3:$N$992,Output!$H$3:$H$992,K$3,Output!#REF!,1,Output!$B$3:$B$992,$A91),1)&amp;"]","")</f>
        <v/>
      </c>
      <c r="L91" s="29" t="str">
        <f>IFERROR(ROUND(AVERAGEIFS(Output!$N$3:$N$992,Output!$H$3:$H$992,L$3,Output!#REF!,1,Output!$B$3:$B$992,$A91),1)&amp;" ["&amp;ROUND(_xlfn.MINIFS(Output!$N$3:$N$992,Output!$H$3:$H$992,L$3,Output!#REF!,1,Output!$B$3:$B$992,$A91),1)&amp;"-"&amp;ROUND(_xlfn.MAXIFS(Output!$N$3:$N$992,Output!$H$3:$H$992,L$3,Output!#REF!,1,Output!$B$3:$B$992,$A91),1)&amp;"]","")</f>
        <v/>
      </c>
      <c r="M91" s="29" t="str">
        <f>IFERROR(ROUND(AVERAGEIFS(Output!$N$3:$N$992,Output!$H$3:$H$992,M$3,Output!#REF!,1,Output!$B$3:$B$992,$A91),1)&amp;" ["&amp;ROUND(_xlfn.MINIFS(Output!$N$3:$N$992,Output!$H$3:$H$992,M$3,Output!#REF!,1,Output!$B$3:$B$992,$A91),1)&amp;"-"&amp;ROUND(_xlfn.MAXIFS(Output!$N$3:$N$992,Output!$H$3:$H$992,M$3,Output!#REF!,1,Output!$B$3:$B$992,$A91),1)&amp;"]","")</f>
        <v/>
      </c>
      <c r="N91" s="29" t="str">
        <f>IFERROR(ROUND(AVERAGEIFS(Output!$N$3:$N$992,Output!$H$3:$H$992,N$3,Output!#REF!,1,Output!$B$3:$B$992,$A91),1)&amp;" ["&amp;ROUND(_xlfn.MINIFS(Output!$N$3:$N$992,Output!$H$3:$H$992,N$3,Output!#REF!,1,Output!$B$3:$B$992,$A91),1)&amp;"-"&amp;ROUND(_xlfn.MAXIFS(Output!$N$3:$N$992,Output!$H$3:$H$992,N$3,Output!#REF!,1,Output!$B$3:$B$992,$A91),1)&amp;"]","")</f>
        <v/>
      </c>
      <c r="O91" s="29" t="str">
        <f>IFERROR(ROUND(AVERAGEIFS(Output!$N$3:$N$992,Output!$H$3:$H$992,O$3,Output!#REF!,1,Output!$B$3:$B$992,$A91),1)&amp;" ["&amp;ROUND(_xlfn.MINIFS(Output!$N$3:$N$992,Output!$H$3:$H$992,O$3,Output!#REF!,1,Output!$B$3:$B$992,$A91),1)&amp;"-"&amp;ROUND(_xlfn.MAXIFS(Output!$N$3:$N$992,Output!$H$3:$H$992,O$3,Output!#REF!,1,Output!$B$3:$B$992,$A91),1)&amp;"]","")</f>
        <v/>
      </c>
      <c r="P91" s="29" t="str">
        <f>IFERROR(ROUND(AVERAGEIFS(Output!$N$3:$N$992,Output!$H$3:$H$992,P$3,Output!#REF!,1,Output!$B$3:$B$992,$A91),1)&amp;" ["&amp;ROUND(_xlfn.MINIFS(Output!$N$3:$N$992,Output!$H$3:$H$992,P$3,Output!#REF!,1,Output!$B$3:$B$992,$A91),1)&amp;"-"&amp;ROUND(_xlfn.MAXIFS(Output!$N$3:$N$992,Output!$H$3:$H$992,P$3,Output!#REF!,1,Output!$B$3:$B$992,$A91),1)&amp;"]","")</f>
        <v/>
      </c>
      <c r="Q91" s="29" t="str">
        <f>IFERROR(ROUND(AVERAGEIFS(Output!$N$3:$N$992,Output!$H$3:$H$992,Q$3,Output!#REF!,1,Output!$B$3:$B$992,$A91),1)&amp;" ["&amp;ROUND(_xlfn.MINIFS(Output!$N$3:$N$992,Output!$H$3:$H$992,Q$3,Output!#REF!,1,Output!$B$3:$B$992,$A91),1)&amp;"-"&amp;ROUND(_xlfn.MAXIFS(Output!$N$3:$N$992,Output!$H$3:$H$992,Q$3,Output!#REF!,1,Output!$B$3:$B$992,$A91),1)&amp;"]","")</f>
        <v/>
      </c>
      <c r="R91" s="29" t="str">
        <f>IFERROR(ROUND(AVERAGEIFS(Output!$N$3:$N$992,Output!$H$3:$H$992,R$3,Output!#REF!,1,Output!$B$3:$B$992,$A91),1)&amp;" ["&amp;ROUND(_xlfn.MINIFS(Output!$N$3:$N$992,Output!$H$3:$H$992,R$3,Output!#REF!,1,Output!$B$3:$B$992,$A91),1)&amp;"-"&amp;ROUND(_xlfn.MAXIFS(Output!$N$3:$N$992,Output!$H$3:$H$992,R$3,Output!#REF!,1,Output!$B$3:$B$992,$A91),1)&amp;"]","")</f>
        <v/>
      </c>
      <c r="S91" s="29" t="str">
        <f>IFERROR(ROUND(AVERAGEIFS(Output!$N$3:$N$992,Output!$H$3:$H$992,S$3,Output!#REF!,1,Output!$B$3:$B$992,$A91),1)&amp;" ["&amp;ROUND(_xlfn.MINIFS(Output!$N$3:$N$992,Output!$H$3:$H$992,S$3,Output!#REF!,1,Output!$B$3:$B$992,$A91),1)&amp;"-"&amp;ROUND(_xlfn.MAXIFS(Output!$N$3:$N$992,Output!$H$3:$H$992,S$3,Output!#REF!,1,Output!$B$3:$B$992,$A91),1)&amp;"]","")</f>
        <v/>
      </c>
      <c r="T91" s="29" t="str">
        <f>IFERROR(ROUND(AVERAGEIFS(Output!$N$3:$N$992,Output!$H$3:$H$992,T$3,Output!#REF!,1,Output!$B$3:$B$992,$A91),1)&amp;" ["&amp;ROUND(_xlfn.MINIFS(Output!$N$3:$N$992,Output!$H$3:$H$992,T$3,Output!#REF!,1,Output!$B$3:$B$992,$A91),1)&amp;"-"&amp;ROUND(_xlfn.MAXIFS(Output!$N$3:$N$992,Output!$H$3:$H$992,T$3,Output!#REF!,1,Output!$B$3:$B$992,$A91),1)&amp;"]","")</f>
        <v/>
      </c>
      <c r="U91" s="29" t="str">
        <f>IFERROR(ROUND(AVERAGEIFS(Output!$N$3:$N$992,Output!$H$3:$H$992,U$3,Output!#REF!,1,Output!$B$3:$B$992,$A91),1)&amp;" ["&amp;ROUND(_xlfn.MINIFS(Output!$N$3:$N$992,Output!$H$3:$H$992,U$3,Output!#REF!,1,Output!$B$3:$B$992,$A91),1)&amp;"-"&amp;ROUND(_xlfn.MAXIFS(Output!$N$3:$N$992,Output!$H$3:$H$992,U$3,Output!#REF!,1,Output!$B$3:$B$992,$A91),1)&amp;"]","")</f>
        <v/>
      </c>
      <c r="V91" s="29" t="str">
        <f>IFERROR(ROUND(AVERAGEIFS(Output!$N$3:$N$992,Output!$H$3:$H$992,V$3,Output!#REF!,1,Output!$B$3:$B$992,$A91),1)&amp;" ["&amp;ROUND(_xlfn.MINIFS(Output!$N$3:$N$992,Output!$H$3:$H$992,V$3,Output!#REF!,1,Output!$B$3:$B$992,$A91),1)&amp;"-"&amp;ROUND(_xlfn.MAXIFS(Output!$N$3:$N$992,Output!$H$3:$H$992,V$3,Output!#REF!,1,Output!$B$3:$B$992,$A91),1)&amp;"]","")</f>
        <v/>
      </c>
      <c r="W91" s="29" t="str">
        <f>IFERROR(ROUND(AVERAGEIFS(Output!$N$3:$N$992,Output!$H$3:$H$992,W$3,Output!#REF!,1,Output!$B$3:$B$992,$A91),1)&amp;" ["&amp;ROUND(_xlfn.MINIFS(Output!$N$3:$N$992,Output!$H$3:$H$992,W$3,Output!#REF!,1,Output!$B$3:$B$992,$A91),1)&amp;"-"&amp;ROUND(_xlfn.MAXIFS(Output!$N$3:$N$992,Output!$H$3:$H$992,W$3,Output!#REF!,1,Output!$B$3:$B$992,$A91),1)&amp;"]","")</f>
        <v/>
      </c>
      <c r="X91" s="29" t="str">
        <f>IFERROR(ROUND(AVERAGEIFS(Output!$N$3:$N$992,Output!$H$3:$H$992,X$3,Output!#REF!,1,Output!$B$3:$B$992,$A91),1)&amp;" ["&amp;ROUND(_xlfn.MINIFS(Output!$N$3:$N$992,Output!$H$3:$H$992,X$3,Output!#REF!,1,Output!$B$3:$B$992,$A91),1)&amp;"-"&amp;ROUND(_xlfn.MAXIFS(Output!$N$3:$N$992,Output!$H$3:$H$992,X$3,Output!#REF!,1,Output!$B$3:$B$992,$A91),1)&amp;"]","")</f>
        <v/>
      </c>
      <c r="Y91" s="29" t="str">
        <f>IFERROR(ROUND(AVERAGEIFS(Output!$N$3:$N$992,Output!$H$3:$H$992,Y$3,Output!#REF!,1,Output!$B$3:$B$992,$A91),1)&amp;" ["&amp;ROUND(_xlfn.MINIFS(Output!$N$3:$N$992,Output!$H$3:$H$992,Y$3,Output!#REF!,1,Output!$B$3:$B$992,$A91),1)&amp;"-"&amp;ROUND(_xlfn.MAXIFS(Output!$N$3:$N$992,Output!$H$3:$H$992,Y$3,Output!#REF!,1,Output!$B$3:$B$992,$A91),1)&amp;"]","")</f>
        <v/>
      </c>
      <c r="Z91" s="29" t="str">
        <f>IFERROR(ROUND(AVERAGEIFS(Output!$N$3:$N$992,Output!$H$3:$H$992,Z$3,Output!#REF!,1,Output!$B$3:$B$992,$A91),1)&amp;" ["&amp;ROUND(_xlfn.MINIFS(Output!$N$3:$N$992,Output!$H$3:$H$992,Z$3,Output!#REF!,1,Output!$B$3:$B$992,$A91),1)&amp;"-"&amp;ROUND(_xlfn.MAXIFS(Output!$N$3:$N$992,Output!$H$3:$H$992,Z$3,Output!#REF!,1,Output!$B$3:$B$992,$A91),1)&amp;"]","")</f>
        <v/>
      </c>
      <c r="AA91" s="29" t="str">
        <f>IFERROR(ROUND(AVERAGEIFS(Output!$N$3:$N$992,Output!$H$3:$H$992,AA$3,Output!#REF!,1,Output!$B$3:$B$992,$A91),0)&amp;" ["&amp;ROUND(_xlfn.MINIFS(Output!$N$3:$N$992,Output!$H$3:$H$992,AA$3,Output!#REF!,1,Output!$B$3:$B$992,$A91),0)&amp;"-"&amp;ROUND(_xlfn.MAXIFS(Output!$N$3:$N$992,Output!$H$3:$H$992,AA$3,Output!#REF!,1,Output!$B$3:$B$992,$A91),0)&amp;"]","")</f>
        <v/>
      </c>
      <c r="AB91" s="29" t="str">
        <f>IFERROR(ROUND(AVERAGEIFS(Output!$N$3:$N$992,Output!$H$3:$H$992,AB$3,Output!#REF!,1,Output!$B$3:$B$992,$A91),0)&amp;" ["&amp;ROUND(_xlfn.MINIFS(Output!$N$3:$N$992,Output!$H$3:$H$992,AB$3,Output!#REF!,1,Output!$B$3:$B$992,$A91),0)&amp;"-"&amp;ROUND(_xlfn.MAXIFS(Output!$N$3:$N$992,Output!$H$3:$H$992,AB$3,Output!#REF!,1,Output!$B$3:$B$992,$A91),0)&amp;"]","")</f>
        <v/>
      </c>
      <c r="AC91" s="29" t="str">
        <f>IFERROR(ROUND(AVERAGEIFS(Output!$N$3:$N$992,Output!$H$3:$H$992,AC$3,Output!#REF!,1,Output!$B$3:$B$992,$A91),0)&amp;" ["&amp;ROUND(_xlfn.MINIFS(Output!$N$3:$N$992,Output!$H$3:$H$992,AC$3,Output!#REF!,1,Output!$B$3:$B$992,$A91),0)&amp;"-"&amp;ROUND(_xlfn.MAXIFS(Output!$N$3:$N$992,Output!$H$3:$H$992,AC$3,Output!#REF!,1,Output!$B$3:$B$992,$A91),0)&amp;"]","")</f>
        <v/>
      </c>
    </row>
    <row r="92" spans="1:29" x14ac:dyDescent="0.35">
      <c r="A92" s="28" t="s">
        <v>1437</v>
      </c>
      <c r="B92" s="51" t="s">
        <v>9</v>
      </c>
      <c r="C92" s="51" t="s">
        <v>16</v>
      </c>
      <c r="D92" s="29" t="str">
        <f>IFERROR(ROUND(AVERAGEIFS(Output!$N$3:$N$992,Output!$H$3:$H$992,D$3,Output!#REF!,1,Output!$B$3:$B$992,$A92),1)&amp;" ["&amp;ROUND(_xlfn.MINIFS(Output!$N$3:$N$992,Output!$H$3:$H$992,D$3,Output!#REF!,1,Output!$B$3:$B$992,$A92),1)&amp;"-"&amp;ROUND(_xlfn.MAXIFS(Output!$N$3:$N$992,Output!$H$3:$H$992,D$3,Output!#REF!,1,Output!$B$3:$B$992,$A92),1)&amp;"]","")</f>
        <v/>
      </c>
      <c r="E92" s="29" t="str">
        <f>IFERROR(ROUND(AVERAGEIFS(Output!$N$3:$N$992,Output!$H$3:$H$992,E$3,Output!#REF!,1,Output!$B$3:$B$992,$A92),1)&amp;" ["&amp;ROUND(_xlfn.MINIFS(Output!$N$3:$N$992,Output!$H$3:$H$992,E$3,Output!#REF!,1,Output!$B$3:$B$992,$A92),1)&amp;"-"&amp;ROUND(_xlfn.MAXIFS(Output!$N$3:$N$992,Output!$H$3:$H$992,E$3,Output!#REF!,1,Output!$B$3:$B$992,$A92),1)&amp;"]","")</f>
        <v/>
      </c>
      <c r="F92" s="29" t="str">
        <f>IFERROR(ROUND(AVERAGEIFS(Output!$N$3:$N$992,Output!$H$3:$H$992,F$3,Output!#REF!,1,Output!$B$3:$B$992,$A92),1)&amp;" ["&amp;ROUND(_xlfn.MINIFS(Output!$N$3:$N$992,Output!$H$3:$H$992,F$3,Output!#REF!,1,Output!$B$3:$B$992,$A92),1)&amp;"-"&amp;ROUND(_xlfn.MAXIFS(Output!$N$3:$N$992,Output!$H$3:$H$992,F$3,Output!#REF!,1,Output!$B$3:$B$992,$A92),1)&amp;"]","")</f>
        <v/>
      </c>
      <c r="G92" s="29" t="str">
        <f>IFERROR(ROUND(AVERAGEIFS(Output!$N$3:$N$992,Output!$H$3:$H$992,G$3,Output!#REF!,1,Output!$B$3:$B$992,$A92),1)&amp;" ["&amp;ROUND(_xlfn.MINIFS(Output!$N$3:$N$992,Output!$H$3:$H$992,G$3,Output!#REF!,1,Output!$B$3:$B$992,$A92),1)&amp;"-"&amp;ROUND(_xlfn.MAXIFS(Output!$N$3:$N$992,Output!$H$3:$H$992,G$3,Output!#REF!,1,Output!$B$3:$B$992,$A92),1)&amp;"]","")</f>
        <v/>
      </c>
      <c r="H92" s="29" t="str">
        <f>IFERROR(ROUND(AVERAGEIFS(Output!$N$3:$N$992,Output!$H$3:$H$992,H$3,Output!#REF!,1,Output!$B$3:$B$992,$A92),1)&amp;" ["&amp;ROUND(_xlfn.MINIFS(Output!$N$3:$N$992,Output!$H$3:$H$992,H$3,Output!#REF!,1,Output!$B$3:$B$992,$A92),1)&amp;"-"&amp;ROUND(_xlfn.MAXIFS(Output!$N$3:$N$992,Output!$H$3:$H$992,H$3,Output!#REF!,1,Output!$B$3:$B$992,$A92),1)&amp;"]","")</f>
        <v/>
      </c>
      <c r="I92" s="29" t="str">
        <f>IFERROR(ROUND(AVERAGEIFS(Output!$N$3:$N$992,Output!$H$3:$H$992,I$3,Output!#REF!,1,Output!$B$3:$B$992,$A92),1)&amp;" ["&amp;ROUND(_xlfn.MINIFS(Output!$N$3:$N$992,Output!$H$3:$H$992,I$3,Output!#REF!,1,Output!$B$3:$B$992,$A92),1)&amp;"-"&amp;ROUND(_xlfn.MAXIFS(Output!$N$3:$N$992,Output!$H$3:$H$992,I$3,Output!#REF!,1,Output!$B$3:$B$992,$A92),1)&amp;"]","")</f>
        <v/>
      </c>
      <c r="J92" s="29" t="str">
        <f>IFERROR(ROUND(AVERAGEIFS(Output!$N$3:$N$992,Output!$H$3:$H$992,J$3,Output!#REF!,1,Output!$B$3:$B$992,$A92),1)&amp;" ["&amp;ROUND(_xlfn.MINIFS(Output!$N$3:$N$992,Output!$H$3:$H$992,J$3,Output!#REF!,1,Output!$B$3:$B$992,$A92),1)&amp;"-"&amp;ROUND(_xlfn.MAXIFS(Output!$N$3:$N$992,Output!$H$3:$H$992,J$3,Output!#REF!,1,Output!$B$3:$B$992,$A92),1)&amp;"]","")</f>
        <v/>
      </c>
      <c r="K92" s="29" t="str">
        <f>IFERROR(ROUND(AVERAGEIFS(Output!$N$3:$N$992,Output!$H$3:$H$992,K$3,Output!#REF!,1,Output!$B$3:$B$992,$A92),1)&amp;" ["&amp;ROUND(_xlfn.MINIFS(Output!$N$3:$N$992,Output!$H$3:$H$992,K$3,Output!#REF!,1,Output!$B$3:$B$992,$A92),1)&amp;"-"&amp;ROUND(_xlfn.MAXIFS(Output!$N$3:$N$992,Output!$H$3:$H$992,K$3,Output!#REF!,1,Output!$B$3:$B$992,$A92),1)&amp;"]","")</f>
        <v/>
      </c>
      <c r="L92" s="29" t="str">
        <f>IFERROR(ROUND(AVERAGEIFS(Output!$N$3:$N$992,Output!$H$3:$H$992,L$3,Output!#REF!,1,Output!$B$3:$B$992,$A92),1)&amp;" ["&amp;ROUND(_xlfn.MINIFS(Output!$N$3:$N$992,Output!$H$3:$H$992,L$3,Output!#REF!,1,Output!$B$3:$B$992,$A92),1)&amp;"-"&amp;ROUND(_xlfn.MAXIFS(Output!$N$3:$N$992,Output!$H$3:$H$992,L$3,Output!#REF!,1,Output!$B$3:$B$992,$A92),1)&amp;"]","")</f>
        <v/>
      </c>
      <c r="M92" s="29" t="str">
        <f>IFERROR(ROUND(AVERAGEIFS(Output!$N$3:$N$992,Output!$H$3:$H$992,M$3,Output!#REF!,1,Output!$B$3:$B$992,$A92),1)&amp;" ["&amp;ROUND(_xlfn.MINIFS(Output!$N$3:$N$992,Output!$H$3:$H$992,M$3,Output!#REF!,1,Output!$B$3:$B$992,$A92),1)&amp;"-"&amp;ROUND(_xlfn.MAXIFS(Output!$N$3:$N$992,Output!$H$3:$H$992,M$3,Output!#REF!,1,Output!$B$3:$B$992,$A92),1)&amp;"]","")</f>
        <v/>
      </c>
      <c r="N92" s="29" t="str">
        <f>IFERROR(ROUND(AVERAGEIFS(Output!$N$3:$N$992,Output!$H$3:$H$992,N$3,Output!#REF!,1,Output!$B$3:$B$992,$A92),1)&amp;" ["&amp;ROUND(_xlfn.MINIFS(Output!$N$3:$N$992,Output!$H$3:$H$992,N$3,Output!#REF!,1,Output!$B$3:$B$992,$A92),1)&amp;"-"&amp;ROUND(_xlfn.MAXIFS(Output!$N$3:$N$992,Output!$H$3:$H$992,N$3,Output!#REF!,1,Output!$B$3:$B$992,$A92),1)&amp;"]","")</f>
        <v/>
      </c>
      <c r="O92" s="29" t="str">
        <f>IFERROR(ROUND(AVERAGEIFS(Output!$N$3:$N$992,Output!$H$3:$H$992,O$3,Output!#REF!,1,Output!$B$3:$B$992,$A92),1)&amp;" ["&amp;ROUND(_xlfn.MINIFS(Output!$N$3:$N$992,Output!$H$3:$H$992,O$3,Output!#REF!,1,Output!$B$3:$B$992,$A92),1)&amp;"-"&amp;ROUND(_xlfn.MAXIFS(Output!$N$3:$N$992,Output!$H$3:$H$992,O$3,Output!#REF!,1,Output!$B$3:$B$992,$A92),1)&amp;"]","")</f>
        <v/>
      </c>
      <c r="P92" s="29" t="str">
        <f>IFERROR(ROUND(AVERAGEIFS(Output!$N$3:$N$992,Output!$H$3:$H$992,P$3,Output!#REF!,1,Output!$B$3:$B$992,$A92),1)&amp;" ["&amp;ROUND(_xlfn.MINIFS(Output!$N$3:$N$992,Output!$H$3:$H$992,P$3,Output!#REF!,1,Output!$B$3:$B$992,$A92),1)&amp;"-"&amp;ROUND(_xlfn.MAXIFS(Output!$N$3:$N$992,Output!$H$3:$H$992,P$3,Output!#REF!,1,Output!$B$3:$B$992,$A92),1)&amp;"]","")</f>
        <v/>
      </c>
      <c r="Q92" s="29" t="str">
        <f>IFERROR(ROUND(AVERAGEIFS(Output!$N$3:$N$992,Output!$H$3:$H$992,Q$3,Output!#REF!,1,Output!$B$3:$B$992,$A92),1)&amp;" ["&amp;ROUND(_xlfn.MINIFS(Output!$N$3:$N$992,Output!$H$3:$H$992,Q$3,Output!#REF!,1,Output!$B$3:$B$992,$A92),1)&amp;"-"&amp;ROUND(_xlfn.MAXIFS(Output!$N$3:$N$992,Output!$H$3:$H$992,Q$3,Output!#REF!,1,Output!$B$3:$B$992,$A92),1)&amp;"]","")</f>
        <v/>
      </c>
      <c r="R92" s="29" t="str">
        <f>IFERROR(ROUND(AVERAGEIFS(Output!$N$3:$N$992,Output!$H$3:$H$992,R$3,Output!#REF!,1,Output!$B$3:$B$992,$A92),1)&amp;" ["&amp;ROUND(_xlfn.MINIFS(Output!$N$3:$N$992,Output!$H$3:$H$992,R$3,Output!#REF!,1,Output!$B$3:$B$992,$A92),1)&amp;"-"&amp;ROUND(_xlfn.MAXIFS(Output!$N$3:$N$992,Output!$H$3:$H$992,R$3,Output!#REF!,1,Output!$B$3:$B$992,$A92),1)&amp;"]","")</f>
        <v/>
      </c>
      <c r="S92" s="29" t="str">
        <f>IFERROR(ROUND(AVERAGEIFS(Output!$N$3:$N$992,Output!$H$3:$H$992,S$3,Output!#REF!,1,Output!$B$3:$B$992,$A92),1)&amp;" ["&amp;ROUND(_xlfn.MINIFS(Output!$N$3:$N$992,Output!$H$3:$H$992,S$3,Output!#REF!,1,Output!$B$3:$B$992,$A92),1)&amp;"-"&amp;ROUND(_xlfn.MAXIFS(Output!$N$3:$N$992,Output!$H$3:$H$992,S$3,Output!#REF!,1,Output!$B$3:$B$992,$A92),1)&amp;"]","")</f>
        <v/>
      </c>
      <c r="T92" s="29" t="str">
        <f>IFERROR(ROUND(AVERAGEIFS(Output!$N$3:$N$992,Output!$H$3:$H$992,T$3,Output!#REF!,1,Output!$B$3:$B$992,$A92),1)&amp;" ["&amp;ROUND(_xlfn.MINIFS(Output!$N$3:$N$992,Output!$H$3:$H$992,T$3,Output!#REF!,1,Output!$B$3:$B$992,$A92),1)&amp;"-"&amp;ROUND(_xlfn.MAXIFS(Output!$N$3:$N$992,Output!$H$3:$H$992,T$3,Output!#REF!,1,Output!$B$3:$B$992,$A92),1)&amp;"]","")</f>
        <v/>
      </c>
      <c r="U92" s="29" t="str">
        <f>IFERROR(ROUND(AVERAGEIFS(Output!$N$3:$N$992,Output!$H$3:$H$992,U$3,Output!#REF!,1,Output!$B$3:$B$992,$A92),1)&amp;" ["&amp;ROUND(_xlfn.MINIFS(Output!$N$3:$N$992,Output!$H$3:$H$992,U$3,Output!#REF!,1,Output!$B$3:$B$992,$A92),1)&amp;"-"&amp;ROUND(_xlfn.MAXIFS(Output!$N$3:$N$992,Output!$H$3:$H$992,U$3,Output!#REF!,1,Output!$B$3:$B$992,$A92),1)&amp;"]","")</f>
        <v/>
      </c>
      <c r="V92" s="29" t="str">
        <f>IFERROR(ROUND(AVERAGEIFS(Output!$N$3:$N$992,Output!$H$3:$H$992,V$3,Output!#REF!,1,Output!$B$3:$B$992,$A92),1)&amp;" ["&amp;ROUND(_xlfn.MINIFS(Output!$N$3:$N$992,Output!$H$3:$H$992,V$3,Output!#REF!,1,Output!$B$3:$B$992,$A92),1)&amp;"-"&amp;ROUND(_xlfn.MAXIFS(Output!$N$3:$N$992,Output!$H$3:$H$992,V$3,Output!#REF!,1,Output!$B$3:$B$992,$A92),1)&amp;"]","")</f>
        <v/>
      </c>
      <c r="W92" s="29" t="str">
        <f>IFERROR(ROUND(AVERAGEIFS(Output!$N$3:$N$992,Output!$H$3:$H$992,W$3,Output!#REF!,1,Output!$B$3:$B$992,$A92),1)&amp;" ["&amp;ROUND(_xlfn.MINIFS(Output!$N$3:$N$992,Output!$H$3:$H$992,W$3,Output!#REF!,1,Output!$B$3:$B$992,$A92),1)&amp;"-"&amp;ROUND(_xlfn.MAXIFS(Output!$N$3:$N$992,Output!$H$3:$H$992,W$3,Output!#REF!,1,Output!$B$3:$B$992,$A92),1)&amp;"]","")</f>
        <v/>
      </c>
      <c r="X92" s="29" t="str">
        <f>IFERROR(ROUND(AVERAGEIFS(Output!$N$3:$N$992,Output!$H$3:$H$992,X$3,Output!#REF!,1,Output!$B$3:$B$992,$A92),1)&amp;" ["&amp;ROUND(_xlfn.MINIFS(Output!$N$3:$N$992,Output!$H$3:$H$992,X$3,Output!#REF!,1,Output!$B$3:$B$992,$A92),1)&amp;"-"&amp;ROUND(_xlfn.MAXIFS(Output!$N$3:$N$992,Output!$H$3:$H$992,X$3,Output!#REF!,1,Output!$B$3:$B$992,$A92),1)&amp;"]","")</f>
        <v/>
      </c>
      <c r="Y92" s="29" t="str">
        <f>IFERROR(ROUND(AVERAGEIFS(Output!$N$3:$N$992,Output!$H$3:$H$992,Y$3,Output!#REF!,1,Output!$B$3:$B$992,$A92),1)&amp;" ["&amp;ROUND(_xlfn.MINIFS(Output!$N$3:$N$992,Output!$H$3:$H$992,Y$3,Output!#REF!,1,Output!$B$3:$B$992,$A92),1)&amp;"-"&amp;ROUND(_xlfn.MAXIFS(Output!$N$3:$N$992,Output!$H$3:$H$992,Y$3,Output!#REF!,1,Output!$B$3:$B$992,$A92),1)&amp;"]","")</f>
        <v/>
      </c>
      <c r="Z92" s="29" t="str">
        <f>IFERROR(ROUND(AVERAGEIFS(Output!$N$3:$N$992,Output!$H$3:$H$992,Z$3,Output!#REF!,1,Output!$B$3:$B$992,$A92),1)&amp;" ["&amp;ROUND(_xlfn.MINIFS(Output!$N$3:$N$992,Output!$H$3:$H$992,Z$3,Output!#REF!,1,Output!$B$3:$B$992,$A92),1)&amp;"-"&amp;ROUND(_xlfn.MAXIFS(Output!$N$3:$N$992,Output!$H$3:$H$992,Z$3,Output!#REF!,1,Output!$B$3:$B$992,$A92),1)&amp;"]","")</f>
        <v/>
      </c>
      <c r="AA92" s="29" t="str">
        <f>IFERROR(ROUND(AVERAGEIFS(Output!$N$3:$N$992,Output!$H$3:$H$992,AA$3,Output!#REF!,1,Output!$B$3:$B$992,$A92),0)&amp;" ["&amp;ROUND(_xlfn.MINIFS(Output!$N$3:$N$992,Output!$H$3:$H$992,AA$3,Output!#REF!,1,Output!$B$3:$B$992,$A92),0)&amp;"-"&amp;ROUND(_xlfn.MAXIFS(Output!$N$3:$N$992,Output!$H$3:$H$992,AA$3,Output!#REF!,1,Output!$B$3:$B$992,$A92),0)&amp;"]","")</f>
        <v/>
      </c>
      <c r="AB92" s="29" t="str">
        <f>IFERROR(ROUND(AVERAGEIFS(Output!$N$3:$N$992,Output!$H$3:$H$992,AB$3,Output!#REF!,1,Output!$B$3:$B$992,$A92),0)&amp;" ["&amp;ROUND(_xlfn.MINIFS(Output!$N$3:$N$992,Output!$H$3:$H$992,AB$3,Output!#REF!,1,Output!$B$3:$B$992,$A92),0)&amp;"-"&amp;ROUND(_xlfn.MAXIFS(Output!$N$3:$N$992,Output!$H$3:$H$992,AB$3,Output!#REF!,1,Output!$B$3:$B$992,$A92),0)&amp;"]","")</f>
        <v/>
      </c>
      <c r="AC92" s="29" t="str">
        <f>IFERROR(ROUND(AVERAGEIFS(Output!$N$3:$N$992,Output!$H$3:$H$992,AC$3,Output!#REF!,1,Output!$B$3:$B$992,$A92),0)&amp;" ["&amp;ROUND(_xlfn.MINIFS(Output!$N$3:$N$992,Output!$H$3:$H$992,AC$3,Output!#REF!,1,Output!$B$3:$B$992,$A92),0)&amp;"-"&amp;ROUND(_xlfn.MAXIFS(Output!$N$3:$N$992,Output!$H$3:$H$992,AC$3,Output!#REF!,1,Output!$B$3:$B$992,$A92),0)&amp;"]","")</f>
        <v/>
      </c>
    </row>
    <row r="93" spans="1:29" x14ac:dyDescent="0.35">
      <c r="A93" s="28" t="s">
        <v>1438</v>
      </c>
      <c r="B93" s="51" t="s">
        <v>9</v>
      </c>
      <c r="C93" s="51" t="s">
        <v>17</v>
      </c>
      <c r="D93" s="29" t="str">
        <f>IFERROR(ROUND(AVERAGEIFS(Output!$N$3:$N$992,Output!$H$3:$H$992,D$3,Output!#REF!,1,Output!$B$3:$B$992,$A93),1)&amp;" ["&amp;ROUND(_xlfn.MINIFS(Output!$N$3:$N$992,Output!$H$3:$H$992,D$3,Output!#REF!,1,Output!$B$3:$B$992,$A93),1)&amp;"-"&amp;ROUND(_xlfn.MAXIFS(Output!$N$3:$N$992,Output!$H$3:$H$992,D$3,Output!#REF!,1,Output!$B$3:$B$992,$A93),1)&amp;"]","")</f>
        <v/>
      </c>
      <c r="E93" s="29" t="str">
        <f>IFERROR(ROUND(AVERAGEIFS(Output!$N$3:$N$992,Output!$H$3:$H$992,E$3,Output!#REF!,1,Output!$B$3:$B$992,$A93),1)&amp;" ["&amp;ROUND(_xlfn.MINIFS(Output!$N$3:$N$992,Output!$H$3:$H$992,E$3,Output!#REF!,1,Output!$B$3:$B$992,$A93),1)&amp;"-"&amp;ROUND(_xlfn.MAXIFS(Output!$N$3:$N$992,Output!$H$3:$H$992,E$3,Output!#REF!,1,Output!$B$3:$B$992,$A93),1)&amp;"]","")</f>
        <v/>
      </c>
      <c r="F93" s="29" t="str">
        <f>IFERROR(ROUND(AVERAGEIFS(Output!$N$3:$N$992,Output!$H$3:$H$992,F$3,Output!#REF!,1,Output!$B$3:$B$992,$A93),1)&amp;" ["&amp;ROUND(_xlfn.MINIFS(Output!$N$3:$N$992,Output!$H$3:$H$992,F$3,Output!#REF!,1,Output!$B$3:$B$992,$A93),1)&amp;"-"&amp;ROUND(_xlfn.MAXIFS(Output!$N$3:$N$992,Output!$H$3:$H$992,F$3,Output!#REF!,1,Output!$B$3:$B$992,$A93),1)&amp;"]","")</f>
        <v/>
      </c>
      <c r="G93" s="29" t="str">
        <f>IFERROR(ROUND(AVERAGEIFS(Output!$N$3:$N$992,Output!$H$3:$H$992,G$3,Output!#REF!,1,Output!$B$3:$B$992,$A93),1)&amp;" ["&amp;ROUND(_xlfn.MINIFS(Output!$N$3:$N$992,Output!$H$3:$H$992,G$3,Output!#REF!,1,Output!$B$3:$B$992,$A93),1)&amp;"-"&amp;ROUND(_xlfn.MAXIFS(Output!$N$3:$N$992,Output!$H$3:$H$992,G$3,Output!#REF!,1,Output!$B$3:$B$992,$A93),1)&amp;"]","")</f>
        <v/>
      </c>
      <c r="H93" s="29" t="str">
        <f>IFERROR(ROUND(AVERAGEIFS(Output!$N$3:$N$992,Output!$H$3:$H$992,H$3,Output!#REF!,1,Output!$B$3:$B$992,$A93),1)&amp;" ["&amp;ROUND(_xlfn.MINIFS(Output!$N$3:$N$992,Output!$H$3:$H$992,H$3,Output!#REF!,1,Output!$B$3:$B$992,$A93),1)&amp;"-"&amp;ROUND(_xlfn.MAXIFS(Output!$N$3:$N$992,Output!$H$3:$H$992,H$3,Output!#REF!,1,Output!$B$3:$B$992,$A93),1)&amp;"]","")</f>
        <v/>
      </c>
      <c r="I93" s="29" t="str">
        <f>IFERROR(ROUND(AVERAGEIFS(Output!$N$3:$N$992,Output!$H$3:$H$992,I$3,Output!#REF!,1,Output!$B$3:$B$992,$A93),1)&amp;" ["&amp;ROUND(_xlfn.MINIFS(Output!$N$3:$N$992,Output!$H$3:$H$992,I$3,Output!#REF!,1,Output!$B$3:$B$992,$A93),1)&amp;"-"&amp;ROUND(_xlfn.MAXIFS(Output!$N$3:$N$992,Output!$H$3:$H$992,I$3,Output!#REF!,1,Output!$B$3:$B$992,$A93),1)&amp;"]","")</f>
        <v/>
      </c>
      <c r="J93" s="29" t="str">
        <f>IFERROR(ROUND(AVERAGEIFS(Output!$N$3:$N$992,Output!$H$3:$H$992,J$3,Output!#REF!,1,Output!$B$3:$B$992,$A93),1)&amp;" ["&amp;ROUND(_xlfn.MINIFS(Output!$N$3:$N$992,Output!$H$3:$H$992,J$3,Output!#REF!,1,Output!$B$3:$B$992,$A93),1)&amp;"-"&amp;ROUND(_xlfn.MAXIFS(Output!$N$3:$N$992,Output!$H$3:$H$992,J$3,Output!#REF!,1,Output!$B$3:$B$992,$A93),1)&amp;"]","")</f>
        <v/>
      </c>
      <c r="K93" s="29" t="str">
        <f>IFERROR(ROUND(AVERAGEIFS(Output!$N$3:$N$992,Output!$H$3:$H$992,K$3,Output!#REF!,1,Output!$B$3:$B$992,$A93),1)&amp;" ["&amp;ROUND(_xlfn.MINIFS(Output!$N$3:$N$992,Output!$H$3:$H$992,K$3,Output!#REF!,1,Output!$B$3:$B$992,$A93),1)&amp;"-"&amp;ROUND(_xlfn.MAXIFS(Output!$N$3:$N$992,Output!$H$3:$H$992,K$3,Output!#REF!,1,Output!$B$3:$B$992,$A93),1)&amp;"]","")</f>
        <v/>
      </c>
      <c r="L93" s="29" t="str">
        <f>IFERROR(ROUND(AVERAGEIFS(Output!$N$3:$N$992,Output!$H$3:$H$992,L$3,Output!#REF!,1,Output!$B$3:$B$992,$A93),1)&amp;" ["&amp;ROUND(_xlfn.MINIFS(Output!$N$3:$N$992,Output!$H$3:$H$992,L$3,Output!#REF!,1,Output!$B$3:$B$992,$A93),1)&amp;"-"&amp;ROUND(_xlfn.MAXIFS(Output!$N$3:$N$992,Output!$H$3:$H$992,L$3,Output!#REF!,1,Output!$B$3:$B$992,$A93),1)&amp;"]","")</f>
        <v/>
      </c>
      <c r="M93" s="29" t="str">
        <f>IFERROR(ROUND(AVERAGEIFS(Output!$N$3:$N$992,Output!$H$3:$H$992,M$3,Output!#REF!,1,Output!$B$3:$B$992,$A93),1)&amp;" ["&amp;ROUND(_xlfn.MINIFS(Output!$N$3:$N$992,Output!$H$3:$H$992,M$3,Output!#REF!,1,Output!$B$3:$B$992,$A93),1)&amp;"-"&amp;ROUND(_xlfn.MAXIFS(Output!$N$3:$N$992,Output!$H$3:$H$992,M$3,Output!#REF!,1,Output!$B$3:$B$992,$A93),1)&amp;"]","")</f>
        <v/>
      </c>
      <c r="N93" s="29" t="str">
        <f>IFERROR(ROUND(AVERAGEIFS(Output!$N$3:$N$992,Output!$H$3:$H$992,N$3,Output!#REF!,1,Output!$B$3:$B$992,$A93),1)&amp;" ["&amp;ROUND(_xlfn.MINIFS(Output!$N$3:$N$992,Output!$H$3:$H$992,N$3,Output!#REF!,1,Output!$B$3:$B$992,$A93),1)&amp;"-"&amp;ROUND(_xlfn.MAXIFS(Output!$N$3:$N$992,Output!$H$3:$H$992,N$3,Output!#REF!,1,Output!$B$3:$B$992,$A93),1)&amp;"]","")</f>
        <v/>
      </c>
      <c r="O93" s="29" t="str">
        <f>IFERROR(ROUND(AVERAGEIFS(Output!$N$3:$N$992,Output!$H$3:$H$992,O$3,Output!#REF!,1,Output!$B$3:$B$992,$A93),1)&amp;" ["&amp;ROUND(_xlfn.MINIFS(Output!$N$3:$N$992,Output!$H$3:$H$992,O$3,Output!#REF!,1,Output!$B$3:$B$992,$A93),1)&amp;"-"&amp;ROUND(_xlfn.MAXIFS(Output!$N$3:$N$992,Output!$H$3:$H$992,O$3,Output!#REF!,1,Output!$B$3:$B$992,$A93),1)&amp;"]","")</f>
        <v/>
      </c>
      <c r="P93" s="29" t="str">
        <f>IFERROR(ROUND(AVERAGEIFS(Output!$N$3:$N$992,Output!$H$3:$H$992,P$3,Output!#REF!,1,Output!$B$3:$B$992,$A93),1)&amp;" ["&amp;ROUND(_xlfn.MINIFS(Output!$N$3:$N$992,Output!$H$3:$H$992,P$3,Output!#REF!,1,Output!$B$3:$B$992,$A93),1)&amp;"-"&amp;ROUND(_xlfn.MAXIFS(Output!$N$3:$N$992,Output!$H$3:$H$992,P$3,Output!#REF!,1,Output!$B$3:$B$992,$A93),1)&amp;"]","")</f>
        <v/>
      </c>
      <c r="Q93" s="29" t="str">
        <f>IFERROR(ROUND(AVERAGEIFS(Output!$N$3:$N$992,Output!$H$3:$H$992,Q$3,Output!#REF!,1,Output!$B$3:$B$992,$A93),1)&amp;" ["&amp;ROUND(_xlfn.MINIFS(Output!$N$3:$N$992,Output!$H$3:$H$992,Q$3,Output!#REF!,1,Output!$B$3:$B$992,$A93),1)&amp;"-"&amp;ROUND(_xlfn.MAXIFS(Output!$N$3:$N$992,Output!$H$3:$H$992,Q$3,Output!#REF!,1,Output!$B$3:$B$992,$A93),1)&amp;"]","")</f>
        <v/>
      </c>
      <c r="R93" s="29" t="str">
        <f>IFERROR(ROUND(AVERAGEIFS(Output!$N$3:$N$992,Output!$H$3:$H$992,R$3,Output!#REF!,1,Output!$B$3:$B$992,$A93),1)&amp;" ["&amp;ROUND(_xlfn.MINIFS(Output!$N$3:$N$992,Output!$H$3:$H$992,R$3,Output!#REF!,1,Output!$B$3:$B$992,$A93),1)&amp;"-"&amp;ROUND(_xlfn.MAXIFS(Output!$N$3:$N$992,Output!$H$3:$H$992,R$3,Output!#REF!,1,Output!$B$3:$B$992,$A93),1)&amp;"]","")</f>
        <v/>
      </c>
      <c r="S93" s="29" t="str">
        <f>IFERROR(ROUND(AVERAGEIFS(Output!$N$3:$N$992,Output!$H$3:$H$992,S$3,Output!#REF!,1,Output!$B$3:$B$992,$A93),1)&amp;" ["&amp;ROUND(_xlfn.MINIFS(Output!$N$3:$N$992,Output!$H$3:$H$992,S$3,Output!#REF!,1,Output!$B$3:$B$992,$A93),1)&amp;"-"&amp;ROUND(_xlfn.MAXIFS(Output!$N$3:$N$992,Output!$H$3:$H$992,S$3,Output!#REF!,1,Output!$B$3:$B$992,$A93),1)&amp;"]","")</f>
        <v/>
      </c>
      <c r="T93" s="29" t="str">
        <f>IFERROR(ROUND(AVERAGEIFS(Output!$N$3:$N$992,Output!$H$3:$H$992,T$3,Output!#REF!,1,Output!$B$3:$B$992,$A93),1)&amp;" ["&amp;ROUND(_xlfn.MINIFS(Output!$N$3:$N$992,Output!$H$3:$H$992,T$3,Output!#REF!,1,Output!$B$3:$B$992,$A93),1)&amp;"-"&amp;ROUND(_xlfn.MAXIFS(Output!$N$3:$N$992,Output!$H$3:$H$992,T$3,Output!#REF!,1,Output!$B$3:$B$992,$A93),1)&amp;"]","")</f>
        <v/>
      </c>
      <c r="U93" s="29" t="str">
        <f>IFERROR(ROUND(AVERAGEIFS(Output!$N$3:$N$992,Output!$H$3:$H$992,U$3,Output!#REF!,1,Output!$B$3:$B$992,$A93),1)&amp;" ["&amp;ROUND(_xlfn.MINIFS(Output!$N$3:$N$992,Output!$H$3:$H$992,U$3,Output!#REF!,1,Output!$B$3:$B$992,$A93),1)&amp;"-"&amp;ROUND(_xlfn.MAXIFS(Output!$N$3:$N$992,Output!$H$3:$H$992,U$3,Output!#REF!,1,Output!$B$3:$B$992,$A93),1)&amp;"]","")</f>
        <v/>
      </c>
      <c r="V93" s="29" t="str">
        <f>IFERROR(ROUND(AVERAGEIFS(Output!$N$3:$N$992,Output!$H$3:$H$992,V$3,Output!#REF!,1,Output!$B$3:$B$992,$A93),1)&amp;" ["&amp;ROUND(_xlfn.MINIFS(Output!$N$3:$N$992,Output!$H$3:$H$992,V$3,Output!#REF!,1,Output!$B$3:$B$992,$A93),1)&amp;"-"&amp;ROUND(_xlfn.MAXIFS(Output!$N$3:$N$992,Output!$H$3:$H$992,V$3,Output!#REF!,1,Output!$B$3:$B$992,$A93),1)&amp;"]","")</f>
        <v/>
      </c>
      <c r="W93" s="29" t="str">
        <f>IFERROR(ROUND(AVERAGEIFS(Output!$N$3:$N$992,Output!$H$3:$H$992,W$3,Output!#REF!,1,Output!$B$3:$B$992,$A93),1)&amp;" ["&amp;ROUND(_xlfn.MINIFS(Output!$N$3:$N$992,Output!$H$3:$H$992,W$3,Output!#REF!,1,Output!$B$3:$B$992,$A93),1)&amp;"-"&amp;ROUND(_xlfn.MAXIFS(Output!$N$3:$N$992,Output!$H$3:$H$992,W$3,Output!#REF!,1,Output!$B$3:$B$992,$A93),1)&amp;"]","")</f>
        <v/>
      </c>
      <c r="X93" s="29" t="str">
        <f>IFERROR(ROUND(AVERAGEIFS(Output!$N$3:$N$992,Output!$H$3:$H$992,X$3,Output!#REF!,1,Output!$B$3:$B$992,$A93),1)&amp;" ["&amp;ROUND(_xlfn.MINIFS(Output!$N$3:$N$992,Output!$H$3:$H$992,X$3,Output!#REF!,1,Output!$B$3:$B$992,$A93),1)&amp;"-"&amp;ROUND(_xlfn.MAXIFS(Output!$N$3:$N$992,Output!$H$3:$H$992,X$3,Output!#REF!,1,Output!$B$3:$B$992,$A93),1)&amp;"]","")</f>
        <v/>
      </c>
      <c r="Y93" s="29" t="str">
        <f>IFERROR(ROUND(AVERAGEIFS(Output!$N$3:$N$992,Output!$H$3:$H$992,Y$3,Output!#REF!,1,Output!$B$3:$B$992,$A93),1)&amp;" ["&amp;ROUND(_xlfn.MINIFS(Output!$N$3:$N$992,Output!$H$3:$H$992,Y$3,Output!#REF!,1,Output!$B$3:$B$992,$A93),1)&amp;"-"&amp;ROUND(_xlfn.MAXIFS(Output!$N$3:$N$992,Output!$H$3:$H$992,Y$3,Output!#REF!,1,Output!$B$3:$B$992,$A93),1)&amp;"]","")</f>
        <v/>
      </c>
      <c r="Z93" s="29" t="str">
        <f>IFERROR(ROUND(AVERAGEIFS(Output!$N$3:$N$992,Output!$H$3:$H$992,Z$3,Output!#REF!,1,Output!$B$3:$B$992,$A93),1)&amp;" ["&amp;ROUND(_xlfn.MINIFS(Output!$N$3:$N$992,Output!$H$3:$H$992,Z$3,Output!#REF!,1,Output!$B$3:$B$992,$A93),1)&amp;"-"&amp;ROUND(_xlfn.MAXIFS(Output!$N$3:$N$992,Output!$H$3:$H$992,Z$3,Output!#REF!,1,Output!$B$3:$B$992,$A93),1)&amp;"]","")</f>
        <v/>
      </c>
      <c r="AA93" s="29" t="str">
        <f>IFERROR(ROUND(AVERAGEIFS(Output!$N$3:$N$992,Output!$H$3:$H$992,AA$3,Output!#REF!,1,Output!$B$3:$B$992,$A93),0)&amp;" ["&amp;ROUND(_xlfn.MINIFS(Output!$N$3:$N$992,Output!$H$3:$H$992,AA$3,Output!#REF!,1,Output!$B$3:$B$992,$A93),0)&amp;"-"&amp;ROUND(_xlfn.MAXIFS(Output!$N$3:$N$992,Output!$H$3:$H$992,AA$3,Output!#REF!,1,Output!$B$3:$B$992,$A93),0)&amp;"]","")</f>
        <v/>
      </c>
      <c r="AB93" s="29" t="str">
        <f>IFERROR(ROUND(AVERAGEIFS(Output!$N$3:$N$992,Output!$H$3:$H$992,AB$3,Output!#REF!,1,Output!$B$3:$B$992,$A93),0)&amp;" ["&amp;ROUND(_xlfn.MINIFS(Output!$N$3:$N$992,Output!$H$3:$H$992,AB$3,Output!#REF!,1,Output!$B$3:$B$992,$A93),0)&amp;"-"&amp;ROUND(_xlfn.MAXIFS(Output!$N$3:$N$992,Output!$H$3:$H$992,AB$3,Output!#REF!,1,Output!$B$3:$B$992,$A93),0)&amp;"]","")</f>
        <v/>
      </c>
      <c r="AC93" s="29" t="str">
        <f>IFERROR(ROUND(AVERAGEIFS(Output!$N$3:$N$992,Output!$H$3:$H$992,AC$3,Output!#REF!,1,Output!$B$3:$B$992,$A93),0)&amp;" ["&amp;ROUND(_xlfn.MINIFS(Output!$N$3:$N$992,Output!$H$3:$H$992,AC$3,Output!#REF!,1,Output!$B$3:$B$992,$A93),0)&amp;"-"&amp;ROUND(_xlfn.MAXIFS(Output!$N$3:$N$992,Output!$H$3:$H$992,AC$3,Output!#REF!,1,Output!$B$3:$B$992,$A93),0)&amp;"]","")</f>
        <v/>
      </c>
    </row>
    <row r="94" spans="1:29" x14ac:dyDescent="0.35">
      <c r="A94" s="28" t="s">
        <v>35</v>
      </c>
      <c r="B94" s="51" t="s">
        <v>8</v>
      </c>
      <c r="C94" s="51" t="s">
        <v>17</v>
      </c>
      <c r="D94" s="29" t="str">
        <f>IFERROR(ROUND(AVERAGEIFS(Output!$N$3:$N$992,Output!$H$3:$H$992,D$3,Output!#REF!,1,Output!$B$3:$B$992,$A94),1)&amp;" ["&amp;ROUND(_xlfn.MINIFS(Output!$N$3:$N$992,Output!$H$3:$H$992,D$3,Output!#REF!,1,Output!$B$3:$B$992,$A94),1)&amp;"-"&amp;ROUND(_xlfn.MAXIFS(Output!$N$3:$N$992,Output!$H$3:$H$992,D$3,Output!#REF!,1,Output!$B$3:$B$992,$A94),1)&amp;"]","")</f>
        <v/>
      </c>
      <c r="E94" s="29" t="str">
        <f>IFERROR(ROUND(AVERAGEIFS(Output!$N$3:$N$992,Output!$H$3:$H$992,E$3,Output!#REF!,1,Output!$B$3:$B$992,$A94),1)&amp;" ["&amp;ROUND(_xlfn.MINIFS(Output!$N$3:$N$992,Output!$H$3:$H$992,E$3,Output!#REF!,1,Output!$B$3:$B$992,$A94),1)&amp;"-"&amp;ROUND(_xlfn.MAXIFS(Output!$N$3:$N$992,Output!$H$3:$H$992,E$3,Output!#REF!,1,Output!$B$3:$B$992,$A94),1)&amp;"]","")</f>
        <v/>
      </c>
      <c r="F94" s="29" t="str">
        <f>IFERROR(ROUND(AVERAGEIFS(Output!$N$3:$N$992,Output!$H$3:$H$992,F$3,Output!#REF!,1,Output!$B$3:$B$992,$A94),1)&amp;" ["&amp;ROUND(_xlfn.MINIFS(Output!$N$3:$N$992,Output!$H$3:$H$992,F$3,Output!#REF!,1,Output!$B$3:$B$992,$A94),1)&amp;"-"&amp;ROUND(_xlfn.MAXIFS(Output!$N$3:$N$992,Output!$H$3:$H$992,F$3,Output!#REF!,1,Output!$B$3:$B$992,$A94),1)&amp;"]","")</f>
        <v/>
      </c>
      <c r="G94" s="29" t="str">
        <f>IFERROR(ROUND(AVERAGEIFS(Output!$N$3:$N$992,Output!$H$3:$H$992,G$3,Output!#REF!,1,Output!$B$3:$B$992,$A94),1)&amp;" ["&amp;ROUND(_xlfn.MINIFS(Output!$N$3:$N$992,Output!$H$3:$H$992,G$3,Output!#REF!,1,Output!$B$3:$B$992,$A94),1)&amp;"-"&amp;ROUND(_xlfn.MAXIFS(Output!$N$3:$N$992,Output!$H$3:$H$992,G$3,Output!#REF!,1,Output!$B$3:$B$992,$A94),1)&amp;"]","")</f>
        <v/>
      </c>
      <c r="H94" s="29" t="str">
        <f>IFERROR(ROUND(AVERAGEIFS(Output!$N$3:$N$992,Output!$H$3:$H$992,H$3,Output!#REF!,1,Output!$B$3:$B$992,$A94),1)&amp;" ["&amp;ROUND(_xlfn.MINIFS(Output!$N$3:$N$992,Output!$H$3:$H$992,H$3,Output!#REF!,1,Output!$B$3:$B$992,$A94),1)&amp;"-"&amp;ROUND(_xlfn.MAXIFS(Output!$N$3:$N$992,Output!$H$3:$H$992,H$3,Output!#REF!,1,Output!$B$3:$B$992,$A94),1)&amp;"]","")</f>
        <v/>
      </c>
      <c r="I94" s="29" t="str">
        <f>IFERROR(ROUND(AVERAGEIFS(Output!$N$3:$N$992,Output!$H$3:$H$992,I$3,Output!#REF!,1,Output!$B$3:$B$992,$A94),1)&amp;" ["&amp;ROUND(_xlfn.MINIFS(Output!$N$3:$N$992,Output!$H$3:$H$992,I$3,Output!#REF!,1,Output!$B$3:$B$992,$A94),1)&amp;"-"&amp;ROUND(_xlfn.MAXIFS(Output!$N$3:$N$992,Output!$H$3:$H$992,I$3,Output!#REF!,1,Output!$B$3:$B$992,$A94),1)&amp;"]","")</f>
        <v/>
      </c>
      <c r="J94" s="29" t="str">
        <f>IFERROR(ROUND(AVERAGEIFS(Output!$N$3:$N$992,Output!$H$3:$H$992,J$3,Output!#REF!,1,Output!$B$3:$B$992,$A94),1)&amp;" ["&amp;ROUND(_xlfn.MINIFS(Output!$N$3:$N$992,Output!$H$3:$H$992,J$3,Output!#REF!,1,Output!$B$3:$B$992,$A94),1)&amp;"-"&amp;ROUND(_xlfn.MAXIFS(Output!$N$3:$N$992,Output!$H$3:$H$992,J$3,Output!#REF!,1,Output!$B$3:$B$992,$A94),1)&amp;"]","")</f>
        <v/>
      </c>
      <c r="K94" s="29" t="str">
        <f>IFERROR(ROUND(AVERAGEIFS(Output!$N$3:$N$992,Output!$H$3:$H$992,K$3,Output!#REF!,1,Output!$B$3:$B$992,$A94),1)&amp;" ["&amp;ROUND(_xlfn.MINIFS(Output!$N$3:$N$992,Output!$H$3:$H$992,K$3,Output!#REF!,1,Output!$B$3:$B$992,$A94),1)&amp;"-"&amp;ROUND(_xlfn.MAXIFS(Output!$N$3:$N$992,Output!$H$3:$H$992,K$3,Output!#REF!,1,Output!$B$3:$B$992,$A94),1)&amp;"]","")</f>
        <v/>
      </c>
      <c r="L94" s="29" t="str">
        <f>IFERROR(ROUND(AVERAGEIFS(Output!$N$3:$N$992,Output!$H$3:$H$992,L$3,Output!#REF!,1,Output!$B$3:$B$992,$A94),1)&amp;" ["&amp;ROUND(_xlfn.MINIFS(Output!$N$3:$N$992,Output!$H$3:$H$992,L$3,Output!#REF!,1,Output!$B$3:$B$992,$A94),1)&amp;"-"&amp;ROUND(_xlfn.MAXIFS(Output!$N$3:$N$992,Output!$H$3:$H$992,L$3,Output!#REF!,1,Output!$B$3:$B$992,$A94),1)&amp;"]","")</f>
        <v/>
      </c>
      <c r="M94" s="29" t="str">
        <f>IFERROR(ROUND(AVERAGEIFS(Output!$N$3:$N$992,Output!$H$3:$H$992,M$3,Output!#REF!,1,Output!$B$3:$B$992,$A94),1)&amp;" ["&amp;ROUND(_xlfn.MINIFS(Output!$N$3:$N$992,Output!$H$3:$H$992,M$3,Output!#REF!,1,Output!$B$3:$B$992,$A94),1)&amp;"-"&amp;ROUND(_xlfn.MAXIFS(Output!$N$3:$N$992,Output!$H$3:$H$992,M$3,Output!#REF!,1,Output!$B$3:$B$992,$A94),1)&amp;"]","")</f>
        <v/>
      </c>
      <c r="N94" s="29" t="str">
        <f>IFERROR(ROUND(AVERAGEIFS(Output!$N$3:$N$992,Output!$H$3:$H$992,N$3,Output!#REF!,1,Output!$B$3:$B$992,$A94),1)&amp;" ["&amp;ROUND(_xlfn.MINIFS(Output!$N$3:$N$992,Output!$H$3:$H$992,N$3,Output!#REF!,1,Output!$B$3:$B$992,$A94),1)&amp;"-"&amp;ROUND(_xlfn.MAXIFS(Output!$N$3:$N$992,Output!$H$3:$H$992,N$3,Output!#REF!,1,Output!$B$3:$B$992,$A94),1)&amp;"]","")</f>
        <v/>
      </c>
      <c r="O94" s="29" t="str">
        <f>IFERROR(ROUND(AVERAGEIFS(Output!$N$3:$N$992,Output!$H$3:$H$992,O$3,Output!#REF!,1,Output!$B$3:$B$992,$A94),1)&amp;" ["&amp;ROUND(_xlfn.MINIFS(Output!$N$3:$N$992,Output!$H$3:$H$992,O$3,Output!#REF!,1,Output!$B$3:$B$992,$A94),1)&amp;"-"&amp;ROUND(_xlfn.MAXIFS(Output!$N$3:$N$992,Output!$H$3:$H$992,O$3,Output!#REF!,1,Output!$B$3:$B$992,$A94),1)&amp;"]","")</f>
        <v/>
      </c>
      <c r="P94" s="29" t="str">
        <f>IFERROR(ROUND(AVERAGEIFS(Output!$N$3:$N$992,Output!$H$3:$H$992,P$3,Output!#REF!,1,Output!$B$3:$B$992,$A94),1)&amp;" ["&amp;ROUND(_xlfn.MINIFS(Output!$N$3:$N$992,Output!$H$3:$H$992,P$3,Output!#REF!,1,Output!$B$3:$B$992,$A94),1)&amp;"-"&amp;ROUND(_xlfn.MAXIFS(Output!$N$3:$N$992,Output!$H$3:$H$992,P$3,Output!#REF!,1,Output!$B$3:$B$992,$A94),1)&amp;"]","")</f>
        <v/>
      </c>
      <c r="Q94" s="29" t="str">
        <f>IFERROR(ROUND(AVERAGEIFS(Output!$N$3:$N$992,Output!$H$3:$H$992,Q$3,Output!#REF!,1,Output!$B$3:$B$992,$A94),1)&amp;" ["&amp;ROUND(_xlfn.MINIFS(Output!$N$3:$N$992,Output!$H$3:$H$992,Q$3,Output!#REF!,1,Output!$B$3:$B$992,$A94),1)&amp;"-"&amp;ROUND(_xlfn.MAXIFS(Output!$N$3:$N$992,Output!$H$3:$H$992,Q$3,Output!#REF!,1,Output!$B$3:$B$992,$A94),1)&amp;"]","")</f>
        <v/>
      </c>
      <c r="R94" s="29" t="str">
        <f>IFERROR(ROUND(AVERAGEIFS(Output!$N$3:$N$992,Output!$H$3:$H$992,R$3,Output!#REF!,1,Output!$B$3:$B$992,$A94),1)&amp;" ["&amp;ROUND(_xlfn.MINIFS(Output!$N$3:$N$992,Output!$H$3:$H$992,R$3,Output!#REF!,1,Output!$B$3:$B$992,$A94),1)&amp;"-"&amp;ROUND(_xlfn.MAXIFS(Output!$N$3:$N$992,Output!$H$3:$H$992,R$3,Output!#REF!,1,Output!$B$3:$B$992,$A94),1)&amp;"]","")</f>
        <v/>
      </c>
      <c r="S94" s="29" t="str">
        <f>IFERROR(ROUND(AVERAGEIFS(Output!$N$3:$N$992,Output!$H$3:$H$992,S$3,Output!#REF!,1,Output!$B$3:$B$992,$A94),1)&amp;" ["&amp;ROUND(_xlfn.MINIFS(Output!$N$3:$N$992,Output!$H$3:$H$992,S$3,Output!#REF!,1,Output!$B$3:$B$992,$A94),1)&amp;"-"&amp;ROUND(_xlfn.MAXIFS(Output!$N$3:$N$992,Output!$H$3:$H$992,S$3,Output!#REF!,1,Output!$B$3:$B$992,$A94),1)&amp;"]","")</f>
        <v/>
      </c>
      <c r="T94" s="29" t="str">
        <f>IFERROR(ROUND(AVERAGEIFS(Output!$N$3:$N$992,Output!$H$3:$H$992,T$3,Output!#REF!,1,Output!$B$3:$B$992,$A94),1)&amp;" ["&amp;ROUND(_xlfn.MINIFS(Output!$N$3:$N$992,Output!$H$3:$H$992,T$3,Output!#REF!,1,Output!$B$3:$B$992,$A94),1)&amp;"-"&amp;ROUND(_xlfn.MAXIFS(Output!$N$3:$N$992,Output!$H$3:$H$992,T$3,Output!#REF!,1,Output!$B$3:$B$992,$A94),1)&amp;"]","")</f>
        <v/>
      </c>
      <c r="U94" s="29" t="str">
        <f>IFERROR(ROUND(AVERAGEIFS(Output!$N$3:$N$992,Output!$H$3:$H$992,U$3,Output!#REF!,1,Output!$B$3:$B$992,$A94),1)&amp;" ["&amp;ROUND(_xlfn.MINIFS(Output!$N$3:$N$992,Output!$H$3:$H$992,U$3,Output!#REF!,1,Output!$B$3:$B$992,$A94),1)&amp;"-"&amp;ROUND(_xlfn.MAXIFS(Output!$N$3:$N$992,Output!$H$3:$H$992,U$3,Output!#REF!,1,Output!$B$3:$B$992,$A94),1)&amp;"]","")</f>
        <v/>
      </c>
      <c r="V94" s="29" t="str">
        <f>IFERROR(ROUND(AVERAGEIFS(Output!$N$3:$N$992,Output!$H$3:$H$992,V$3,Output!#REF!,1,Output!$B$3:$B$992,$A94),1)&amp;" ["&amp;ROUND(_xlfn.MINIFS(Output!$N$3:$N$992,Output!$H$3:$H$992,V$3,Output!#REF!,1,Output!$B$3:$B$992,$A94),1)&amp;"-"&amp;ROUND(_xlfn.MAXIFS(Output!$N$3:$N$992,Output!$H$3:$H$992,V$3,Output!#REF!,1,Output!$B$3:$B$992,$A94),1)&amp;"]","")</f>
        <v/>
      </c>
      <c r="W94" s="29" t="str">
        <f>IFERROR(ROUND(AVERAGEIFS(Output!$N$3:$N$992,Output!$H$3:$H$992,W$3,Output!#REF!,1,Output!$B$3:$B$992,$A94),1)&amp;" ["&amp;ROUND(_xlfn.MINIFS(Output!$N$3:$N$992,Output!$H$3:$H$992,W$3,Output!#REF!,1,Output!$B$3:$B$992,$A94),1)&amp;"-"&amp;ROUND(_xlfn.MAXIFS(Output!$N$3:$N$992,Output!$H$3:$H$992,W$3,Output!#REF!,1,Output!$B$3:$B$992,$A94),1)&amp;"]","")</f>
        <v/>
      </c>
      <c r="X94" s="29" t="str">
        <f>IFERROR(ROUND(AVERAGEIFS(Output!$N$3:$N$992,Output!$H$3:$H$992,X$3,Output!#REF!,1,Output!$B$3:$B$992,$A94),1)&amp;" ["&amp;ROUND(_xlfn.MINIFS(Output!$N$3:$N$992,Output!$H$3:$H$992,X$3,Output!#REF!,1,Output!$B$3:$B$992,$A94),1)&amp;"-"&amp;ROUND(_xlfn.MAXIFS(Output!$N$3:$N$992,Output!$H$3:$H$992,X$3,Output!#REF!,1,Output!$B$3:$B$992,$A94),1)&amp;"]","")</f>
        <v/>
      </c>
      <c r="Y94" s="29" t="str">
        <f>IFERROR(ROUND(AVERAGEIFS(Output!$N$3:$N$992,Output!$H$3:$H$992,Y$3,Output!#REF!,1,Output!$B$3:$B$992,$A94),1)&amp;" ["&amp;ROUND(_xlfn.MINIFS(Output!$N$3:$N$992,Output!$H$3:$H$992,Y$3,Output!#REF!,1,Output!$B$3:$B$992,$A94),1)&amp;"-"&amp;ROUND(_xlfn.MAXIFS(Output!$N$3:$N$992,Output!$H$3:$H$992,Y$3,Output!#REF!,1,Output!$B$3:$B$992,$A94),1)&amp;"]","")</f>
        <v/>
      </c>
      <c r="Z94" s="29" t="str">
        <f>IFERROR(ROUND(AVERAGEIFS(Output!$N$3:$N$992,Output!$H$3:$H$992,Z$3,Output!#REF!,1,Output!$B$3:$B$992,$A94),1)&amp;" ["&amp;ROUND(_xlfn.MINIFS(Output!$N$3:$N$992,Output!$H$3:$H$992,Z$3,Output!#REF!,1,Output!$B$3:$B$992,$A94),1)&amp;"-"&amp;ROUND(_xlfn.MAXIFS(Output!$N$3:$N$992,Output!$H$3:$H$992,Z$3,Output!#REF!,1,Output!$B$3:$B$992,$A94),1)&amp;"]","")</f>
        <v/>
      </c>
      <c r="AA94" s="29" t="str">
        <f>IFERROR(ROUND(AVERAGEIFS(Output!$N$3:$N$992,Output!$H$3:$H$992,AA$3,Output!#REF!,1,Output!$B$3:$B$992,$A94),0)&amp;" ["&amp;ROUND(_xlfn.MINIFS(Output!$N$3:$N$992,Output!$H$3:$H$992,AA$3,Output!#REF!,1,Output!$B$3:$B$992,$A94),0)&amp;"-"&amp;ROUND(_xlfn.MAXIFS(Output!$N$3:$N$992,Output!$H$3:$H$992,AA$3,Output!#REF!,1,Output!$B$3:$B$992,$A94),0)&amp;"]","")</f>
        <v/>
      </c>
      <c r="AB94" s="29" t="str">
        <f>IFERROR(ROUND(AVERAGEIFS(Output!$N$3:$N$992,Output!$H$3:$H$992,AB$3,Output!#REF!,1,Output!$B$3:$B$992,$A94),0)&amp;" ["&amp;ROUND(_xlfn.MINIFS(Output!$N$3:$N$992,Output!$H$3:$H$992,AB$3,Output!#REF!,1,Output!$B$3:$B$992,$A94),0)&amp;"-"&amp;ROUND(_xlfn.MAXIFS(Output!$N$3:$N$992,Output!$H$3:$H$992,AB$3,Output!#REF!,1,Output!$B$3:$B$992,$A94),0)&amp;"]","")</f>
        <v/>
      </c>
      <c r="AC94" s="29" t="str">
        <f>IFERROR(ROUND(AVERAGEIFS(Output!$N$3:$N$992,Output!$H$3:$H$992,AC$3,Output!#REF!,1,Output!$B$3:$B$992,$A94),0)&amp;" ["&amp;ROUND(_xlfn.MINIFS(Output!$N$3:$N$992,Output!$H$3:$H$992,AC$3,Output!#REF!,1,Output!$B$3:$B$992,$A94),0)&amp;"-"&amp;ROUND(_xlfn.MAXIFS(Output!$N$3:$N$992,Output!$H$3:$H$992,AC$3,Output!#REF!,1,Output!$B$3:$B$992,$A94),0)&amp;"]","")</f>
        <v/>
      </c>
    </row>
    <row r="95" spans="1:29" x14ac:dyDescent="0.35">
      <c r="A95" s="28" t="s">
        <v>36</v>
      </c>
      <c r="B95" s="51" t="s">
        <v>11</v>
      </c>
      <c r="C95" s="51" t="s">
        <v>17</v>
      </c>
      <c r="D95" s="29" t="str">
        <f>IFERROR(ROUND(AVERAGEIFS(Output!$N$3:$N$992,Output!$H$3:$H$992,D$3,Output!#REF!,1,Output!$B$3:$B$992,$A95),1)&amp;" ["&amp;ROUND(_xlfn.MINIFS(Output!$N$3:$N$992,Output!$H$3:$H$992,D$3,Output!#REF!,1,Output!$B$3:$B$992,$A95),1)&amp;"-"&amp;ROUND(_xlfn.MAXIFS(Output!$N$3:$N$992,Output!$H$3:$H$992,D$3,Output!#REF!,1,Output!$B$3:$B$992,$A95),1)&amp;"]","")</f>
        <v/>
      </c>
      <c r="E95" s="29" t="str">
        <f>IFERROR(ROUND(AVERAGEIFS(Output!$N$3:$N$992,Output!$H$3:$H$992,E$3,Output!#REF!,1,Output!$B$3:$B$992,$A95),1)&amp;" ["&amp;ROUND(_xlfn.MINIFS(Output!$N$3:$N$992,Output!$H$3:$H$992,E$3,Output!#REF!,1,Output!$B$3:$B$992,$A95),1)&amp;"-"&amp;ROUND(_xlfn.MAXIFS(Output!$N$3:$N$992,Output!$H$3:$H$992,E$3,Output!#REF!,1,Output!$B$3:$B$992,$A95),1)&amp;"]","")</f>
        <v/>
      </c>
      <c r="F95" s="29" t="str">
        <f>IFERROR(ROUND(AVERAGEIFS(Output!$N$3:$N$992,Output!$H$3:$H$992,F$3,Output!#REF!,1,Output!$B$3:$B$992,$A95),1)&amp;" ["&amp;ROUND(_xlfn.MINIFS(Output!$N$3:$N$992,Output!$H$3:$H$992,F$3,Output!#REF!,1,Output!$B$3:$B$992,$A95),1)&amp;"-"&amp;ROUND(_xlfn.MAXIFS(Output!$N$3:$N$992,Output!$H$3:$H$992,F$3,Output!#REF!,1,Output!$B$3:$B$992,$A95),1)&amp;"]","")</f>
        <v/>
      </c>
      <c r="G95" s="29" t="str">
        <f>IFERROR(ROUND(AVERAGEIFS(Output!$N$3:$N$992,Output!$H$3:$H$992,G$3,Output!#REF!,1,Output!$B$3:$B$992,$A95),1)&amp;" ["&amp;ROUND(_xlfn.MINIFS(Output!$N$3:$N$992,Output!$H$3:$H$992,G$3,Output!#REF!,1,Output!$B$3:$B$992,$A95),1)&amp;"-"&amp;ROUND(_xlfn.MAXIFS(Output!$N$3:$N$992,Output!$H$3:$H$992,G$3,Output!#REF!,1,Output!$B$3:$B$992,$A95),1)&amp;"]","")</f>
        <v/>
      </c>
      <c r="H95" s="29" t="str">
        <f>IFERROR(ROUND(AVERAGEIFS(Output!$N$3:$N$992,Output!$H$3:$H$992,H$3,Output!#REF!,1,Output!$B$3:$B$992,$A95),1)&amp;" ["&amp;ROUND(_xlfn.MINIFS(Output!$N$3:$N$992,Output!$H$3:$H$992,H$3,Output!#REF!,1,Output!$B$3:$B$992,$A95),1)&amp;"-"&amp;ROUND(_xlfn.MAXIFS(Output!$N$3:$N$992,Output!$H$3:$H$992,H$3,Output!#REF!,1,Output!$B$3:$B$992,$A95),1)&amp;"]","")</f>
        <v/>
      </c>
      <c r="I95" s="29" t="str">
        <f>IFERROR(ROUND(AVERAGEIFS(Output!$N$3:$N$992,Output!$H$3:$H$992,I$3,Output!#REF!,1,Output!$B$3:$B$992,$A95),1)&amp;" ["&amp;ROUND(_xlfn.MINIFS(Output!$N$3:$N$992,Output!$H$3:$H$992,I$3,Output!#REF!,1,Output!$B$3:$B$992,$A95),1)&amp;"-"&amp;ROUND(_xlfn.MAXIFS(Output!$N$3:$N$992,Output!$H$3:$H$992,I$3,Output!#REF!,1,Output!$B$3:$B$992,$A95),1)&amp;"]","")</f>
        <v/>
      </c>
      <c r="J95" s="29" t="str">
        <f>IFERROR(ROUND(AVERAGEIFS(Output!$N$3:$N$992,Output!$H$3:$H$992,J$3,Output!#REF!,1,Output!$B$3:$B$992,$A95),1)&amp;" ["&amp;ROUND(_xlfn.MINIFS(Output!$N$3:$N$992,Output!$H$3:$H$992,J$3,Output!#REF!,1,Output!$B$3:$B$992,$A95),1)&amp;"-"&amp;ROUND(_xlfn.MAXIFS(Output!$N$3:$N$992,Output!$H$3:$H$992,J$3,Output!#REF!,1,Output!$B$3:$B$992,$A95),1)&amp;"]","")</f>
        <v/>
      </c>
      <c r="K95" s="29" t="str">
        <f>IFERROR(ROUND(AVERAGEIFS(Output!$N$3:$N$992,Output!$H$3:$H$992,K$3,Output!#REF!,1,Output!$B$3:$B$992,$A95),1)&amp;" ["&amp;ROUND(_xlfn.MINIFS(Output!$N$3:$N$992,Output!$H$3:$H$992,K$3,Output!#REF!,1,Output!$B$3:$B$992,$A95),1)&amp;"-"&amp;ROUND(_xlfn.MAXIFS(Output!$N$3:$N$992,Output!$H$3:$H$992,K$3,Output!#REF!,1,Output!$B$3:$B$992,$A95),1)&amp;"]","")</f>
        <v/>
      </c>
      <c r="L95" s="29" t="str">
        <f>IFERROR(ROUND(AVERAGEIFS(Output!$N$3:$N$992,Output!$H$3:$H$992,L$3,Output!#REF!,1,Output!$B$3:$B$992,$A95),1)&amp;" ["&amp;ROUND(_xlfn.MINIFS(Output!$N$3:$N$992,Output!$H$3:$H$992,L$3,Output!#REF!,1,Output!$B$3:$B$992,$A95),1)&amp;"-"&amp;ROUND(_xlfn.MAXIFS(Output!$N$3:$N$992,Output!$H$3:$H$992,L$3,Output!#REF!,1,Output!$B$3:$B$992,$A95),1)&amp;"]","")</f>
        <v/>
      </c>
      <c r="M95" s="29" t="str">
        <f>IFERROR(ROUND(AVERAGEIFS(Output!$N$3:$N$992,Output!$H$3:$H$992,M$3,Output!#REF!,1,Output!$B$3:$B$992,$A95),1)&amp;" ["&amp;ROUND(_xlfn.MINIFS(Output!$N$3:$N$992,Output!$H$3:$H$992,M$3,Output!#REF!,1,Output!$B$3:$B$992,$A95),1)&amp;"-"&amp;ROUND(_xlfn.MAXIFS(Output!$N$3:$N$992,Output!$H$3:$H$992,M$3,Output!#REF!,1,Output!$B$3:$B$992,$A95),1)&amp;"]","")</f>
        <v/>
      </c>
      <c r="N95" s="29" t="str">
        <f>IFERROR(ROUND(AVERAGEIFS(Output!$N$3:$N$992,Output!$H$3:$H$992,N$3,Output!#REF!,1,Output!$B$3:$B$992,$A95),1)&amp;" ["&amp;ROUND(_xlfn.MINIFS(Output!$N$3:$N$992,Output!$H$3:$H$992,N$3,Output!#REF!,1,Output!$B$3:$B$992,$A95),1)&amp;"-"&amp;ROUND(_xlfn.MAXIFS(Output!$N$3:$N$992,Output!$H$3:$H$992,N$3,Output!#REF!,1,Output!$B$3:$B$992,$A95),1)&amp;"]","")</f>
        <v/>
      </c>
      <c r="O95" s="29" t="str">
        <f>IFERROR(ROUND(AVERAGEIFS(Output!$N$3:$N$992,Output!$H$3:$H$992,O$3,Output!#REF!,1,Output!$B$3:$B$992,$A95),1)&amp;" ["&amp;ROUND(_xlfn.MINIFS(Output!$N$3:$N$992,Output!$H$3:$H$992,O$3,Output!#REF!,1,Output!$B$3:$B$992,$A95),1)&amp;"-"&amp;ROUND(_xlfn.MAXIFS(Output!$N$3:$N$992,Output!$H$3:$H$992,O$3,Output!#REF!,1,Output!$B$3:$B$992,$A95),1)&amp;"]","")</f>
        <v/>
      </c>
      <c r="P95" s="29" t="str">
        <f>IFERROR(ROUND(AVERAGEIFS(Output!$N$3:$N$992,Output!$H$3:$H$992,P$3,Output!#REF!,1,Output!$B$3:$B$992,$A95),1)&amp;" ["&amp;ROUND(_xlfn.MINIFS(Output!$N$3:$N$992,Output!$H$3:$H$992,P$3,Output!#REF!,1,Output!$B$3:$B$992,$A95),1)&amp;"-"&amp;ROUND(_xlfn.MAXIFS(Output!$N$3:$N$992,Output!$H$3:$H$992,P$3,Output!#REF!,1,Output!$B$3:$B$992,$A95),1)&amp;"]","")</f>
        <v/>
      </c>
      <c r="Q95" s="29" t="str">
        <f>IFERROR(ROUND(AVERAGEIFS(Output!$N$3:$N$992,Output!$H$3:$H$992,Q$3,Output!#REF!,1,Output!$B$3:$B$992,$A95),1)&amp;" ["&amp;ROUND(_xlfn.MINIFS(Output!$N$3:$N$992,Output!$H$3:$H$992,Q$3,Output!#REF!,1,Output!$B$3:$B$992,$A95),1)&amp;"-"&amp;ROUND(_xlfn.MAXIFS(Output!$N$3:$N$992,Output!$H$3:$H$992,Q$3,Output!#REF!,1,Output!$B$3:$B$992,$A95),1)&amp;"]","")</f>
        <v/>
      </c>
      <c r="R95" s="29" t="str">
        <f>IFERROR(ROUND(AVERAGEIFS(Output!$N$3:$N$992,Output!$H$3:$H$992,R$3,Output!#REF!,1,Output!$B$3:$B$992,$A95),1)&amp;" ["&amp;ROUND(_xlfn.MINIFS(Output!$N$3:$N$992,Output!$H$3:$H$992,R$3,Output!#REF!,1,Output!$B$3:$B$992,$A95),1)&amp;"-"&amp;ROUND(_xlfn.MAXIFS(Output!$N$3:$N$992,Output!$H$3:$H$992,R$3,Output!#REF!,1,Output!$B$3:$B$992,$A95),1)&amp;"]","")</f>
        <v/>
      </c>
      <c r="S95" s="29" t="str">
        <f>IFERROR(ROUND(AVERAGEIFS(Output!$N$3:$N$992,Output!$H$3:$H$992,S$3,Output!#REF!,1,Output!$B$3:$B$992,$A95),1)&amp;" ["&amp;ROUND(_xlfn.MINIFS(Output!$N$3:$N$992,Output!$H$3:$H$992,S$3,Output!#REF!,1,Output!$B$3:$B$992,$A95),1)&amp;"-"&amp;ROUND(_xlfn.MAXIFS(Output!$N$3:$N$992,Output!$H$3:$H$992,S$3,Output!#REF!,1,Output!$B$3:$B$992,$A95),1)&amp;"]","")</f>
        <v/>
      </c>
      <c r="T95" s="29" t="str">
        <f>IFERROR(ROUND(AVERAGEIFS(Output!$N$3:$N$992,Output!$H$3:$H$992,T$3,Output!#REF!,1,Output!$B$3:$B$992,$A95),1)&amp;" ["&amp;ROUND(_xlfn.MINIFS(Output!$N$3:$N$992,Output!$H$3:$H$992,T$3,Output!#REF!,1,Output!$B$3:$B$992,$A95),1)&amp;"-"&amp;ROUND(_xlfn.MAXIFS(Output!$N$3:$N$992,Output!$H$3:$H$992,T$3,Output!#REF!,1,Output!$B$3:$B$992,$A95),1)&amp;"]","")</f>
        <v/>
      </c>
      <c r="U95" s="29" t="str">
        <f>IFERROR(ROUND(AVERAGEIFS(Output!$N$3:$N$992,Output!$H$3:$H$992,U$3,Output!#REF!,1,Output!$B$3:$B$992,$A95),1)&amp;" ["&amp;ROUND(_xlfn.MINIFS(Output!$N$3:$N$992,Output!$H$3:$H$992,U$3,Output!#REF!,1,Output!$B$3:$B$992,$A95),1)&amp;"-"&amp;ROUND(_xlfn.MAXIFS(Output!$N$3:$N$992,Output!$H$3:$H$992,U$3,Output!#REF!,1,Output!$B$3:$B$992,$A95),1)&amp;"]","")</f>
        <v/>
      </c>
      <c r="V95" s="29" t="str">
        <f>IFERROR(ROUND(AVERAGEIFS(Output!$N$3:$N$992,Output!$H$3:$H$992,V$3,Output!#REF!,1,Output!$B$3:$B$992,$A95),1)&amp;" ["&amp;ROUND(_xlfn.MINIFS(Output!$N$3:$N$992,Output!$H$3:$H$992,V$3,Output!#REF!,1,Output!$B$3:$B$992,$A95),1)&amp;"-"&amp;ROUND(_xlfn.MAXIFS(Output!$N$3:$N$992,Output!$H$3:$H$992,V$3,Output!#REF!,1,Output!$B$3:$B$992,$A95),1)&amp;"]","")</f>
        <v/>
      </c>
      <c r="W95" s="29" t="str">
        <f>IFERROR(ROUND(AVERAGEIFS(Output!$N$3:$N$992,Output!$H$3:$H$992,W$3,Output!#REF!,1,Output!$B$3:$B$992,$A95),1)&amp;" ["&amp;ROUND(_xlfn.MINIFS(Output!$N$3:$N$992,Output!$H$3:$H$992,W$3,Output!#REF!,1,Output!$B$3:$B$992,$A95),1)&amp;"-"&amp;ROUND(_xlfn.MAXIFS(Output!$N$3:$N$992,Output!$H$3:$H$992,W$3,Output!#REF!,1,Output!$B$3:$B$992,$A95),1)&amp;"]","")</f>
        <v/>
      </c>
      <c r="X95" s="29" t="str">
        <f>IFERROR(ROUND(AVERAGEIFS(Output!$N$3:$N$992,Output!$H$3:$H$992,X$3,Output!#REF!,1,Output!$B$3:$B$992,$A95),1)&amp;" ["&amp;ROUND(_xlfn.MINIFS(Output!$N$3:$N$992,Output!$H$3:$H$992,X$3,Output!#REF!,1,Output!$B$3:$B$992,$A95),1)&amp;"-"&amp;ROUND(_xlfn.MAXIFS(Output!$N$3:$N$992,Output!$H$3:$H$992,X$3,Output!#REF!,1,Output!$B$3:$B$992,$A95),1)&amp;"]","")</f>
        <v/>
      </c>
      <c r="Y95" s="29" t="str">
        <f>IFERROR(ROUND(AVERAGEIFS(Output!$N$3:$N$992,Output!$H$3:$H$992,Y$3,Output!#REF!,1,Output!$B$3:$B$992,$A95),1)&amp;" ["&amp;ROUND(_xlfn.MINIFS(Output!$N$3:$N$992,Output!$H$3:$H$992,Y$3,Output!#REF!,1,Output!$B$3:$B$992,$A95),1)&amp;"-"&amp;ROUND(_xlfn.MAXIFS(Output!$N$3:$N$992,Output!$H$3:$H$992,Y$3,Output!#REF!,1,Output!$B$3:$B$992,$A95),1)&amp;"]","")</f>
        <v/>
      </c>
      <c r="Z95" s="29" t="str">
        <f>IFERROR(ROUND(AVERAGEIFS(Output!$N$3:$N$992,Output!$H$3:$H$992,Z$3,Output!#REF!,1,Output!$B$3:$B$992,$A95),1)&amp;" ["&amp;ROUND(_xlfn.MINIFS(Output!$N$3:$N$992,Output!$H$3:$H$992,Z$3,Output!#REF!,1,Output!$B$3:$B$992,$A95),1)&amp;"-"&amp;ROUND(_xlfn.MAXIFS(Output!$N$3:$N$992,Output!$H$3:$H$992,Z$3,Output!#REF!,1,Output!$B$3:$B$992,$A95),1)&amp;"]","")</f>
        <v/>
      </c>
      <c r="AA95" s="29" t="str">
        <f>IFERROR(ROUND(AVERAGEIFS(Output!$N$3:$N$992,Output!$H$3:$H$992,AA$3,Output!#REF!,1,Output!$B$3:$B$992,$A95),0)&amp;" ["&amp;ROUND(_xlfn.MINIFS(Output!$N$3:$N$992,Output!$H$3:$H$992,AA$3,Output!#REF!,1,Output!$B$3:$B$992,$A95),0)&amp;"-"&amp;ROUND(_xlfn.MAXIFS(Output!$N$3:$N$992,Output!$H$3:$H$992,AA$3,Output!#REF!,1,Output!$B$3:$B$992,$A95),0)&amp;"]","")</f>
        <v/>
      </c>
      <c r="AB95" s="29" t="str">
        <f>IFERROR(ROUND(AVERAGEIFS(Output!$N$3:$N$992,Output!$H$3:$H$992,AB$3,Output!#REF!,1,Output!$B$3:$B$992,$A95),0)&amp;" ["&amp;ROUND(_xlfn.MINIFS(Output!$N$3:$N$992,Output!$H$3:$H$992,AB$3,Output!#REF!,1,Output!$B$3:$B$992,$A95),0)&amp;"-"&amp;ROUND(_xlfn.MAXIFS(Output!$N$3:$N$992,Output!$H$3:$H$992,AB$3,Output!#REF!,1,Output!$B$3:$B$992,$A95),0)&amp;"]","")</f>
        <v/>
      </c>
      <c r="AC95" s="29" t="str">
        <f>IFERROR(ROUND(AVERAGEIFS(Output!$N$3:$N$992,Output!$H$3:$H$992,AC$3,Output!#REF!,1,Output!$B$3:$B$992,$A95),0)&amp;" ["&amp;ROUND(_xlfn.MINIFS(Output!$N$3:$N$992,Output!$H$3:$H$992,AC$3,Output!#REF!,1,Output!$B$3:$B$992,$A95),0)&amp;"-"&amp;ROUND(_xlfn.MAXIFS(Output!$N$3:$N$992,Output!$H$3:$H$992,AC$3,Output!#REF!,1,Output!$B$3:$B$992,$A95),0)&amp;"]","")</f>
        <v/>
      </c>
    </row>
    <row r="96" spans="1:29" x14ac:dyDescent="0.35">
      <c r="A96" s="28" t="s">
        <v>1439</v>
      </c>
      <c r="B96" s="51" t="s">
        <v>9</v>
      </c>
      <c r="C96" s="51" t="s">
        <v>16</v>
      </c>
      <c r="D96" s="29" t="str">
        <f>IFERROR(ROUND(AVERAGEIFS(Output!$N$3:$N$992,Output!$H$3:$H$992,D$3,Output!#REF!,1,Output!$B$3:$B$992,$A96),1)&amp;" ["&amp;ROUND(_xlfn.MINIFS(Output!$N$3:$N$992,Output!$H$3:$H$992,D$3,Output!#REF!,1,Output!$B$3:$B$992,$A96),1)&amp;"-"&amp;ROUND(_xlfn.MAXIFS(Output!$N$3:$N$992,Output!$H$3:$H$992,D$3,Output!#REF!,1,Output!$B$3:$B$992,$A96),1)&amp;"]","")</f>
        <v/>
      </c>
      <c r="E96" s="29" t="str">
        <f>IFERROR(ROUND(AVERAGEIFS(Output!$N$3:$N$992,Output!$H$3:$H$992,E$3,Output!#REF!,1,Output!$B$3:$B$992,$A96),1)&amp;" ["&amp;ROUND(_xlfn.MINIFS(Output!$N$3:$N$992,Output!$H$3:$H$992,E$3,Output!#REF!,1,Output!$B$3:$B$992,$A96),1)&amp;"-"&amp;ROUND(_xlfn.MAXIFS(Output!$N$3:$N$992,Output!$H$3:$H$992,E$3,Output!#REF!,1,Output!$B$3:$B$992,$A96),1)&amp;"]","")</f>
        <v/>
      </c>
      <c r="F96" s="29" t="str">
        <f>IFERROR(ROUND(AVERAGEIFS(Output!$N$3:$N$992,Output!$H$3:$H$992,F$3,Output!#REF!,1,Output!$B$3:$B$992,$A96),1)&amp;" ["&amp;ROUND(_xlfn.MINIFS(Output!$N$3:$N$992,Output!$H$3:$H$992,F$3,Output!#REF!,1,Output!$B$3:$B$992,$A96),1)&amp;"-"&amp;ROUND(_xlfn.MAXIFS(Output!$N$3:$N$992,Output!$H$3:$H$992,F$3,Output!#REF!,1,Output!$B$3:$B$992,$A96),1)&amp;"]","")</f>
        <v/>
      </c>
      <c r="G96" s="29" t="str">
        <f>IFERROR(ROUND(AVERAGEIFS(Output!$N$3:$N$992,Output!$H$3:$H$992,G$3,Output!#REF!,1,Output!$B$3:$B$992,$A96),1)&amp;" ["&amp;ROUND(_xlfn.MINIFS(Output!$N$3:$N$992,Output!$H$3:$H$992,G$3,Output!#REF!,1,Output!$B$3:$B$992,$A96),1)&amp;"-"&amp;ROUND(_xlfn.MAXIFS(Output!$N$3:$N$992,Output!$H$3:$H$992,G$3,Output!#REF!,1,Output!$B$3:$B$992,$A96),1)&amp;"]","")</f>
        <v/>
      </c>
      <c r="H96" s="29" t="str">
        <f>IFERROR(ROUND(AVERAGEIFS(Output!$N$3:$N$992,Output!$H$3:$H$992,H$3,Output!#REF!,1,Output!$B$3:$B$992,$A96),1)&amp;" ["&amp;ROUND(_xlfn.MINIFS(Output!$N$3:$N$992,Output!$H$3:$H$992,H$3,Output!#REF!,1,Output!$B$3:$B$992,$A96),1)&amp;"-"&amp;ROUND(_xlfn.MAXIFS(Output!$N$3:$N$992,Output!$H$3:$H$992,H$3,Output!#REF!,1,Output!$B$3:$B$992,$A96),1)&amp;"]","")</f>
        <v/>
      </c>
      <c r="I96" s="29" t="str">
        <f>IFERROR(ROUND(AVERAGEIFS(Output!$N$3:$N$992,Output!$H$3:$H$992,I$3,Output!#REF!,1,Output!$B$3:$B$992,$A96),1)&amp;" ["&amp;ROUND(_xlfn.MINIFS(Output!$N$3:$N$992,Output!$H$3:$H$992,I$3,Output!#REF!,1,Output!$B$3:$B$992,$A96),1)&amp;"-"&amp;ROUND(_xlfn.MAXIFS(Output!$N$3:$N$992,Output!$H$3:$H$992,I$3,Output!#REF!,1,Output!$B$3:$B$992,$A96),1)&amp;"]","")</f>
        <v/>
      </c>
      <c r="J96" s="29" t="str">
        <f>IFERROR(ROUND(AVERAGEIFS(Output!$N$3:$N$992,Output!$H$3:$H$992,J$3,Output!#REF!,1,Output!$B$3:$B$992,$A96),1)&amp;" ["&amp;ROUND(_xlfn.MINIFS(Output!$N$3:$N$992,Output!$H$3:$H$992,J$3,Output!#REF!,1,Output!$B$3:$B$992,$A96),1)&amp;"-"&amp;ROUND(_xlfn.MAXIFS(Output!$N$3:$N$992,Output!$H$3:$H$992,J$3,Output!#REF!,1,Output!$B$3:$B$992,$A96),1)&amp;"]","")</f>
        <v/>
      </c>
      <c r="K96" s="29" t="str">
        <f>IFERROR(ROUND(AVERAGEIFS(Output!$N$3:$N$992,Output!$H$3:$H$992,K$3,Output!#REF!,1,Output!$B$3:$B$992,$A96),1)&amp;" ["&amp;ROUND(_xlfn.MINIFS(Output!$N$3:$N$992,Output!$H$3:$H$992,K$3,Output!#REF!,1,Output!$B$3:$B$992,$A96),1)&amp;"-"&amp;ROUND(_xlfn.MAXIFS(Output!$N$3:$N$992,Output!$H$3:$H$992,K$3,Output!#REF!,1,Output!$B$3:$B$992,$A96),1)&amp;"]","")</f>
        <v/>
      </c>
      <c r="L96" s="29" t="str">
        <f>IFERROR(ROUND(AVERAGEIFS(Output!$N$3:$N$992,Output!$H$3:$H$992,L$3,Output!#REF!,1,Output!$B$3:$B$992,$A96),1)&amp;" ["&amp;ROUND(_xlfn.MINIFS(Output!$N$3:$N$992,Output!$H$3:$H$992,L$3,Output!#REF!,1,Output!$B$3:$B$992,$A96),1)&amp;"-"&amp;ROUND(_xlfn.MAXIFS(Output!$N$3:$N$992,Output!$H$3:$H$992,L$3,Output!#REF!,1,Output!$B$3:$B$992,$A96),1)&amp;"]","")</f>
        <v/>
      </c>
      <c r="M96" s="29" t="str">
        <f>IFERROR(ROUND(AVERAGEIFS(Output!$N$3:$N$992,Output!$H$3:$H$992,M$3,Output!#REF!,1,Output!$B$3:$B$992,$A96),1)&amp;" ["&amp;ROUND(_xlfn.MINIFS(Output!$N$3:$N$992,Output!$H$3:$H$992,M$3,Output!#REF!,1,Output!$B$3:$B$992,$A96),1)&amp;"-"&amp;ROUND(_xlfn.MAXIFS(Output!$N$3:$N$992,Output!$H$3:$H$992,M$3,Output!#REF!,1,Output!$B$3:$B$992,$A96),1)&amp;"]","")</f>
        <v/>
      </c>
      <c r="N96" s="29" t="str">
        <f>IFERROR(ROUND(AVERAGEIFS(Output!$N$3:$N$992,Output!$H$3:$H$992,N$3,Output!#REF!,1,Output!$B$3:$B$992,$A96),1)&amp;" ["&amp;ROUND(_xlfn.MINIFS(Output!$N$3:$N$992,Output!$H$3:$H$992,N$3,Output!#REF!,1,Output!$B$3:$B$992,$A96),1)&amp;"-"&amp;ROUND(_xlfn.MAXIFS(Output!$N$3:$N$992,Output!$H$3:$H$992,N$3,Output!#REF!,1,Output!$B$3:$B$992,$A96),1)&amp;"]","")</f>
        <v/>
      </c>
      <c r="O96" s="29" t="str">
        <f>IFERROR(ROUND(AVERAGEIFS(Output!$N$3:$N$992,Output!$H$3:$H$992,O$3,Output!#REF!,1,Output!$B$3:$B$992,$A96),1)&amp;" ["&amp;ROUND(_xlfn.MINIFS(Output!$N$3:$N$992,Output!$H$3:$H$992,O$3,Output!#REF!,1,Output!$B$3:$B$992,$A96),1)&amp;"-"&amp;ROUND(_xlfn.MAXIFS(Output!$N$3:$N$992,Output!$H$3:$H$992,O$3,Output!#REF!,1,Output!$B$3:$B$992,$A96),1)&amp;"]","")</f>
        <v/>
      </c>
      <c r="P96" s="29" t="str">
        <f>IFERROR(ROUND(AVERAGEIFS(Output!$N$3:$N$992,Output!$H$3:$H$992,P$3,Output!#REF!,1,Output!$B$3:$B$992,$A96),1)&amp;" ["&amp;ROUND(_xlfn.MINIFS(Output!$N$3:$N$992,Output!$H$3:$H$992,P$3,Output!#REF!,1,Output!$B$3:$B$992,$A96),1)&amp;"-"&amp;ROUND(_xlfn.MAXIFS(Output!$N$3:$N$992,Output!$H$3:$H$992,P$3,Output!#REF!,1,Output!$B$3:$B$992,$A96),1)&amp;"]","")</f>
        <v/>
      </c>
      <c r="Q96" s="29" t="str">
        <f>IFERROR(ROUND(AVERAGEIFS(Output!$N$3:$N$992,Output!$H$3:$H$992,Q$3,Output!#REF!,1,Output!$B$3:$B$992,$A96),1)&amp;" ["&amp;ROUND(_xlfn.MINIFS(Output!$N$3:$N$992,Output!$H$3:$H$992,Q$3,Output!#REF!,1,Output!$B$3:$B$992,$A96),1)&amp;"-"&amp;ROUND(_xlfn.MAXIFS(Output!$N$3:$N$992,Output!$H$3:$H$992,Q$3,Output!#REF!,1,Output!$B$3:$B$992,$A96),1)&amp;"]","")</f>
        <v/>
      </c>
      <c r="R96" s="29" t="str">
        <f>IFERROR(ROUND(AVERAGEIFS(Output!$N$3:$N$992,Output!$H$3:$H$992,R$3,Output!#REF!,1,Output!$B$3:$B$992,$A96),1)&amp;" ["&amp;ROUND(_xlfn.MINIFS(Output!$N$3:$N$992,Output!$H$3:$H$992,R$3,Output!#REF!,1,Output!$B$3:$B$992,$A96),1)&amp;"-"&amp;ROUND(_xlfn.MAXIFS(Output!$N$3:$N$992,Output!$H$3:$H$992,R$3,Output!#REF!,1,Output!$B$3:$B$992,$A96),1)&amp;"]","")</f>
        <v/>
      </c>
      <c r="S96" s="29" t="str">
        <f>IFERROR(ROUND(AVERAGEIFS(Output!$N$3:$N$992,Output!$H$3:$H$992,S$3,Output!#REF!,1,Output!$B$3:$B$992,$A96),1)&amp;" ["&amp;ROUND(_xlfn.MINIFS(Output!$N$3:$N$992,Output!$H$3:$H$992,S$3,Output!#REF!,1,Output!$B$3:$B$992,$A96),1)&amp;"-"&amp;ROUND(_xlfn.MAXIFS(Output!$N$3:$N$992,Output!$H$3:$H$992,S$3,Output!#REF!,1,Output!$B$3:$B$992,$A96),1)&amp;"]","")</f>
        <v/>
      </c>
      <c r="T96" s="29" t="str">
        <f>IFERROR(ROUND(AVERAGEIFS(Output!$N$3:$N$992,Output!$H$3:$H$992,T$3,Output!#REF!,1,Output!$B$3:$B$992,$A96),1)&amp;" ["&amp;ROUND(_xlfn.MINIFS(Output!$N$3:$N$992,Output!$H$3:$H$992,T$3,Output!#REF!,1,Output!$B$3:$B$992,$A96),1)&amp;"-"&amp;ROUND(_xlfn.MAXIFS(Output!$N$3:$N$992,Output!$H$3:$H$992,T$3,Output!#REF!,1,Output!$B$3:$B$992,$A96),1)&amp;"]","")</f>
        <v/>
      </c>
      <c r="U96" s="29" t="str">
        <f>IFERROR(ROUND(AVERAGEIFS(Output!$N$3:$N$992,Output!$H$3:$H$992,U$3,Output!#REF!,1,Output!$B$3:$B$992,$A96),1)&amp;" ["&amp;ROUND(_xlfn.MINIFS(Output!$N$3:$N$992,Output!$H$3:$H$992,U$3,Output!#REF!,1,Output!$B$3:$B$992,$A96),1)&amp;"-"&amp;ROUND(_xlfn.MAXIFS(Output!$N$3:$N$992,Output!$H$3:$H$992,U$3,Output!#REF!,1,Output!$B$3:$B$992,$A96),1)&amp;"]","")</f>
        <v/>
      </c>
      <c r="V96" s="29" t="str">
        <f>IFERROR(ROUND(AVERAGEIFS(Output!$N$3:$N$992,Output!$H$3:$H$992,V$3,Output!#REF!,1,Output!$B$3:$B$992,$A96),1)&amp;" ["&amp;ROUND(_xlfn.MINIFS(Output!$N$3:$N$992,Output!$H$3:$H$992,V$3,Output!#REF!,1,Output!$B$3:$B$992,$A96),1)&amp;"-"&amp;ROUND(_xlfn.MAXIFS(Output!$N$3:$N$992,Output!$H$3:$H$992,V$3,Output!#REF!,1,Output!$B$3:$B$992,$A96),1)&amp;"]","")</f>
        <v/>
      </c>
      <c r="W96" s="29" t="str">
        <f>IFERROR(ROUND(AVERAGEIFS(Output!$N$3:$N$992,Output!$H$3:$H$992,W$3,Output!#REF!,1,Output!$B$3:$B$992,$A96),1)&amp;" ["&amp;ROUND(_xlfn.MINIFS(Output!$N$3:$N$992,Output!$H$3:$H$992,W$3,Output!#REF!,1,Output!$B$3:$B$992,$A96),1)&amp;"-"&amp;ROUND(_xlfn.MAXIFS(Output!$N$3:$N$992,Output!$H$3:$H$992,W$3,Output!#REF!,1,Output!$B$3:$B$992,$A96),1)&amp;"]","")</f>
        <v/>
      </c>
      <c r="X96" s="29" t="str">
        <f>IFERROR(ROUND(AVERAGEIFS(Output!$N$3:$N$992,Output!$H$3:$H$992,X$3,Output!#REF!,1,Output!$B$3:$B$992,$A96),1)&amp;" ["&amp;ROUND(_xlfn.MINIFS(Output!$N$3:$N$992,Output!$H$3:$H$992,X$3,Output!#REF!,1,Output!$B$3:$B$992,$A96),1)&amp;"-"&amp;ROUND(_xlfn.MAXIFS(Output!$N$3:$N$992,Output!$H$3:$H$992,X$3,Output!#REF!,1,Output!$B$3:$B$992,$A96),1)&amp;"]","")</f>
        <v/>
      </c>
      <c r="Y96" s="29" t="str">
        <f>IFERROR(ROUND(AVERAGEIFS(Output!$N$3:$N$992,Output!$H$3:$H$992,Y$3,Output!#REF!,1,Output!$B$3:$B$992,$A96),1)&amp;" ["&amp;ROUND(_xlfn.MINIFS(Output!$N$3:$N$992,Output!$H$3:$H$992,Y$3,Output!#REF!,1,Output!$B$3:$B$992,$A96),1)&amp;"-"&amp;ROUND(_xlfn.MAXIFS(Output!$N$3:$N$992,Output!$H$3:$H$992,Y$3,Output!#REF!,1,Output!$B$3:$B$992,$A96),1)&amp;"]","")</f>
        <v/>
      </c>
      <c r="Z96" s="29" t="str">
        <f>IFERROR(ROUND(AVERAGEIFS(Output!$N$3:$N$992,Output!$H$3:$H$992,Z$3,Output!#REF!,1,Output!$B$3:$B$992,$A96),1)&amp;" ["&amp;ROUND(_xlfn.MINIFS(Output!$N$3:$N$992,Output!$H$3:$H$992,Z$3,Output!#REF!,1,Output!$B$3:$B$992,$A96),1)&amp;"-"&amp;ROUND(_xlfn.MAXIFS(Output!$N$3:$N$992,Output!$H$3:$H$992,Z$3,Output!#REF!,1,Output!$B$3:$B$992,$A96),1)&amp;"]","")</f>
        <v/>
      </c>
      <c r="AA96" s="29" t="str">
        <f>IFERROR(ROUND(AVERAGEIFS(Output!$N$3:$N$992,Output!$H$3:$H$992,AA$3,Output!#REF!,1,Output!$B$3:$B$992,$A96),0)&amp;" ["&amp;ROUND(_xlfn.MINIFS(Output!$N$3:$N$992,Output!$H$3:$H$992,AA$3,Output!#REF!,1,Output!$B$3:$B$992,$A96),0)&amp;"-"&amp;ROUND(_xlfn.MAXIFS(Output!$N$3:$N$992,Output!$H$3:$H$992,AA$3,Output!#REF!,1,Output!$B$3:$B$992,$A96),0)&amp;"]","")</f>
        <v/>
      </c>
      <c r="AB96" s="29" t="str">
        <f>IFERROR(ROUND(AVERAGEIFS(Output!$N$3:$N$992,Output!$H$3:$H$992,AB$3,Output!#REF!,1,Output!$B$3:$B$992,$A96),0)&amp;" ["&amp;ROUND(_xlfn.MINIFS(Output!$N$3:$N$992,Output!$H$3:$H$992,AB$3,Output!#REF!,1,Output!$B$3:$B$992,$A96),0)&amp;"-"&amp;ROUND(_xlfn.MAXIFS(Output!$N$3:$N$992,Output!$H$3:$H$992,AB$3,Output!#REF!,1,Output!$B$3:$B$992,$A96),0)&amp;"]","")</f>
        <v/>
      </c>
      <c r="AC96" s="29" t="str">
        <f>IFERROR(ROUND(AVERAGEIFS(Output!$N$3:$N$992,Output!$H$3:$H$992,AC$3,Output!#REF!,1,Output!$B$3:$B$992,$A96),0)&amp;" ["&amp;ROUND(_xlfn.MINIFS(Output!$N$3:$N$992,Output!$H$3:$H$992,AC$3,Output!#REF!,1,Output!$B$3:$B$992,$A96),0)&amp;"-"&amp;ROUND(_xlfn.MAXIFS(Output!$N$3:$N$992,Output!$H$3:$H$992,AC$3,Output!#REF!,1,Output!$B$3:$B$992,$A96),0)&amp;"]","")</f>
        <v/>
      </c>
    </row>
    <row r="97" spans="1:29" x14ac:dyDescent="0.35">
      <c r="A97" s="28" t="s">
        <v>1440</v>
      </c>
      <c r="B97" s="51" t="s">
        <v>9</v>
      </c>
      <c r="C97" s="51" t="s">
        <v>15</v>
      </c>
      <c r="D97" s="29" t="str">
        <f>IFERROR(ROUND(AVERAGEIFS(Output!$N$3:$N$992,Output!$H$3:$H$992,D$3,Output!#REF!,1,Output!$B$3:$B$992,$A97),1)&amp;" ["&amp;ROUND(_xlfn.MINIFS(Output!$N$3:$N$992,Output!$H$3:$H$992,D$3,Output!#REF!,1,Output!$B$3:$B$992,$A97),1)&amp;"-"&amp;ROUND(_xlfn.MAXIFS(Output!$N$3:$N$992,Output!$H$3:$H$992,D$3,Output!#REF!,1,Output!$B$3:$B$992,$A97),1)&amp;"]","")</f>
        <v/>
      </c>
      <c r="E97" s="29" t="str">
        <f>IFERROR(ROUND(AVERAGEIFS(Output!$N$3:$N$992,Output!$H$3:$H$992,E$3,Output!#REF!,1,Output!$B$3:$B$992,$A97),1)&amp;" ["&amp;ROUND(_xlfn.MINIFS(Output!$N$3:$N$992,Output!$H$3:$H$992,E$3,Output!#REF!,1,Output!$B$3:$B$992,$A97),1)&amp;"-"&amp;ROUND(_xlfn.MAXIFS(Output!$N$3:$N$992,Output!$H$3:$H$992,E$3,Output!#REF!,1,Output!$B$3:$B$992,$A97),1)&amp;"]","")</f>
        <v/>
      </c>
      <c r="F97" s="29" t="str">
        <f>IFERROR(ROUND(AVERAGEIFS(Output!$N$3:$N$992,Output!$H$3:$H$992,F$3,Output!#REF!,1,Output!$B$3:$B$992,$A97),1)&amp;" ["&amp;ROUND(_xlfn.MINIFS(Output!$N$3:$N$992,Output!$H$3:$H$992,F$3,Output!#REF!,1,Output!$B$3:$B$992,$A97),1)&amp;"-"&amp;ROUND(_xlfn.MAXIFS(Output!$N$3:$N$992,Output!$H$3:$H$992,F$3,Output!#REF!,1,Output!$B$3:$B$992,$A97),1)&amp;"]","")</f>
        <v/>
      </c>
      <c r="G97" s="29" t="str">
        <f>IFERROR(ROUND(AVERAGEIFS(Output!$N$3:$N$992,Output!$H$3:$H$992,G$3,Output!#REF!,1,Output!$B$3:$B$992,$A97),1)&amp;" ["&amp;ROUND(_xlfn.MINIFS(Output!$N$3:$N$992,Output!$H$3:$H$992,G$3,Output!#REF!,1,Output!$B$3:$B$992,$A97),1)&amp;"-"&amp;ROUND(_xlfn.MAXIFS(Output!$N$3:$N$992,Output!$H$3:$H$992,G$3,Output!#REF!,1,Output!$B$3:$B$992,$A97),1)&amp;"]","")</f>
        <v/>
      </c>
      <c r="H97" s="29" t="str">
        <f>IFERROR(ROUND(AVERAGEIFS(Output!$N$3:$N$992,Output!$H$3:$H$992,H$3,Output!#REF!,1,Output!$B$3:$B$992,$A97),1)&amp;" ["&amp;ROUND(_xlfn.MINIFS(Output!$N$3:$N$992,Output!$H$3:$H$992,H$3,Output!#REF!,1,Output!$B$3:$B$992,$A97),1)&amp;"-"&amp;ROUND(_xlfn.MAXIFS(Output!$N$3:$N$992,Output!$H$3:$H$992,H$3,Output!#REF!,1,Output!$B$3:$B$992,$A97),1)&amp;"]","")</f>
        <v/>
      </c>
      <c r="I97" s="29" t="str">
        <f>IFERROR(ROUND(AVERAGEIFS(Output!$N$3:$N$992,Output!$H$3:$H$992,I$3,Output!#REF!,1,Output!$B$3:$B$992,$A97),1)&amp;" ["&amp;ROUND(_xlfn.MINIFS(Output!$N$3:$N$992,Output!$H$3:$H$992,I$3,Output!#REF!,1,Output!$B$3:$B$992,$A97),1)&amp;"-"&amp;ROUND(_xlfn.MAXIFS(Output!$N$3:$N$992,Output!$H$3:$H$992,I$3,Output!#REF!,1,Output!$B$3:$B$992,$A97),1)&amp;"]","")</f>
        <v/>
      </c>
      <c r="J97" s="29" t="str">
        <f>IFERROR(ROUND(AVERAGEIFS(Output!$N$3:$N$992,Output!$H$3:$H$992,J$3,Output!#REF!,1,Output!$B$3:$B$992,$A97),1)&amp;" ["&amp;ROUND(_xlfn.MINIFS(Output!$N$3:$N$992,Output!$H$3:$H$992,J$3,Output!#REF!,1,Output!$B$3:$B$992,$A97),1)&amp;"-"&amp;ROUND(_xlfn.MAXIFS(Output!$N$3:$N$992,Output!$H$3:$H$992,J$3,Output!#REF!,1,Output!$B$3:$B$992,$A97),1)&amp;"]","")</f>
        <v/>
      </c>
      <c r="K97" s="29" t="str">
        <f>IFERROR(ROUND(AVERAGEIFS(Output!$N$3:$N$992,Output!$H$3:$H$992,K$3,Output!#REF!,1,Output!$B$3:$B$992,$A97),1)&amp;" ["&amp;ROUND(_xlfn.MINIFS(Output!$N$3:$N$992,Output!$H$3:$H$992,K$3,Output!#REF!,1,Output!$B$3:$B$992,$A97),1)&amp;"-"&amp;ROUND(_xlfn.MAXIFS(Output!$N$3:$N$992,Output!$H$3:$H$992,K$3,Output!#REF!,1,Output!$B$3:$B$992,$A97),1)&amp;"]","")</f>
        <v/>
      </c>
      <c r="L97" s="29" t="str">
        <f>IFERROR(ROUND(AVERAGEIFS(Output!$N$3:$N$992,Output!$H$3:$H$992,L$3,Output!#REF!,1,Output!$B$3:$B$992,$A97),1)&amp;" ["&amp;ROUND(_xlfn.MINIFS(Output!$N$3:$N$992,Output!$H$3:$H$992,L$3,Output!#REF!,1,Output!$B$3:$B$992,$A97),1)&amp;"-"&amp;ROUND(_xlfn.MAXIFS(Output!$N$3:$N$992,Output!$H$3:$H$992,L$3,Output!#REF!,1,Output!$B$3:$B$992,$A97),1)&amp;"]","")</f>
        <v/>
      </c>
      <c r="M97" s="29" t="str">
        <f>IFERROR(ROUND(AVERAGEIFS(Output!$N$3:$N$992,Output!$H$3:$H$992,M$3,Output!#REF!,1,Output!$B$3:$B$992,$A97),1)&amp;" ["&amp;ROUND(_xlfn.MINIFS(Output!$N$3:$N$992,Output!$H$3:$H$992,M$3,Output!#REF!,1,Output!$B$3:$B$992,$A97),1)&amp;"-"&amp;ROUND(_xlfn.MAXIFS(Output!$N$3:$N$992,Output!$H$3:$H$992,M$3,Output!#REF!,1,Output!$B$3:$B$992,$A97),1)&amp;"]","")</f>
        <v/>
      </c>
      <c r="N97" s="29" t="str">
        <f>IFERROR(ROUND(AVERAGEIFS(Output!$N$3:$N$992,Output!$H$3:$H$992,N$3,Output!#REF!,1,Output!$B$3:$B$992,$A97),1)&amp;" ["&amp;ROUND(_xlfn.MINIFS(Output!$N$3:$N$992,Output!$H$3:$H$992,N$3,Output!#REF!,1,Output!$B$3:$B$992,$A97),1)&amp;"-"&amp;ROUND(_xlfn.MAXIFS(Output!$N$3:$N$992,Output!$H$3:$H$992,N$3,Output!#REF!,1,Output!$B$3:$B$992,$A97),1)&amp;"]","")</f>
        <v/>
      </c>
      <c r="O97" s="29" t="str">
        <f>IFERROR(ROUND(AVERAGEIFS(Output!$N$3:$N$992,Output!$H$3:$H$992,O$3,Output!#REF!,1,Output!$B$3:$B$992,$A97),1)&amp;" ["&amp;ROUND(_xlfn.MINIFS(Output!$N$3:$N$992,Output!$H$3:$H$992,O$3,Output!#REF!,1,Output!$B$3:$B$992,$A97),1)&amp;"-"&amp;ROUND(_xlfn.MAXIFS(Output!$N$3:$N$992,Output!$H$3:$H$992,O$3,Output!#REF!,1,Output!$B$3:$B$992,$A97),1)&amp;"]","")</f>
        <v/>
      </c>
      <c r="P97" s="29" t="str">
        <f>IFERROR(ROUND(AVERAGEIFS(Output!$N$3:$N$992,Output!$H$3:$H$992,P$3,Output!#REF!,1,Output!$B$3:$B$992,$A97),1)&amp;" ["&amp;ROUND(_xlfn.MINIFS(Output!$N$3:$N$992,Output!$H$3:$H$992,P$3,Output!#REF!,1,Output!$B$3:$B$992,$A97),1)&amp;"-"&amp;ROUND(_xlfn.MAXIFS(Output!$N$3:$N$992,Output!$H$3:$H$992,P$3,Output!#REF!,1,Output!$B$3:$B$992,$A97),1)&amp;"]","")</f>
        <v/>
      </c>
      <c r="Q97" s="29" t="str">
        <f>IFERROR(ROUND(AVERAGEIFS(Output!$N$3:$N$992,Output!$H$3:$H$992,Q$3,Output!#REF!,1,Output!$B$3:$B$992,$A97),1)&amp;" ["&amp;ROUND(_xlfn.MINIFS(Output!$N$3:$N$992,Output!$H$3:$H$992,Q$3,Output!#REF!,1,Output!$B$3:$B$992,$A97),1)&amp;"-"&amp;ROUND(_xlfn.MAXIFS(Output!$N$3:$N$992,Output!$H$3:$H$992,Q$3,Output!#REF!,1,Output!$B$3:$B$992,$A97),1)&amp;"]","")</f>
        <v/>
      </c>
      <c r="R97" s="29" t="str">
        <f>IFERROR(ROUND(AVERAGEIFS(Output!$N$3:$N$992,Output!$H$3:$H$992,R$3,Output!#REF!,1,Output!$B$3:$B$992,$A97),1)&amp;" ["&amp;ROUND(_xlfn.MINIFS(Output!$N$3:$N$992,Output!$H$3:$H$992,R$3,Output!#REF!,1,Output!$B$3:$B$992,$A97),1)&amp;"-"&amp;ROUND(_xlfn.MAXIFS(Output!$N$3:$N$992,Output!$H$3:$H$992,R$3,Output!#REF!,1,Output!$B$3:$B$992,$A97),1)&amp;"]","")</f>
        <v/>
      </c>
      <c r="S97" s="29" t="str">
        <f>IFERROR(ROUND(AVERAGEIFS(Output!$N$3:$N$992,Output!$H$3:$H$992,S$3,Output!#REF!,1,Output!$B$3:$B$992,$A97),1)&amp;" ["&amp;ROUND(_xlfn.MINIFS(Output!$N$3:$N$992,Output!$H$3:$H$992,S$3,Output!#REF!,1,Output!$B$3:$B$992,$A97),1)&amp;"-"&amp;ROUND(_xlfn.MAXIFS(Output!$N$3:$N$992,Output!$H$3:$H$992,S$3,Output!#REF!,1,Output!$B$3:$B$992,$A97),1)&amp;"]","")</f>
        <v/>
      </c>
      <c r="T97" s="29" t="str">
        <f>IFERROR(ROUND(AVERAGEIFS(Output!$N$3:$N$992,Output!$H$3:$H$992,T$3,Output!#REF!,1,Output!$B$3:$B$992,$A97),1)&amp;" ["&amp;ROUND(_xlfn.MINIFS(Output!$N$3:$N$992,Output!$H$3:$H$992,T$3,Output!#REF!,1,Output!$B$3:$B$992,$A97),1)&amp;"-"&amp;ROUND(_xlfn.MAXIFS(Output!$N$3:$N$992,Output!$H$3:$H$992,T$3,Output!#REF!,1,Output!$B$3:$B$992,$A97),1)&amp;"]","")</f>
        <v/>
      </c>
      <c r="U97" s="29" t="str">
        <f>IFERROR(ROUND(AVERAGEIFS(Output!$N$3:$N$992,Output!$H$3:$H$992,U$3,Output!#REF!,1,Output!$B$3:$B$992,$A97),1)&amp;" ["&amp;ROUND(_xlfn.MINIFS(Output!$N$3:$N$992,Output!$H$3:$H$992,U$3,Output!#REF!,1,Output!$B$3:$B$992,$A97),1)&amp;"-"&amp;ROUND(_xlfn.MAXIFS(Output!$N$3:$N$992,Output!$H$3:$H$992,U$3,Output!#REF!,1,Output!$B$3:$B$992,$A97),1)&amp;"]","")</f>
        <v/>
      </c>
      <c r="V97" s="29" t="str">
        <f>IFERROR(ROUND(AVERAGEIFS(Output!$N$3:$N$992,Output!$H$3:$H$992,V$3,Output!#REF!,1,Output!$B$3:$B$992,$A97),1)&amp;" ["&amp;ROUND(_xlfn.MINIFS(Output!$N$3:$N$992,Output!$H$3:$H$992,V$3,Output!#REF!,1,Output!$B$3:$B$992,$A97),1)&amp;"-"&amp;ROUND(_xlfn.MAXIFS(Output!$N$3:$N$992,Output!$H$3:$H$992,V$3,Output!#REF!,1,Output!$B$3:$B$992,$A97),1)&amp;"]","")</f>
        <v/>
      </c>
      <c r="W97" s="29" t="str">
        <f>IFERROR(ROUND(AVERAGEIFS(Output!$N$3:$N$992,Output!$H$3:$H$992,W$3,Output!#REF!,1,Output!$B$3:$B$992,$A97),1)&amp;" ["&amp;ROUND(_xlfn.MINIFS(Output!$N$3:$N$992,Output!$H$3:$H$992,W$3,Output!#REF!,1,Output!$B$3:$B$992,$A97),1)&amp;"-"&amp;ROUND(_xlfn.MAXIFS(Output!$N$3:$N$992,Output!$H$3:$H$992,W$3,Output!#REF!,1,Output!$B$3:$B$992,$A97),1)&amp;"]","")</f>
        <v/>
      </c>
      <c r="X97" s="29" t="str">
        <f>IFERROR(ROUND(AVERAGEIFS(Output!$N$3:$N$992,Output!$H$3:$H$992,X$3,Output!#REF!,1,Output!$B$3:$B$992,$A97),1)&amp;" ["&amp;ROUND(_xlfn.MINIFS(Output!$N$3:$N$992,Output!$H$3:$H$992,X$3,Output!#REF!,1,Output!$B$3:$B$992,$A97),1)&amp;"-"&amp;ROUND(_xlfn.MAXIFS(Output!$N$3:$N$992,Output!$H$3:$H$992,X$3,Output!#REF!,1,Output!$B$3:$B$992,$A97),1)&amp;"]","")</f>
        <v/>
      </c>
      <c r="Y97" s="29" t="str">
        <f>IFERROR(ROUND(AVERAGEIFS(Output!$N$3:$N$992,Output!$H$3:$H$992,Y$3,Output!#REF!,1,Output!$B$3:$B$992,$A97),1)&amp;" ["&amp;ROUND(_xlfn.MINIFS(Output!$N$3:$N$992,Output!$H$3:$H$992,Y$3,Output!#REF!,1,Output!$B$3:$B$992,$A97),1)&amp;"-"&amp;ROUND(_xlfn.MAXIFS(Output!$N$3:$N$992,Output!$H$3:$H$992,Y$3,Output!#REF!,1,Output!$B$3:$B$992,$A97),1)&amp;"]","")</f>
        <v/>
      </c>
      <c r="Z97" s="29" t="str">
        <f>IFERROR(ROUND(AVERAGEIFS(Output!$N$3:$N$992,Output!$H$3:$H$992,Z$3,Output!#REF!,1,Output!$B$3:$B$992,$A97),1)&amp;" ["&amp;ROUND(_xlfn.MINIFS(Output!$N$3:$N$992,Output!$H$3:$H$992,Z$3,Output!#REF!,1,Output!$B$3:$B$992,$A97),1)&amp;"-"&amp;ROUND(_xlfn.MAXIFS(Output!$N$3:$N$992,Output!$H$3:$H$992,Z$3,Output!#REF!,1,Output!$B$3:$B$992,$A97),1)&amp;"]","")</f>
        <v/>
      </c>
      <c r="AA97" s="29" t="str">
        <f>IFERROR(ROUND(AVERAGEIFS(Output!$N$3:$N$992,Output!$H$3:$H$992,AA$3,Output!#REF!,1,Output!$B$3:$B$992,$A97),0)&amp;" ["&amp;ROUND(_xlfn.MINIFS(Output!$N$3:$N$992,Output!$H$3:$H$992,AA$3,Output!#REF!,1,Output!$B$3:$B$992,$A97),0)&amp;"-"&amp;ROUND(_xlfn.MAXIFS(Output!$N$3:$N$992,Output!$H$3:$H$992,AA$3,Output!#REF!,1,Output!$B$3:$B$992,$A97),0)&amp;"]","")</f>
        <v/>
      </c>
      <c r="AB97" s="29" t="str">
        <f>IFERROR(ROUND(AVERAGEIFS(Output!$N$3:$N$992,Output!$H$3:$H$992,AB$3,Output!#REF!,1,Output!$B$3:$B$992,$A97),0)&amp;" ["&amp;ROUND(_xlfn.MINIFS(Output!$N$3:$N$992,Output!$H$3:$H$992,AB$3,Output!#REF!,1,Output!$B$3:$B$992,$A97),0)&amp;"-"&amp;ROUND(_xlfn.MAXIFS(Output!$N$3:$N$992,Output!$H$3:$H$992,AB$3,Output!#REF!,1,Output!$B$3:$B$992,$A97),0)&amp;"]","")</f>
        <v/>
      </c>
      <c r="AC97" s="29" t="str">
        <f>IFERROR(ROUND(AVERAGEIFS(Output!$N$3:$N$992,Output!$H$3:$H$992,AC$3,Output!#REF!,1,Output!$B$3:$B$992,$A97),0)&amp;" ["&amp;ROUND(_xlfn.MINIFS(Output!$N$3:$N$992,Output!$H$3:$H$992,AC$3,Output!#REF!,1,Output!$B$3:$B$992,$A97),0)&amp;"-"&amp;ROUND(_xlfn.MAXIFS(Output!$N$3:$N$992,Output!$H$3:$H$992,AC$3,Output!#REF!,1,Output!$B$3:$B$992,$A97),0)&amp;"]","")</f>
        <v/>
      </c>
    </row>
    <row r="98" spans="1:29" x14ac:dyDescent="0.35">
      <c r="A98" s="28" t="s">
        <v>37</v>
      </c>
      <c r="B98" s="51" t="s">
        <v>10</v>
      </c>
      <c r="C98" s="51" t="s">
        <v>17</v>
      </c>
      <c r="D98" s="29" t="str">
        <f>IFERROR(ROUND(AVERAGEIFS(Output!$N$3:$N$992,Output!$H$3:$H$992,D$3,Output!#REF!,1,Output!$B$3:$B$992,$A98),1)&amp;" ["&amp;ROUND(_xlfn.MINIFS(Output!$N$3:$N$992,Output!$H$3:$H$992,D$3,Output!#REF!,1,Output!$B$3:$B$992,$A98),1)&amp;"-"&amp;ROUND(_xlfn.MAXIFS(Output!$N$3:$N$992,Output!$H$3:$H$992,D$3,Output!#REF!,1,Output!$B$3:$B$992,$A98),1)&amp;"]","")</f>
        <v/>
      </c>
      <c r="E98" s="29" t="str">
        <f>IFERROR(ROUND(AVERAGEIFS(Output!$N$3:$N$992,Output!$H$3:$H$992,E$3,Output!#REF!,1,Output!$B$3:$B$992,$A98),1)&amp;" ["&amp;ROUND(_xlfn.MINIFS(Output!$N$3:$N$992,Output!$H$3:$H$992,E$3,Output!#REF!,1,Output!$B$3:$B$992,$A98),1)&amp;"-"&amp;ROUND(_xlfn.MAXIFS(Output!$N$3:$N$992,Output!$H$3:$H$992,E$3,Output!#REF!,1,Output!$B$3:$B$992,$A98),1)&amp;"]","")</f>
        <v/>
      </c>
      <c r="F98" s="29" t="str">
        <f>IFERROR(ROUND(AVERAGEIFS(Output!$N$3:$N$992,Output!$H$3:$H$992,F$3,Output!#REF!,1,Output!$B$3:$B$992,$A98),1)&amp;" ["&amp;ROUND(_xlfn.MINIFS(Output!$N$3:$N$992,Output!$H$3:$H$992,F$3,Output!#REF!,1,Output!$B$3:$B$992,$A98),1)&amp;"-"&amp;ROUND(_xlfn.MAXIFS(Output!$N$3:$N$992,Output!$H$3:$H$992,F$3,Output!#REF!,1,Output!$B$3:$B$992,$A98),1)&amp;"]","")</f>
        <v/>
      </c>
      <c r="G98" s="29" t="str">
        <f>IFERROR(ROUND(AVERAGEIFS(Output!$N$3:$N$992,Output!$H$3:$H$992,G$3,Output!#REF!,1,Output!$B$3:$B$992,$A98),1)&amp;" ["&amp;ROUND(_xlfn.MINIFS(Output!$N$3:$N$992,Output!$H$3:$H$992,G$3,Output!#REF!,1,Output!$B$3:$B$992,$A98),1)&amp;"-"&amp;ROUND(_xlfn.MAXIFS(Output!$N$3:$N$992,Output!$H$3:$H$992,G$3,Output!#REF!,1,Output!$B$3:$B$992,$A98),1)&amp;"]","")</f>
        <v/>
      </c>
      <c r="H98" s="29" t="str">
        <f>IFERROR(ROUND(AVERAGEIFS(Output!$N$3:$N$992,Output!$H$3:$H$992,H$3,Output!#REF!,1,Output!$B$3:$B$992,$A98),1)&amp;" ["&amp;ROUND(_xlfn.MINIFS(Output!$N$3:$N$992,Output!$H$3:$H$992,H$3,Output!#REF!,1,Output!$B$3:$B$992,$A98),1)&amp;"-"&amp;ROUND(_xlfn.MAXIFS(Output!$N$3:$N$992,Output!$H$3:$H$992,H$3,Output!#REF!,1,Output!$B$3:$B$992,$A98),1)&amp;"]","")</f>
        <v/>
      </c>
      <c r="I98" s="29" t="str">
        <f>IFERROR(ROUND(AVERAGEIFS(Output!$N$3:$N$992,Output!$H$3:$H$992,I$3,Output!#REF!,1,Output!$B$3:$B$992,$A98),1)&amp;" ["&amp;ROUND(_xlfn.MINIFS(Output!$N$3:$N$992,Output!$H$3:$H$992,I$3,Output!#REF!,1,Output!$B$3:$B$992,$A98),1)&amp;"-"&amp;ROUND(_xlfn.MAXIFS(Output!$N$3:$N$992,Output!$H$3:$H$992,I$3,Output!#REF!,1,Output!$B$3:$B$992,$A98),1)&amp;"]","")</f>
        <v/>
      </c>
      <c r="J98" s="29" t="str">
        <f>IFERROR(ROUND(AVERAGEIFS(Output!$N$3:$N$992,Output!$H$3:$H$992,J$3,Output!#REF!,1,Output!$B$3:$B$992,$A98),1)&amp;" ["&amp;ROUND(_xlfn.MINIFS(Output!$N$3:$N$992,Output!$H$3:$H$992,J$3,Output!#REF!,1,Output!$B$3:$B$992,$A98),1)&amp;"-"&amp;ROUND(_xlfn.MAXIFS(Output!$N$3:$N$992,Output!$H$3:$H$992,J$3,Output!#REF!,1,Output!$B$3:$B$992,$A98),1)&amp;"]","")</f>
        <v/>
      </c>
      <c r="K98" s="29" t="str">
        <f>IFERROR(ROUND(AVERAGEIFS(Output!$N$3:$N$992,Output!$H$3:$H$992,K$3,Output!#REF!,1,Output!$B$3:$B$992,$A98),1)&amp;" ["&amp;ROUND(_xlfn.MINIFS(Output!$N$3:$N$992,Output!$H$3:$H$992,K$3,Output!#REF!,1,Output!$B$3:$B$992,$A98),1)&amp;"-"&amp;ROUND(_xlfn.MAXIFS(Output!$N$3:$N$992,Output!$H$3:$H$992,K$3,Output!#REF!,1,Output!$B$3:$B$992,$A98),1)&amp;"]","")</f>
        <v/>
      </c>
      <c r="L98" s="29" t="str">
        <f>IFERROR(ROUND(AVERAGEIFS(Output!$N$3:$N$992,Output!$H$3:$H$992,L$3,Output!#REF!,1,Output!$B$3:$B$992,$A98),1)&amp;" ["&amp;ROUND(_xlfn.MINIFS(Output!$N$3:$N$992,Output!$H$3:$H$992,L$3,Output!#REF!,1,Output!$B$3:$B$992,$A98),1)&amp;"-"&amp;ROUND(_xlfn.MAXIFS(Output!$N$3:$N$992,Output!$H$3:$H$992,L$3,Output!#REF!,1,Output!$B$3:$B$992,$A98),1)&amp;"]","")</f>
        <v/>
      </c>
      <c r="M98" s="29" t="str">
        <f>IFERROR(ROUND(AVERAGEIFS(Output!$N$3:$N$992,Output!$H$3:$H$992,M$3,Output!#REF!,1,Output!$B$3:$B$992,$A98),1)&amp;" ["&amp;ROUND(_xlfn.MINIFS(Output!$N$3:$N$992,Output!$H$3:$H$992,M$3,Output!#REF!,1,Output!$B$3:$B$992,$A98),1)&amp;"-"&amp;ROUND(_xlfn.MAXIFS(Output!$N$3:$N$992,Output!$H$3:$H$992,M$3,Output!#REF!,1,Output!$B$3:$B$992,$A98),1)&amp;"]","")</f>
        <v/>
      </c>
      <c r="N98" s="29" t="str">
        <f>IFERROR(ROUND(AVERAGEIFS(Output!$N$3:$N$992,Output!$H$3:$H$992,N$3,Output!#REF!,1,Output!$B$3:$B$992,$A98),1)&amp;" ["&amp;ROUND(_xlfn.MINIFS(Output!$N$3:$N$992,Output!$H$3:$H$992,N$3,Output!#REF!,1,Output!$B$3:$B$992,$A98),1)&amp;"-"&amp;ROUND(_xlfn.MAXIFS(Output!$N$3:$N$992,Output!$H$3:$H$992,N$3,Output!#REF!,1,Output!$B$3:$B$992,$A98),1)&amp;"]","")</f>
        <v/>
      </c>
      <c r="O98" s="29" t="str">
        <f>IFERROR(ROUND(AVERAGEIFS(Output!$N$3:$N$992,Output!$H$3:$H$992,O$3,Output!#REF!,1,Output!$B$3:$B$992,$A98),1)&amp;" ["&amp;ROUND(_xlfn.MINIFS(Output!$N$3:$N$992,Output!$H$3:$H$992,O$3,Output!#REF!,1,Output!$B$3:$B$992,$A98),1)&amp;"-"&amp;ROUND(_xlfn.MAXIFS(Output!$N$3:$N$992,Output!$H$3:$H$992,O$3,Output!#REF!,1,Output!$B$3:$B$992,$A98),1)&amp;"]","")</f>
        <v/>
      </c>
      <c r="P98" s="29" t="str">
        <f>IFERROR(ROUND(AVERAGEIFS(Output!$N$3:$N$992,Output!$H$3:$H$992,P$3,Output!#REF!,1,Output!$B$3:$B$992,$A98),1)&amp;" ["&amp;ROUND(_xlfn.MINIFS(Output!$N$3:$N$992,Output!$H$3:$H$992,P$3,Output!#REF!,1,Output!$B$3:$B$992,$A98),1)&amp;"-"&amp;ROUND(_xlfn.MAXIFS(Output!$N$3:$N$992,Output!$H$3:$H$992,P$3,Output!#REF!,1,Output!$B$3:$B$992,$A98),1)&amp;"]","")</f>
        <v/>
      </c>
      <c r="Q98" s="29" t="str">
        <f>IFERROR(ROUND(AVERAGEIFS(Output!$N$3:$N$992,Output!$H$3:$H$992,Q$3,Output!#REF!,1,Output!$B$3:$B$992,$A98),1)&amp;" ["&amp;ROUND(_xlfn.MINIFS(Output!$N$3:$N$992,Output!$H$3:$H$992,Q$3,Output!#REF!,1,Output!$B$3:$B$992,$A98),1)&amp;"-"&amp;ROUND(_xlfn.MAXIFS(Output!$N$3:$N$992,Output!$H$3:$H$992,Q$3,Output!#REF!,1,Output!$B$3:$B$992,$A98),1)&amp;"]","")</f>
        <v/>
      </c>
      <c r="R98" s="29" t="str">
        <f>IFERROR(ROUND(AVERAGEIFS(Output!$N$3:$N$992,Output!$H$3:$H$992,R$3,Output!#REF!,1,Output!$B$3:$B$992,$A98),1)&amp;" ["&amp;ROUND(_xlfn.MINIFS(Output!$N$3:$N$992,Output!$H$3:$H$992,R$3,Output!#REF!,1,Output!$B$3:$B$992,$A98),1)&amp;"-"&amp;ROUND(_xlfn.MAXIFS(Output!$N$3:$N$992,Output!$H$3:$H$992,R$3,Output!#REF!,1,Output!$B$3:$B$992,$A98),1)&amp;"]","")</f>
        <v/>
      </c>
      <c r="S98" s="29" t="str">
        <f>IFERROR(ROUND(AVERAGEIFS(Output!$N$3:$N$992,Output!$H$3:$H$992,S$3,Output!#REF!,1,Output!$B$3:$B$992,$A98),1)&amp;" ["&amp;ROUND(_xlfn.MINIFS(Output!$N$3:$N$992,Output!$H$3:$H$992,S$3,Output!#REF!,1,Output!$B$3:$B$992,$A98),1)&amp;"-"&amp;ROUND(_xlfn.MAXIFS(Output!$N$3:$N$992,Output!$H$3:$H$992,S$3,Output!#REF!,1,Output!$B$3:$B$992,$A98),1)&amp;"]","")</f>
        <v/>
      </c>
      <c r="T98" s="29" t="str">
        <f>IFERROR(ROUND(AVERAGEIFS(Output!$N$3:$N$992,Output!$H$3:$H$992,T$3,Output!#REF!,1,Output!$B$3:$B$992,$A98),1)&amp;" ["&amp;ROUND(_xlfn.MINIFS(Output!$N$3:$N$992,Output!$H$3:$H$992,T$3,Output!#REF!,1,Output!$B$3:$B$992,$A98),1)&amp;"-"&amp;ROUND(_xlfn.MAXIFS(Output!$N$3:$N$992,Output!$H$3:$H$992,T$3,Output!#REF!,1,Output!$B$3:$B$992,$A98),1)&amp;"]","")</f>
        <v/>
      </c>
      <c r="U98" s="29" t="str">
        <f>IFERROR(ROUND(AVERAGEIFS(Output!$N$3:$N$992,Output!$H$3:$H$992,U$3,Output!#REF!,1,Output!$B$3:$B$992,$A98),1)&amp;" ["&amp;ROUND(_xlfn.MINIFS(Output!$N$3:$N$992,Output!$H$3:$H$992,U$3,Output!#REF!,1,Output!$B$3:$B$992,$A98),1)&amp;"-"&amp;ROUND(_xlfn.MAXIFS(Output!$N$3:$N$992,Output!$H$3:$H$992,U$3,Output!#REF!,1,Output!$B$3:$B$992,$A98),1)&amp;"]","")</f>
        <v/>
      </c>
      <c r="V98" s="29" t="str">
        <f>IFERROR(ROUND(AVERAGEIFS(Output!$N$3:$N$992,Output!$H$3:$H$992,V$3,Output!#REF!,1,Output!$B$3:$B$992,$A98),1)&amp;" ["&amp;ROUND(_xlfn.MINIFS(Output!$N$3:$N$992,Output!$H$3:$H$992,V$3,Output!#REF!,1,Output!$B$3:$B$992,$A98),1)&amp;"-"&amp;ROUND(_xlfn.MAXIFS(Output!$N$3:$N$992,Output!$H$3:$H$992,V$3,Output!#REF!,1,Output!$B$3:$B$992,$A98),1)&amp;"]","")</f>
        <v/>
      </c>
      <c r="W98" s="29" t="str">
        <f>IFERROR(ROUND(AVERAGEIFS(Output!$N$3:$N$992,Output!$H$3:$H$992,W$3,Output!#REF!,1,Output!$B$3:$B$992,$A98),1)&amp;" ["&amp;ROUND(_xlfn.MINIFS(Output!$N$3:$N$992,Output!$H$3:$H$992,W$3,Output!#REF!,1,Output!$B$3:$B$992,$A98),1)&amp;"-"&amp;ROUND(_xlfn.MAXIFS(Output!$N$3:$N$992,Output!$H$3:$H$992,W$3,Output!#REF!,1,Output!$B$3:$B$992,$A98),1)&amp;"]","")</f>
        <v/>
      </c>
      <c r="X98" s="29" t="str">
        <f>IFERROR(ROUND(AVERAGEIFS(Output!$N$3:$N$992,Output!$H$3:$H$992,X$3,Output!#REF!,1,Output!$B$3:$B$992,$A98),1)&amp;" ["&amp;ROUND(_xlfn.MINIFS(Output!$N$3:$N$992,Output!$H$3:$H$992,X$3,Output!#REF!,1,Output!$B$3:$B$992,$A98),1)&amp;"-"&amp;ROUND(_xlfn.MAXIFS(Output!$N$3:$N$992,Output!$H$3:$H$992,X$3,Output!#REF!,1,Output!$B$3:$B$992,$A98),1)&amp;"]","")</f>
        <v/>
      </c>
      <c r="Y98" s="29" t="str">
        <f>IFERROR(ROUND(AVERAGEIFS(Output!$N$3:$N$992,Output!$H$3:$H$992,Y$3,Output!#REF!,1,Output!$B$3:$B$992,$A98),1)&amp;" ["&amp;ROUND(_xlfn.MINIFS(Output!$N$3:$N$992,Output!$H$3:$H$992,Y$3,Output!#REF!,1,Output!$B$3:$B$992,$A98),1)&amp;"-"&amp;ROUND(_xlfn.MAXIFS(Output!$N$3:$N$992,Output!$H$3:$H$992,Y$3,Output!#REF!,1,Output!$B$3:$B$992,$A98),1)&amp;"]","")</f>
        <v/>
      </c>
      <c r="Z98" s="29" t="str">
        <f>IFERROR(ROUND(AVERAGEIFS(Output!$N$3:$N$992,Output!$H$3:$H$992,Z$3,Output!#REF!,1,Output!$B$3:$B$992,$A98),1)&amp;" ["&amp;ROUND(_xlfn.MINIFS(Output!$N$3:$N$992,Output!$H$3:$H$992,Z$3,Output!#REF!,1,Output!$B$3:$B$992,$A98),1)&amp;"-"&amp;ROUND(_xlfn.MAXIFS(Output!$N$3:$N$992,Output!$H$3:$H$992,Z$3,Output!#REF!,1,Output!$B$3:$B$992,$A98),1)&amp;"]","")</f>
        <v/>
      </c>
      <c r="AA98" s="29" t="str">
        <f>IFERROR(ROUND(AVERAGEIFS(Output!$N$3:$N$992,Output!$H$3:$H$992,AA$3,Output!#REF!,1,Output!$B$3:$B$992,$A98),0)&amp;" ["&amp;ROUND(_xlfn.MINIFS(Output!$N$3:$N$992,Output!$H$3:$H$992,AA$3,Output!#REF!,1,Output!$B$3:$B$992,$A98),0)&amp;"-"&amp;ROUND(_xlfn.MAXIFS(Output!$N$3:$N$992,Output!$H$3:$H$992,AA$3,Output!#REF!,1,Output!$B$3:$B$992,$A98),0)&amp;"]","")</f>
        <v/>
      </c>
      <c r="AB98" s="29" t="str">
        <f>IFERROR(ROUND(AVERAGEIFS(Output!$N$3:$N$992,Output!$H$3:$H$992,AB$3,Output!#REF!,1,Output!$B$3:$B$992,$A98),0)&amp;" ["&amp;ROUND(_xlfn.MINIFS(Output!$N$3:$N$992,Output!$H$3:$H$992,AB$3,Output!#REF!,1,Output!$B$3:$B$992,$A98),0)&amp;"-"&amp;ROUND(_xlfn.MAXIFS(Output!$N$3:$N$992,Output!$H$3:$H$992,AB$3,Output!#REF!,1,Output!$B$3:$B$992,$A98),0)&amp;"]","")</f>
        <v/>
      </c>
      <c r="AC98" s="29" t="str">
        <f>IFERROR(ROUND(AVERAGEIFS(Output!$N$3:$N$992,Output!$H$3:$H$992,AC$3,Output!#REF!,1,Output!$B$3:$B$992,$A98),0)&amp;" ["&amp;ROUND(_xlfn.MINIFS(Output!$N$3:$N$992,Output!$H$3:$H$992,AC$3,Output!#REF!,1,Output!$B$3:$B$992,$A98),0)&amp;"-"&amp;ROUND(_xlfn.MAXIFS(Output!$N$3:$N$992,Output!$H$3:$H$992,AC$3,Output!#REF!,1,Output!$B$3:$B$992,$A98),0)&amp;"]","")</f>
        <v/>
      </c>
    </row>
    <row r="99" spans="1:29" x14ac:dyDescent="0.35">
      <c r="A99" s="28" t="s">
        <v>38</v>
      </c>
      <c r="B99" s="51" t="s">
        <v>9</v>
      </c>
      <c r="C99" s="51" t="s">
        <v>15</v>
      </c>
      <c r="D99" s="29" t="str">
        <f>IFERROR(ROUND(AVERAGEIFS(Output!$N$3:$N$992,Output!$H$3:$H$992,D$3,Output!#REF!,1,Output!$B$3:$B$992,$A99),1)&amp;" ["&amp;ROUND(_xlfn.MINIFS(Output!$N$3:$N$992,Output!$H$3:$H$992,D$3,Output!#REF!,1,Output!$B$3:$B$992,$A99),1)&amp;"-"&amp;ROUND(_xlfn.MAXIFS(Output!$N$3:$N$992,Output!$H$3:$H$992,D$3,Output!#REF!,1,Output!$B$3:$B$992,$A99),1)&amp;"]","")</f>
        <v/>
      </c>
      <c r="E99" s="29" t="str">
        <f>IFERROR(ROUND(AVERAGEIFS(Output!$N$3:$N$992,Output!$H$3:$H$992,E$3,Output!#REF!,1,Output!$B$3:$B$992,$A99),1)&amp;" ["&amp;ROUND(_xlfn.MINIFS(Output!$N$3:$N$992,Output!$H$3:$H$992,E$3,Output!#REF!,1,Output!$B$3:$B$992,$A99),1)&amp;"-"&amp;ROUND(_xlfn.MAXIFS(Output!$N$3:$N$992,Output!$H$3:$H$992,E$3,Output!#REF!,1,Output!$B$3:$B$992,$A99),1)&amp;"]","")</f>
        <v/>
      </c>
      <c r="F99" s="29" t="str">
        <f>IFERROR(ROUND(AVERAGEIFS(Output!$N$3:$N$992,Output!$H$3:$H$992,F$3,Output!#REF!,1,Output!$B$3:$B$992,$A99),1)&amp;" ["&amp;ROUND(_xlfn.MINIFS(Output!$N$3:$N$992,Output!$H$3:$H$992,F$3,Output!#REF!,1,Output!$B$3:$B$992,$A99),1)&amp;"-"&amp;ROUND(_xlfn.MAXIFS(Output!$N$3:$N$992,Output!$H$3:$H$992,F$3,Output!#REF!,1,Output!$B$3:$B$992,$A99),1)&amp;"]","")</f>
        <v/>
      </c>
      <c r="G99" s="29" t="str">
        <f>IFERROR(ROUND(AVERAGEIFS(Output!$N$3:$N$992,Output!$H$3:$H$992,G$3,Output!#REF!,1,Output!$B$3:$B$992,$A99),1)&amp;" ["&amp;ROUND(_xlfn.MINIFS(Output!$N$3:$N$992,Output!$H$3:$H$992,G$3,Output!#REF!,1,Output!$B$3:$B$992,$A99),1)&amp;"-"&amp;ROUND(_xlfn.MAXIFS(Output!$N$3:$N$992,Output!$H$3:$H$992,G$3,Output!#REF!,1,Output!$B$3:$B$992,$A99),1)&amp;"]","")</f>
        <v/>
      </c>
      <c r="H99" s="29" t="str">
        <f>IFERROR(ROUND(AVERAGEIFS(Output!$N$3:$N$992,Output!$H$3:$H$992,H$3,Output!#REF!,1,Output!$B$3:$B$992,$A99),1)&amp;" ["&amp;ROUND(_xlfn.MINIFS(Output!$N$3:$N$992,Output!$H$3:$H$992,H$3,Output!#REF!,1,Output!$B$3:$B$992,$A99),1)&amp;"-"&amp;ROUND(_xlfn.MAXIFS(Output!$N$3:$N$992,Output!$H$3:$H$992,H$3,Output!#REF!,1,Output!$B$3:$B$992,$A99),1)&amp;"]","")</f>
        <v/>
      </c>
      <c r="I99" s="29" t="str">
        <f>IFERROR(ROUND(AVERAGEIFS(Output!$N$3:$N$992,Output!$H$3:$H$992,I$3,Output!#REF!,1,Output!$B$3:$B$992,$A99),1)&amp;" ["&amp;ROUND(_xlfn.MINIFS(Output!$N$3:$N$992,Output!$H$3:$H$992,I$3,Output!#REF!,1,Output!$B$3:$B$992,$A99),1)&amp;"-"&amp;ROUND(_xlfn.MAXIFS(Output!$N$3:$N$992,Output!$H$3:$H$992,I$3,Output!#REF!,1,Output!$B$3:$B$992,$A99),1)&amp;"]","")</f>
        <v/>
      </c>
      <c r="J99" s="29" t="str">
        <f>IFERROR(ROUND(AVERAGEIFS(Output!$N$3:$N$992,Output!$H$3:$H$992,J$3,Output!#REF!,1,Output!$B$3:$B$992,$A99),1)&amp;" ["&amp;ROUND(_xlfn.MINIFS(Output!$N$3:$N$992,Output!$H$3:$H$992,J$3,Output!#REF!,1,Output!$B$3:$B$992,$A99),1)&amp;"-"&amp;ROUND(_xlfn.MAXIFS(Output!$N$3:$N$992,Output!$H$3:$H$992,J$3,Output!#REF!,1,Output!$B$3:$B$992,$A99),1)&amp;"]","")</f>
        <v/>
      </c>
      <c r="K99" s="29" t="str">
        <f>IFERROR(ROUND(AVERAGEIFS(Output!$N$3:$N$992,Output!$H$3:$H$992,K$3,Output!#REF!,1,Output!$B$3:$B$992,$A99),1)&amp;" ["&amp;ROUND(_xlfn.MINIFS(Output!$N$3:$N$992,Output!$H$3:$H$992,K$3,Output!#REF!,1,Output!$B$3:$B$992,$A99),1)&amp;"-"&amp;ROUND(_xlfn.MAXIFS(Output!$N$3:$N$992,Output!$H$3:$H$992,K$3,Output!#REF!,1,Output!$B$3:$B$992,$A99),1)&amp;"]","")</f>
        <v/>
      </c>
      <c r="L99" s="29" t="str">
        <f>IFERROR(ROUND(AVERAGEIFS(Output!$N$3:$N$992,Output!$H$3:$H$992,L$3,Output!#REF!,1,Output!$B$3:$B$992,$A99),1)&amp;" ["&amp;ROUND(_xlfn.MINIFS(Output!$N$3:$N$992,Output!$H$3:$H$992,L$3,Output!#REF!,1,Output!$B$3:$B$992,$A99),1)&amp;"-"&amp;ROUND(_xlfn.MAXIFS(Output!$N$3:$N$992,Output!$H$3:$H$992,L$3,Output!#REF!,1,Output!$B$3:$B$992,$A99),1)&amp;"]","")</f>
        <v/>
      </c>
      <c r="M99" s="29" t="str">
        <f>IFERROR(ROUND(AVERAGEIFS(Output!$N$3:$N$992,Output!$H$3:$H$992,M$3,Output!#REF!,1,Output!$B$3:$B$992,$A99),1)&amp;" ["&amp;ROUND(_xlfn.MINIFS(Output!$N$3:$N$992,Output!$H$3:$H$992,M$3,Output!#REF!,1,Output!$B$3:$B$992,$A99),1)&amp;"-"&amp;ROUND(_xlfn.MAXIFS(Output!$N$3:$N$992,Output!$H$3:$H$992,M$3,Output!#REF!,1,Output!$B$3:$B$992,$A99),1)&amp;"]","")</f>
        <v/>
      </c>
      <c r="N99" s="29" t="str">
        <f>IFERROR(ROUND(AVERAGEIFS(Output!$N$3:$N$992,Output!$H$3:$H$992,N$3,Output!#REF!,1,Output!$B$3:$B$992,$A99),1)&amp;" ["&amp;ROUND(_xlfn.MINIFS(Output!$N$3:$N$992,Output!$H$3:$H$992,N$3,Output!#REF!,1,Output!$B$3:$B$992,$A99),1)&amp;"-"&amp;ROUND(_xlfn.MAXIFS(Output!$N$3:$N$992,Output!$H$3:$H$992,N$3,Output!#REF!,1,Output!$B$3:$B$992,$A99),1)&amp;"]","")</f>
        <v/>
      </c>
      <c r="O99" s="29" t="str">
        <f>IFERROR(ROUND(AVERAGEIFS(Output!$N$3:$N$992,Output!$H$3:$H$992,O$3,Output!#REF!,1,Output!$B$3:$B$992,$A99),1)&amp;" ["&amp;ROUND(_xlfn.MINIFS(Output!$N$3:$N$992,Output!$H$3:$H$992,O$3,Output!#REF!,1,Output!$B$3:$B$992,$A99),1)&amp;"-"&amp;ROUND(_xlfn.MAXIFS(Output!$N$3:$N$992,Output!$H$3:$H$992,O$3,Output!#REF!,1,Output!$B$3:$B$992,$A99),1)&amp;"]","")</f>
        <v/>
      </c>
      <c r="P99" s="29" t="str">
        <f>IFERROR(ROUND(AVERAGEIFS(Output!$N$3:$N$992,Output!$H$3:$H$992,P$3,Output!#REF!,1,Output!$B$3:$B$992,$A99),1)&amp;" ["&amp;ROUND(_xlfn.MINIFS(Output!$N$3:$N$992,Output!$H$3:$H$992,P$3,Output!#REF!,1,Output!$B$3:$B$992,$A99),1)&amp;"-"&amp;ROUND(_xlfn.MAXIFS(Output!$N$3:$N$992,Output!$H$3:$H$992,P$3,Output!#REF!,1,Output!$B$3:$B$992,$A99),1)&amp;"]","")</f>
        <v/>
      </c>
      <c r="Q99" s="29" t="str">
        <f>IFERROR(ROUND(AVERAGEIFS(Output!$N$3:$N$992,Output!$H$3:$H$992,Q$3,Output!#REF!,1,Output!$B$3:$B$992,$A99),1)&amp;" ["&amp;ROUND(_xlfn.MINIFS(Output!$N$3:$N$992,Output!$H$3:$H$992,Q$3,Output!#REF!,1,Output!$B$3:$B$992,$A99),1)&amp;"-"&amp;ROUND(_xlfn.MAXIFS(Output!$N$3:$N$992,Output!$H$3:$H$992,Q$3,Output!#REF!,1,Output!$B$3:$B$992,$A99),1)&amp;"]","")</f>
        <v/>
      </c>
      <c r="R99" s="29" t="str">
        <f>IFERROR(ROUND(AVERAGEIFS(Output!$N$3:$N$992,Output!$H$3:$H$992,R$3,Output!#REF!,1,Output!$B$3:$B$992,$A99),1)&amp;" ["&amp;ROUND(_xlfn.MINIFS(Output!$N$3:$N$992,Output!$H$3:$H$992,R$3,Output!#REF!,1,Output!$B$3:$B$992,$A99),1)&amp;"-"&amp;ROUND(_xlfn.MAXIFS(Output!$N$3:$N$992,Output!$H$3:$H$992,R$3,Output!#REF!,1,Output!$B$3:$B$992,$A99),1)&amp;"]","")</f>
        <v/>
      </c>
      <c r="S99" s="29" t="str">
        <f>IFERROR(ROUND(AVERAGEIFS(Output!$N$3:$N$992,Output!$H$3:$H$992,S$3,Output!#REF!,1,Output!$B$3:$B$992,$A99),1)&amp;" ["&amp;ROUND(_xlfn.MINIFS(Output!$N$3:$N$992,Output!$H$3:$H$992,S$3,Output!#REF!,1,Output!$B$3:$B$992,$A99),1)&amp;"-"&amp;ROUND(_xlfn.MAXIFS(Output!$N$3:$N$992,Output!$H$3:$H$992,S$3,Output!#REF!,1,Output!$B$3:$B$992,$A99),1)&amp;"]","")</f>
        <v/>
      </c>
      <c r="T99" s="29" t="str">
        <f>IFERROR(ROUND(AVERAGEIFS(Output!$N$3:$N$992,Output!$H$3:$H$992,T$3,Output!#REF!,1,Output!$B$3:$B$992,$A99),1)&amp;" ["&amp;ROUND(_xlfn.MINIFS(Output!$N$3:$N$992,Output!$H$3:$H$992,T$3,Output!#REF!,1,Output!$B$3:$B$992,$A99),1)&amp;"-"&amp;ROUND(_xlfn.MAXIFS(Output!$N$3:$N$992,Output!$H$3:$H$992,T$3,Output!#REF!,1,Output!$B$3:$B$992,$A99),1)&amp;"]","")</f>
        <v/>
      </c>
      <c r="U99" s="29" t="str">
        <f>IFERROR(ROUND(AVERAGEIFS(Output!$N$3:$N$992,Output!$H$3:$H$992,U$3,Output!#REF!,1,Output!$B$3:$B$992,$A99),1)&amp;" ["&amp;ROUND(_xlfn.MINIFS(Output!$N$3:$N$992,Output!$H$3:$H$992,U$3,Output!#REF!,1,Output!$B$3:$B$992,$A99),1)&amp;"-"&amp;ROUND(_xlfn.MAXIFS(Output!$N$3:$N$992,Output!$H$3:$H$992,U$3,Output!#REF!,1,Output!$B$3:$B$992,$A99),1)&amp;"]","")</f>
        <v/>
      </c>
      <c r="V99" s="29" t="str">
        <f>IFERROR(ROUND(AVERAGEIFS(Output!$N$3:$N$992,Output!$H$3:$H$992,V$3,Output!#REF!,1,Output!$B$3:$B$992,$A99),1)&amp;" ["&amp;ROUND(_xlfn.MINIFS(Output!$N$3:$N$992,Output!$H$3:$H$992,V$3,Output!#REF!,1,Output!$B$3:$B$992,$A99),1)&amp;"-"&amp;ROUND(_xlfn.MAXIFS(Output!$N$3:$N$992,Output!$H$3:$H$992,V$3,Output!#REF!,1,Output!$B$3:$B$992,$A99),1)&amp;"]","")</f>
        <v/>
      </c>
      <c r="W99" s="29" t="str">
        <f>IFERROR(ROUND(AVERAGEIFS(Output!$N$3:$N$992,Output!$H$3:$H$992,W$3,Output!#REF!,1,Output!$B$3:$B$992,$A99),1)&amp;" ["&amp;ROUND(_xlfn.MINIFS(Output!$N$3:$N$992,Output!$H$3:$H$992,W$3,Output!#REF!,1,Output!$B$3:$B$992,$A99),1)&amp;"-"&amp;ROUND(_xlfn.MAXIFS(Output!$N$3:$N$992,Output!$H$3:$H$992,W$3,Output!#REF!,1,Output!$B$3:$B$992,$A99),1)&amp;"]","")</f>
        <v/>
      </c>
      <c r="X99" s="29" t="str">
        <f>IFERROR(ROUND(AVERAGEIFS(Output!$N$3:$N$992,Output!$H$3:$H$992,X$3,Output!#REF!,1,Output!$B$3:$B$992,$A99),1)&amp;" ["&amp;ROUND(_xlfn.MINIFS(Output!$N$3:$N$992,Output!$H$3:$H$992,X$3,Output!#REF!,1,Output!$B$3:$B$992,$A99),1)&amp;"-"&amp;ROUND(_xlfn.MAXIFS(Output!$N$3:$N$992,Output!$H$3:$H$992,X$3,Output!#REF!,1,Output!$B$3:$B$992,$A99),1)&amp;"]","")</f>
        <v/>
      </c>
      <c r="Y99" s="29" t="str">
        <f>IFERROR(ROUND(AVERAGEIFS(Output!$N$3:$N$992,Output!$H$3:$H$992,Y$3,Output!#REF!,1,Output!$B$3:$B$992,$A99),1)&amp;" ["&amp;ROUND(_xlfn.MINIFS(Output!$N$3:$N$992,Output!$H$3:$H$992,Y$3,Output!#REF!,1,Output!$B$3:$B$992,$A99),1)&amp;"-"&amp;ROUND(_xlfn.MAXIFS(Output!$N$3:$N$992,Output!$H$3:$H$992,Y$3,Output!#REF!,1,Output!$B$3:$B$992,$A99),1)&amp;"]","")</f>
        <v/>
      </c>
      <c r="Z99" s="29" t="str">
        <f>IFERROR(ROUND(AVERAGEIFS(Output!$N$3:$N$992,Output!$H$3:$H$992,Z$3,Output!#REF!,1,Output!$B$3:$B$992,$A99),1)&amp;" ["&amp;ROUND(_xlfn.MINIFS(Output!$N$3:$N$992,Output!$H$3:$H$992,Z$3,Output!#REF!,1,Output!$B$3:$B$992,$A99),1)&amp;"-"&amp;ROUND(_xlfn.MAXIFS(Output!$N$3:$N$992,Output!$H$3:$H$992,Z$3,Output!#REF!,1,Output!$B$3:$B$992,$A99),1)&amp;"]","")</f>
        <v/>
      </c>
      <c r="AA99" s="29" t="str">
        <f>IFERROR(ROUND(AVERAGEIFS(Output!$N$3:$N$992,Output!$H$3:$H$992,AA$3,Output!#REF!,1,Output!$B$3:$B$992,$A99),0)&amp;" ["&amp;ROUND(_xlfn.MINIFS(Output!$N$3:$N$992,Output!$H$3:$H$992,AA$3,Output!#REF!,1,Output!$B$3:$B$992,$A99),0)&amp;"-"&amp;ROUND(_xlfn.MAXIFS(Output!$N$3:$N$992,Output!$H$3:$H$992,AA$3,Output!#REF!,1,Output!$B$3:$B$992,$A99),0)&amp;"]","")</f>
        <v/>
      </c>
      <c r="AB99" s="29" t="str">
        <f>IFERROR(ROUND(AVERAGEIFS(Output!$N$3:$N$992,Output!$H$3:$H$992,AB$3,Output!#REF!,1,Output!$B$3:$B$992,$A99),0)&amp;" ["&amp;ROUND(_xlfn.MINIFS(Output!$N$3:$N$992,Output!$H$3:$H$992,AB$3,Output!#REF!,1,Output!$B$3:$B$992,$A99),0)&amp;"-"&amp;ROUND(_xlfn.MAXIFS(Output!$N$3:$N$992,Output!$H$3:$H$992,AB$3,Output!#REF!,1,Output!$B$3:$B$992,$A99),0)&amp;"]","")</f>
        <v/>
      </c>
      <c r="AC99" s="29" t="str">
        <f>IFERROR(ROUND(AVERAGEIFS(Output!$N$3:$N$992,Output!$H$3:$H$992,AC$3,Output!#REF!,1,Output!$B$3:$B$992,$A99),0)&amp;" ["&amp;ROUND(_xlfn.MINIFS(Output!$N$3:$N$992,Output!$H$3:$H$992,AC$3,Output!#REF!,1,Output!$B$3:$B$992,$A99),0)&amp;"-"&amp;ROUND(_xlfn.MAXIFS(Output!$N$3:$N$992,Output!$H$3:$H$992,AC$3,Output!#REF!,1,Output!$B$3:$B$992,$A99),0)&amp;"]","")</f>
        <v/>
      </c>
    </row>
    <row r="100" spans="1:29" x14ac:dyDescent="0.35">
      <c r="A100" s="28" t="s">
        <v>39</v>
      </c>
      <c r="B100" s="51" t="s">
        <v>7</v>
      </c>
      <c r="C100" s="51" t="s">
        <v>17</v>
      </c>
      <c r="D100" s="29" t="str">
        <f>IFERROR(ROUND(AVERAGEIFS(Output!$N$3:$N$992,Output!$H$3:$H$992,D$3,Output!#REF!,1,Output!$B$3:$B$992,$A100),1)&amp;" ["&amp;ROUND(_xlfn.MINIFS(Output!$N$3:$N$992,Output!$H$3:$H$992,D$3,Output!#REF!,1,Output!$B$3:$B$992,$A100),1)&amp;"-"&amp;ROUND(_xlfn.MAXIFS(Output!$N$3:$N$992,Output!$H$3:$H$992,D$3,Output!#REF!,1,Output!$B$3:$B$992,$A100),1)&amp;"]","")</f>
        <v/>
      </c>
      <c r="E100" s="29" t="str">
        <f>IFERROR(ROUND(AVERAGEIFS(Output!$N$3:$N$992,Output!$H$3:$H$992,E$3,Output!#REF!,1,Output!$B$3:$B$992,$A100),1)&amp;" ["&amp;ROUND(_xlfn.MINIFS(Output!$N$3:$N$992,Output!$H$3:$H$992,E$3,Output!#REF!,1,Output!$B$3:$B$992,$A100),1)&amp;"-"&amp;ROUND(_xlfn.MAXIFS(Output!$N$3:$N$992,Output!$H$3:$H$992,E$3,Output!#REF!,1,Output!$B$3:$B$992,$A100),1)&amp;"]","")</f>
        <v/>
      </c>
      <c r="F100" s="29" t="str">
        <f>IFERROR(ROUND(AVERAGEIFS(Output!$N$3:$N$992,Output!$H$3:$H$992,F$3,Output!#REF!,1,Output!$B$3:$B$992,$A100),1)&amp;" ["&amp;ROUND(_xlfn.MINIFS(Output!$N$3:$N$992,Output!$H$3:$H$992,F$3,Output!#REF!,1,Output!$B$3:$B$992,$A100),1)&amp;"-"&amp;ROUND(_xlfn.MAXIFS(Output!$N$3:$N$992,Output!$H$3:$H$992,F$3,Output!#REF!,1,Output!$B$3:$B$992,$A100),1)&amp;"]","")</f>
        <v/>
      </c>
      <c r="G100" s="29" t="str">
        <f>IFERROR(ROUND(AVERAGEIFS(Output!$N$3:$N$992,Output!$H$3:$H$992,G$3,Output!#REF!,1,Output!$B$3:$B$992,$A100),1)&amp;" ["&amp;ROUND(_xlfn.MINIFS(Output!$N$3:$N$992,Output!$H$3:$H$992,G$3,Output!#REF!,1,Output!$B$3:$B$992,$A100),1)&amp;"-"&amp;ROUND(_xlfn.MAXIFS(Output!$N$3:$N$992,Output!$H$3:$H$992,G$3,Output!#REF!,1,Output!$B$3:$B$992,$A100),1)&amp;"]","")</f>
        <v/>
      </c>
      <c r="H100" s="29" t="str">
        <f>IFERROR(ROUND(AVERAGEIFS(Output!$N$3:$N$992,Output!$H$3:$H$992,H$3,Output!#REF!,1,Output!$B$3:$B$992,$A100),1)&amp;" ["&amp;ROUND(_xlfn.MINIFS(Output!$N$3:$N$992,Output!$H$3:$H$992,H$3,Output!#REF!,1,Output!$B$3:$B$992,$A100),1)&amp;"-"&amp;ROUND(_xlfn.MAXIFS(Output!$N$3:$N$992,Output!$H$3:$H$992,H$3,Output!#REF!,1,Output!$B$3:$B$992,$A100),1)&amp;"]","")</f>
        <v/>
      </c>
      <c r="I100" s="29" t="str">
        <f>IFERROR(ROUND(AVERAGEIFS(Output!$N$3:$N$992,Output!$H$3:$H$992,I$3,Output!#REF!,1,Output!$B$3:$B$992,$A100),1)&amp;" ["&amp;ROUND(_xlfn.MINIFS(Output!$N$3:$N$992,Output!$H$3:$H$992,I$3,Output!#REF!,1,Output!$B$3:$B$992,$A100),1)&amp;"-"&amp;ROUND(_xlfn.MAXIFS(Output!$N$3:$N$992,Output!$H$3:$H$992,I$3,Output!#REF!,1,Output!$B$3:$B$992,$A100),1)&amp;"]","")</f>
        <v/>
      </c>
      <c r="J100" s="29" t="str">
        <f>IFERROR(ROUND(AVERAGEIFS(Output!$N$3:$N$992,Output!$H$3:$H$992,J$3,Output!#REF!,1,Output!$B$3:$B$992,$A100),1)&amp;" ["&amp;ROUND(_xlfn.MINIFS(Output!$N$3:$N$992,Output!$H$3:$H$992,J$3,Output!#REF!,1,Output!$B$3:$B$992,$A100),1)&amp;"-"&amp;ROUND(_xlfn.MAXIFS(Output!$N$3:$N$992,Output!$H$3:$H$992,J$3,Output!#REF!,1,Output!$B$3:$B$992,$A100),1)&amp;"]","")</f>
        <v/>
      </c>
      <c r="K100" s="29" t="str">
        <f>IFERROR(ROUND(AVERAGEIFS(Output!$N$3:$N$992,Output!$H$3:$H$992,K$3,Output!#REF!,1,Output!$B$3:$B$992,$A100),1)&amp;" ["&amp;ROUND(_xlfn.MINIFS(Output!$N$3:$N$992,Output!$H$3:$H$992,K$3,Output!#REF!,1,Output!$B$3:$B$992,$A100),1)&amp;"-"&amp;ROUND(_xlfn.MAXIFS(Output!$N$3:$N$992,Output!$H$3:$H$992,K$3,Output!#REF!,1,Output!$B$3:$B$992,$A100),1)&amp;"]","")</f>
        <v/>
      </c>
      <c r="L100" s="29" t="str">
        <f>IFERROR(ROUND(AVERAGEIFS(Output!$N$3:$N$992,Output!$H$3:$H$992,L$3,Output!#REF!,1,Output!$B$3:$B$992,$A100),1)&amp;" ["&amp;ROUND(_xlfn.MINIFS(Output!$N$3:$N$992,Output!$H$3:$H$992,L$3,Output!#REF!,1,Output!$B$3:$B$992,$A100),1)&amp;"-"&amp;ROUND(_xlfn.MAXIFS(Output!$N$3:$N$992,Output!$H$3:$H$992,L$3,Output!#REF!,1,Output!$B$3:$B$992,$A100),1)&amp;"]","")</f>
        <v/>
      </c>
      <c r="M100" s="29" t="str">
        <f>IFERROR(ROUND(AVERAGEIFS(Output!$N$3:$N$992,Output!$H$3:$H$992,M$3,Output!#REF!,1,Output!$B$3:$B$992,$A100),1)&amp;" ["&amp;ROUND(_xlfn.MINIFS(Output!$N$3:$N$992,Output!$H$3:$H$992,M$3,Output!#REF!,1,Output!$B$3:$B$992,$A100),1)&amp;"-"&amp;ROUND(_xlfn.MAXIFS(Output!$N$3:$N$992,Output!$H$3:$H$992,M$3,Output!#REF!,1,Output!$B$3:$B$992,$A100),1)&amp;"]","")</f>
        <v/>
      </c>
      <c r="N100" s="29" t="str">
        <f>IFERROR(ROUND(AVERAGEIFS(Output!$N$3:$N$992,Output!$H$3:$H$992,N$3,Output!#REF!,1,Output!$B$3:$B$992,$A100),1)&amp;" ["&amp;ROUND(_xlfn.MINIFS(Output!$N$3:$N$992,Output!$H$3:$H$992,N$3,Output!#REF!,1,Output!$B$3:$B$992,$A100),1)&amp;"-"&amp;ROUND(_xlfn.MAXIFS(Output!$N$3:$N$992,Output!$H$3:$H$992,N$3,Output!#REF!,1,Output!$B$3:$B$992,$A100),1)&amp;"]","")</f>
        <v/>
      </c>
      <c r="O100" s="29" t="str">
        <f>IFERROR(ROUND(AVERAGEIFS(Output!$N$3:$N$992,Output!$H$3:$H$992,O$3,Output!#REF!,1,Output!$B$3:$B$992,$A100),1)&amp;" ["&amp;ROUND(_xlfn.MINIFS(Output!$N$3:$N$992,Output!$H$3:$H$992,O$3,Output!#REF!,1,Output!$B$3:$B$992,$A100),1)&amp;"-"&amp;ROUND(_xlfn.MAXIFS(Output!$N$3:$N$992,Output!$H$3:$H$992,O$3,Output!#REF!,1,Output!$B$3:$B$992,$A100),1)&amp;"]","")</f>
        <v/>
      </c>
      <c r="P100" s="29" t="str">
        <f>IFERROR(ROUND(AVERAGEIFS(Output!$N$3:$N$992,Output!$H$3:$H$992,P$3,Output!#REF!,1,Output!$B$3:$B$992,$A100),1)&amp;" ["&amp;ROUND(_xlfn.MINIFS(Output!$N$3:$N$992,Output!$H$3:$H$992,P$3,Output!#REF!,1,Output!$B$3:$B$992,$A100),1)&amp;"-"&amp;ROUND(_xlfn.MAXIFS(Output!$N$3:$N$992,Output!$H$3:$H$992,P$3,Output!#REF!,1,Output!$B$3:$B$992,$A100),1)&amp;"]","")</f>
        <v/>
      </c>
      <c r="Q100" s="29" t="str">
        <f>IFERROR(ROUND(AVERAGEIFS(Output!$N$3:$N$992,Output!$H$3:$H$992,Q$3,Output!#REF!,1,Output!$B$3:$B$992,$A100),1)&amp;" ["&amp;ROUND(_xlfn.MINIFS(Output!$N$3:$N$992,Output!$H$3:$H$992,Q$3,Output!#REF!,1,Output!$B$3:$B$992,$A100),1)&amp;"-"&amp;ROUND(_xlfn.MAXIFS(Output!$N$3:$N$992,Output!$H$3:$H$992,Q$3,Output!#REF!,1,Output!$B$3:$B$992,$A100),1)&amp;"]","")</f>
        <v/>
      </c>
      <c r="R100" s="29" t="str">
        <f>IFERROR(ROUND(AVERAGEIFS(Output!$N$3:$N$992,Output!$H$3:$H$992,R$3,Output!#REF!,1,Output!$B$3:$B$992,$A100),1)&amp;" ["&amp;ROUND(_xlfn.MINIFS(Output!$N$3:$N$992,Output!$H$3:$H$992,R$3,Output!#REF!,1,Output!$B$3:$B$992,$A100),1)&amp;"-"&amp;ROUND(_xlfn.MAXIFS(Output!$N$3:$N$992,Output!$H$3:$H$992,R$3,Output!#REF!,1,Output!$B$3:$B$992,$A100),1)&amp;"]","")</f>
        <v/>
      </c>
      <c r="S100" s="29" t="str">
        <f>IFERROR(ROUND(AVERAGEIFS(Output!$N$3:$N$992,Output!$H$3:$H$992,S$3,Output!#REF!,1,Output!$B$3:$B$992,$A100),1)&amp;" ["&amp;ROUND(_xlfn.MINIFS(Output!$N$3:$N$992,Output!$H$3:$H$992,S$3,Output!#REF!,1,Output!$B$3:$B$992,$A100),1)&amp;"-"&amp;ROUND(_xlfn.MAXIFS(Output!$N$3:$N$992,Output!$H$3:$H$992,S$3,Output!#REF!,1,Output!$B$3:$B$992,$A100),1)&amp;"]","")</f>
        <v/>
      </c>
      <c r="T100" s="29" t="str">
        <f>IFERROR(ROUND(AVERAGEIFS(Output!$N$3:$N$992,Output!$H$3:$H$992,T$3,Output!#REF!,1,Output!$B$3:$B$992,$A100),1)&amp;" ["&amp;ROUND(_xlfn.MINIFS(Output!$N$3:$N$992,Output!$H$3:$H$992,T$3,Output!#REF!,1,Output!$B$3:$B$992,$A100),1)&amp;"-"&amp;ROUND(_xlfn.MAXIFS(Output!$N$3:$N$992,Output!$H$3:$H$992,T$3,Output!#REF!,1,Output!$B$3:$B$992,$A100),1)&amp;"]","")</f>
        <v/>
      </c>
      <c r="U100" s="29" t="str">
        <f>IFERROR(ROUND(AVERAGEIFS(Output!$N$3:$N$992,Output!$H$3:$H$992,U$3,Output!#REF!,1,Output!$B$3:$B$992,$A100),1)&amp;" ["&amp;ROUND(_xlfn.MINIFS(Output!$N$3:$N$992,Output!$H$3:$H$992,U$3,Output!#REF!,1,Output!$B$3:$B$992,$A100),1)&amp;"-"&amp;ROUND(_xlfn.MAXIFS(Output!$N$3:$N$992,Output!$H$3:$H$992,U$3,Output!#REF!,1,Output!$B$3:$B$992,$A100),1)&amp;"]","")</f>
        <v/>
      </c>
      <c r="V100" s="29" t="str">
        <f>IFERROR(ROUND(AVERAGEIFS(Output!$N$3:$N$992,Output!$H$3:$H$992,V$3,Output!#REF!,1,Output!$B$3:$B$992,$A100),1)&amp;" ["&amp;ROUND(_xlfn.MINIFS(Output!$N$3:$N$992,Output!$H$3:$H$992,V$3,Output!#REF!,1,Output!$B$3:$B$992,$A100),1)&amp;"-"&amp;ROUND(_xlfn.MAXIFS(Output!$N$3:$N$992,Output!$H$3:$H$992,V$3,Output!#REF!,1,Output!$B$3:$B$992,$A100),1)&amp;"]","")</f>
        <v/>
      </c>
      <c r="W100" s="29" t="str">
        <f>IFERROR(ROUND(AVERAGEIFS(Output!$N$3:$N$992,Output!$H$3:$H$992,W$3,Output!#REF!,1,Output!$B$3:$B$992,$A100),1)&amp;" ["&amp;ROUND(_xlfn.MINIFS(Output!$N$3:$N$992,Output!$H$3:$H$992,W$3,Output!#REF!,1,Output!$B$3:$B$992,$A100),1)&amp;"-"&amp;ROUND(_xlfn.MAXIFS(Output!$N$3:$N$992,Output!$H$3:$H$992,W$3,Output!#REF!,1,Output!$B$3:$B$992,$A100),1)&amp;"]","")</f>
        <v/>
      </c>
      <c r="X100" s="29" t="str">
        <f>IFERROR(ROUND(AVERAGEIFS(Output!$N$3:$N$992,Output!$H$3:$H$992,X$3,Output!#REF!,1,Output!$B$3:$B$992,$A100),1)&amp;" ["&amp;ROUND(_xlfn.MINIFS(Output!$N$3:$N$992,Output!$H$3:$H$992,X$3,Output!#REF!,1,Output!$B$3:$B$992,$A100),1)&amp;"-"&amp;ROUND(_xlfn.MAXIFS(Output!$N$3:$N$992,Output!$H$3:$H$992,X$3,Output!#REF!,1,Output!$B$3:$B$992,$A100),1)&amp;"]","")</f>
        <v/>
      </c>
      <c r="Y100" s="29" t="str">
        <f>IFERROR(ROUND(AVERAGEIFS(Output!$N$3:$N$992,Output!$H$3:$H$992,Y$3,Output!#REF!,1,Output!$B$3:$B$992,$A100),1)&amp;" ["&amp;ROUND(_xlfn.MINIFS(Output!$N$3:$N$992,Output!$H$3:$H$992,Y$3,Output!#REF!,1,Output!$B$3:$B$992,$A100),1)&amp;"-"&amp;ROUND(_xlfn.MAXIFS(Output!$N$3:$N$992,Output!$H$3:$H$992,Y$3,Output!#REF!,1,Output!$B$3:$B$992,$A100),1)&amp;"]","")</f>
        <v/>
      </c>
      <c r="Z100" s="29" t="str">
        <f>IFERROR(ROUND(AVERAGEIFS(Output!$N$3:$N$992,Output!$H$3:$H$992,Z$3,Output!#REF!,1,Output!$B$3:$B$992,$A100),1)&amp;" ["&amp;ROUND(_xlfn.MINIFS(Output!$N$3:$N$992,Output!$H$3:$H$992,Z$3,Output!#REF!,1,Output!$B$3:$B$992,$A100),1)&amp;"-"&amp;ROUND(_xlfn.MAXIFS(Output!$N$3:$N$992,Output!$H$3:$H$992,Z$3,Output!#REF!,1,Output!$B$3:$B$992,$A100),1)&amp;"]","")</f>
        <v/>
      </c>
      <c r="AA100" s="29" t="str">
        <f>IFERROR(ROUND(AVERAGEIFS(Output!$N$3:$N$992,Output!$H$3:$H$992,AA$3,Output!#REF!,1,Output!$B$3:$B$992,$A100),0)&amp;" ["&amp;ROUND(_xlfn.MINIFS(Output!$N$3:$N$992,Output!$H$3:$H$992,AA$3,Output!#REF!,1,Output!$B$3:$B$992,$A100),0)&amp;"-"&amp;ROUND(_xlfn.MAXIFS(Output!$N$3:$N$992,Output!$H$3:$H$992,AA$3,Output!#REF!,1,Output!$B$3:$B$992,$A100),0)&amp;"]","")</f>
        <v/>
      </c>
      <c r="AB100" s="29" t="str">
        <f>IFERROR(ROUND(AVERAGEIFS(Output!$N$3:$N$992,Output!$H$3:$H$992,AB$3,Output!#REF!,1,Output!$B$3:$B$992,$A100),0)&amp;" ["&amp;ROUND(_xlfn.MINIFS(Output!$N$3:$N$992,Output!$H$3:$H$992,AB$3,Output!#REF!,1,Output!$B$3:$B$992,$A100),0)&amp;"-"&amp;ROUND(_xlfn.MAXIFS(Output!$N$3:$N$992,Output!$H$3:$H$992,AB$3,Output!#REF!,1,Output!$B$3:$B$992,$A100),0)&amp;"]","")</f>
        <v/>
      </c>
      <c r="AC100" s="29" t="str">
        <f>IFERROR(ROUND(AVERAGEIFS(Output!$N$3:$N$992,Output!$H$3:$H$992,AC$3,Output!#REF!,1,Output!$B$3:$B$992,$A100),0)&amp;" ["&amp;ROUND(_xlfn.MINIFS(Output!$N$3:$N$992,Output!$H$3:$H$992,AC$3,Output!#REF!,1,Output!$B$3:$B$992,$A100),0)&amp;"-"&amp;ROUND(_xlfn.MAXIFS(Output!$N$3:$N$992,Output!$H$3:$H$992,AC$3,Output!#REF!,1,Output!$B$3:$B$992,$A100),0)&amp;"]","")</f>
        <v/>
      </c>
    </row>
    <row r="101" spans="1:29" x14ac:dyDescent="0.35">
      <c r="A101" s="28" t="s">
        <v>1441</v>
      </c>
      <c r="B101" s="51" t="s">
        <v>9</v>
      </c>
      <c r="C101" s="51" t="s">
        <v>15</v>
      </c>
      <c r="D101" s="29" t="str">
        <f>IFERROR(ROUND(AVERAGEIFS(Output!$N$3:$N$992,Output!$H$3:$H$992,D$3,Output!#REF!,1,Output!$B$3:$B$992,$A101),1)&amp;" ["&amp;ROUND(_xlfn.MINIFS(Output!$N$3:$N$992,Output!$H$3:$H$992,D$3,Output!#REF!,1,Output!$B$3:$B$992,$A101),1)&amp;"-"&amp;ROUND(_xlfn.MAXIFS(Output!$N$3:$N$992,Output!$H$3:$H$992,D$3,Output!#REF!,1,Output!$B$3:$B$992,$A101),1)&amp;"]","")</f>
        <v/>
      </c>
      <c r="E101" s="29" t="str">
        <f>IFERROR(ROUND(AVERAGEIFS(Output!$N$3:$N$992,Output!$H$3:$H$992,E$3,Output!#REF!,1,Output!$B$3:$B$992,$A101),1)&amp;" ["&amp;ROUND(_xlfn.MINIFS(Output!$N$3:$N$992,Output!$H$3:$H$992,E$3,Output!#REF!,1,Output!$B$3:$B$992,$A101),1)&amp;"-"&amp;ROUND(_xlfn.MAXIFS(Output!$N$3:$N$992,Output!$H$3:$H$992,E$3,Output!#REF!,1,Output!$B$3:$B$992,$A101),1)&amp;"]","")</f>
        <v/>
      </c>
      <c r="F101" s="29" t="str">
        <f>IFERROR(ROUND(AVERAGEIFS(Output!$N$3:$N$992,Output!$H$3:$H$992,F$3,Output!#REF!,1,Output!$B$3:$B$992,$A101),1)&amp;" ["&amp;ROUND(_xlfn.MINIFS(Output!$N$3:$N$992,Output!$H$3:$H$992,F$3,Output!#REF!,1,Output!$B$3:$B$992,$A101),1)&amp;"-"&amp;ROUND(_xlfn.MAXIFS(Output!$N$3:$N$992,Output!$H$3:$H$992,F$3,Output!#REF!,1,Output!$B$3:$B$992,$A101),1)&amp;"]","")</f>
        <v/>
      </c>
      <c r="G101" s="29" t="str">
        <f>IFERROR(ROUND(AVERAGEIFS(Output!$N$3:$N$992,Output!$H$3:$H$992,G$3,Output!#REF!,1,Output!$B$3:$B$992,$A101),1)&amp;" ["&amp;ROUND(_xlfn.MINIFS(Output!$N$3:$N$992,Output!$H$3:$H$992,G$3,Output!#REF!,1,Output!$B$3:$B$992,$A101),1)&amp;"-"&amp;ROUND(_xlfn.MAXIFS(Output!$N$3:$N$992,Output!$H$3:$H$992,G$3,Output!#REF!,1,Output!$B$3:$B$992,$A101),1)&amp;"]","")</f>
        <v/>
      </c>
      <c r="H101" s="29" t="str">
        <f>IFERROR(ROUND(AVERAGEIFS(Output!$N$3:$N$992,Output!$H$3:$H$992,H$3,Output!#REF!,1,Output!$B$3:$B$992,$A101),1)&amp;" ["&amp;ROUND(_xlfn.MINIFS(Output!$N$3:$N$992,Output!$H$3:$H$992,H$3,Output!#REF!,1,Output!$B$3:$B$992,$A101),1)&amp;"-"&amp;ROUND(_xlfn.MAXIFS(Output!$N$3:$N$992,Output!$H$3:$H$992,H$3,Output!#REF!,1,Output!$B$3:$B$992,$A101),1)&amp;"]","")</f>
        <v/>
      </c>
      <c r="I101" s="29" t="str">
        <f>IFERROR(ROUND(AVERAGEIFS(Output!$N$3:$N$992,Output!$H$3:$H$992,I$3,Output!#REF!,1,Output!$B$3:$B$992,$A101),1)&amp;" ["&amp;ROUND(_xlfn.MINIFS(Output!$N$3:$N$992,Output!$H$3:$H$992,I$3,Output!#REF!,1,Output!$B$3:$B$992,$A101),1)&amp;"-"&amp;ROUND(_xlfn.MAXIFS(Output!$N$3:$N$992,Output!$H$3:$H$992,I$3,Output!#REF!,1,Output!$B$3:$B$992,$A101),1)&amp;"]","")</f>
        <v/>
      </c>
      <c r="J101" s="29" t="str">
        <f>IFERROR(ROUND(AVERAGEIFS(Output!$N$3:$N$992,Output!$H$3:$H$992,J$3,Output!#REF!,1,Output!$B$3:$B$992,$A101),1)&amp;" ["&amp;ROUND(_xlfn.MINIFS(Output!$N$3:$N$992,Output!$H$3:$H$992,J$3,Output!#REF!,1,Output!$B$3:$B$992,$A101),1)&amp;"-"&amp;ROUND(_xlfn.MAXIFS(Output!$N$3:$N$992,Output!$H$3:$H$992,J$3,Output!#REF!,1,Output!$B$3:$B$992,$A101),1)&amp;"]","")</f>
        <v/>
      </c>
      <c r="K101" s="29" t="str">
        <f>IFERROR(ROUND(AVERAGEIFS(Output!$N$3:$N$992,Output!$H$3:$H$992,K$3,Output!#REF!,1,Output!$B$3:$B$992,$A101),1)&amp;" ["&amp;ROUND(_xlfn.MINIFS(Output!$N$3:$N$992,Output!$H$3:$H$992,K$3,Output!#REF!,1,Output!$B$3:$B$992,$A101),1)&amp;"-"&amp;ROUND(_xlfn.MAXIFS(Output!$N$3:$N$992,Output!$H$3:$H$992,K$3,Output!#REF!,1,Output!$B$3:$B$992,$A101),1)&amp;"]","")</f>
        <v/>
      </c>
      <c r="L101" s="29" t="str">
        <f>IFERROR(ROUND(AVERAGEIFS(Output!$N$3:$N$992,Output!$H$3:$H$992,L$3,Output!#REF!,1,Output!$B$3:$B$992,$A101),1)&amp;" ["&amp;ROUND(_xlfn.MINIFS(Output!$N$3:$N$992,Output!$H$3:$H$992,L$3,Output!#REF!,1,Output!$B$3:$B$992,$A101),1)&amp;"-"&amp;ROUND(_xlfn.MAXIFS(Output!$N$3:$N$992,Output!$H$3:$H$992,L$3,Output!#REF!,1,Output!$B$3:$B$992,$A101),1)&amp;"]","")</f>
        <v/>
      </c>
      <c r="M101" s="29" t="str">
        <f>IFERROR(ROUND(AVERAGEIFS(Output!$N$3:$N$992,Output!$H$3:$H$992,M$3,Output!#REF!,1,Output!$B$3:$B$992,$A101),1)&amp;" ["&amp;ROUND(_xlfn.MINIFS(Output!$N$3:$N$992,Output!$H$3:$H$992,M$3,Output!#REF!,1,Output!$B$3:$B$992,$A101),1)&amp;"-"&amp;ROUND(_xlfn.MAXIFS(Output!$N$3:$N$992,Output!$H$3:$H$992,M$3,Output!#REF!,1,Output!$B$3:$B$992,$A101),1)&amp;"]","")</f>
        <v/>
      </c>
      <c r="N101" s="29" t="str">
        <f>IFERROR(ROUND(AVERAGEIFS(Output!$N$3:$N$992,Output!$H$3:$H$992,N$3,Output!#REF!,1,Output!$B$3:$B$992,$A101),1)&amp;" ["&amp;ROUND(_xlfn.MINIFS(Output!$N$3:$N$992,Output!$H$3:$H$992,N$3,Output!#REF!,1,Output!$B$3:$B$992,$A101),1)&amp;"-"&amp;ROUND(_xlfn.MAXIFS(Output!$N$3:$N$992,Output!$H$3:$H$992,N$3,Output!#REF!,1,Output!$B$3:$B$992,$A101),1)&amp;"]","")</f>
        <v/>
      </c>
      <c r="O101" s="29" t="str">
        <f>IFERROR(ROUND(AVERAGEIFS(Output!$N$3:$N$992,Output!$H$3:$H$992,O$3,Output!#REF!,1,Output!$B$3:$B$992,$A101),1)&amp;" ["&amp;ROUND(_xlfn.MINIFS(Output!$N$3:$N$992,Output!$H$3:$H$992,O$3,Output!#REF!,1,Output!$B$3:$B$992,$A101),1)&amp;"-"&amp;ROUND(_xlfn.MAXIFS(Output!$N$3:$N$992,Output!$H$3:$H$992,O$3,Output!#REF!,1,Output!$B$3:$B$992,$A101),1)&amp;"]","")</f>
        <v/>
      </c>
      <c r="P101" s="29" t="str">
        <f>IFERROR(ROUND(AVERAGEIFS(Output!$N$3:$N$992,Output!$H$3:$H$992,P$3,Output!#REF!,1,Output!$B$3:$B$992,$A101),1)&amp;" ["&amp;ROUND(_xlfn.MINIFS(Output!$N$3:$N$992,Output!$H$3:$H$992,P$3,Output!#REF!,1,Output!$B$3:$B$992,$A101),1)&amp;"-"&amp;ROUND(_xlfn.MAXIFS(Output!$N$3:$N$992,Output!$H$3:$H$992,P$3,Output!#REF!,1,Output!$B$3:$B$992,$A101),1)&amp;"]","")</f>
        <v/>
      </c>
      <c r="Q101" s="29" t="str">
        <f>IFERROR(ROUND(AVERAGEIFS(Output!$N$3:$N$992,Output!$H$3:$H$992,Q$3,Output!#REF!,1,Output!$B$3:$B$992,$A101),1)&amp;" ["&amp;ROUND(_xlfn.MINIFS(Output!$N$3:$N$992,Output!$H$3:$H$992,Q$3,Output!#REF!,1,Output!$B$3:$B$992,$A101),1)&amp;"-"&amp;ROUND(_xlfn.MAXIFS(Output!$N$3:$N$992,Output!$H$3:$H$992,Q$3,Output!#REF!,1,Output!$B$3:$B$992,$A101),1)&amp;"]","")</f>
        <v/>
      </c>
      <c r="R101" s="29" t="str">
        <f>IFERROR(ROUND(AVERAGEIFS(Output!$N$3:$N$992,Output!$H$3:$H$992,R$3,Output!#REF!,1,Output!$B$3:$B$992,$A101),1)&amp;" ["&amp;ROUND(_xlfn.MINIFS(Output!$N$3:$N$992,Output!$H$3:$H$992,R$3,Output!#REF!,1,Output!$B$3:$B$992,$A101),1)&amp;"-"&amp;ROUND(_xlfn.MAXIFS(Output!$N$3:$N$992,Output!$H$3:$H$992,R$3,Output!#REF!,1,Output!$B$3:$B$992,$A101),1)&amp;"]","")</f>
        <v/>
      </c>
      <c r="S101" s="29" t="str">
        <f>IFERROR(ROUND(AVERAGEIFS(Output!$N$3:$N$992,Output!$H$3:$H$992,S$3,Output!#REF!,1,Output!$B$3:$B$992,$A101),1)&amp;" ["&amp;ROUND(_xlfn.MINIFS(Output!$N$3:$N$992,Output!$H$3:$H$992,S$3,Output!#REF!,1,Output!$B$3:$B$992,$A101),1)&amp;"-"&amp;ROUND(_xlfn.MAXIFS(Output!$N$3:$N$992,Output!$H$3:$H$992,S$3,Output!#REF!,1,Output!$B$3:$B$992,$A101),1)&amp;"]","")</f>
        <v/>
      </c>
      <c r="T101" s="29" t="str">
        <f>IFERROR(ROUND(AVERAGEIFS(Output!$N$3:$N$992,Output!$H$3:$H$992,T$3,Output!#REF!,1,Output!$B$3:$B$992,$A101),1)&amp;" ["&amp;ROUND(_xlfn.MINIFS(Output!$N$3:$N$992,Output!$H$3:$H$992,T$3,Output!#REF!,1,Output!$B$3:$B$992,$A101),1)&amp;"-"&amp;ROUND(_xlfn.MAXIFS(Output!$N$3:$N$992,Output!$H$3:$H$992,T$3,Output!#REF!,1,Output!$B$3:$B$992,$A101),1)&amp;"]","")</f>
        <v/>
      </c>
      <c r="U101" s="29" t="str">
        <f>IFERROR(ROUND(AVERAGEIFS(Output!$N$3:$N$992,Output!$H$3:$H$992,U$3,Output!#REF!,1,Output!$B$3:$B$992,$A101),1)&amp;" ["&amp;ROUND(_xlfn.MINIFS(Output!$N$3:$N$992,Output!$H$3:$H$992,U$3,Output!#REF!,1,Output!$B$3:$B$992,$A101),1)&amp;"-"&amp;ROUND(_xlfn.MAXIFS(Output!$N$3:$N$992,Output!$H$3:$H$992,U$3,Output!#REF!,1,Output!$B$3:$B$992,$A101),1)&amp;"]","")</f>
        <v/>
      </c>
      <c r="V101" s="29" t="str">
        <f>IFERROR(ROUND(AVERAGEIFS(Output!$N$3:$N$992,Output!$H$3:$H$992,V$3,Output!#REF!,1,Output!$B$3:$B$992,$A101),1)&amp;" ["&amp;ROUND(_xlfn.MINIFS(Output!$N$3:$N$992,Output!$H$3:$H$992,V$3,Output!#REF!,1,Output!$B$3:$B$992,$A101),1)&amp;"-"&amp;ROUND(_xlfn.MAXIFS(Output!$N$3:$N$992,Output!$H$3:$H$992,V$3,Output!#REF!,1,Output!$B$3:$B$992,$A101),1)&amp;"]","")</f>
        <v/>
      </c>
      <c r="W101" s="29" t="str">
        <f>IFERROR(ROUND(AVERAGEIFS(Output!$N$3:$N$992,Output!$H$3:$H$992,W$3,Output!#REF!,1,Output!$B$3:$B$992,$A101),1)&amp;" ["&amp;ROUND(_xlfn.MINIFS(Output!$N$3:$N$992,Output!$H$3:$H$992,W$3,Output!#REF!,1,Output!$B$3:$B$992,$A101),1)&amp;"-"&amp;ROUND(_xlfn.MAXIFS(Output!$N$3:$N$992,Output!$H$3:$H$992,W$3,Output!#REF!,1,Output!$B$3:$B$992,$A101),1)&amp;"]","")</f>
        <v/>
      </c>
      <c r="X101" s="29" t="str">
        <f>IFERROR(ROUND(AVERAGEIFS(Output!$N$3:$N$992,Output!$H$3:$H$992,X$3,Output!#REF!,1,Output!$B$3:$B$992,$A101),1)&amp;" ["&amp;ROUND(_xlfn.MINIFS(Output!$N$3:$N$992,Output!$H$3:$H$992,X$3,Output!#REF!,1,Output!$B$3:$B$992,$A101),1)&amp;"-"&amp;ROUND(_xlfn.MAXIFS(Output!$N$3:$N$992,Output!$H$3:$H$992,X$3,Output!#REF!,1,Output!$B$3:$B$992,$A101),1)&amp;"]","")</f>
        <v/>
      </c>
      <c r="Y101" s="29" t="str">
        <f>IFERROR(ROUND(AVERAGEIFS(Output!$N$3:$N$992,Output!$H$3:$H$992,Y$3,Output!#REF!,1,Output!$B$3:$B$992,$A101),1)&amp;" ["&amp;ROUND(_xlfn.MINIFS(Output!$N$3:$N$992,Output!$H$3:$H$992,Y$3,Output!#REF!,1,Output!$B$3:$B$992,$A101),1)&amp;"-"&amp;ROUND(_xlfn.MAXIFS(Output!$N$3:$N$992,Output!$H$3:$H$992,Y$3,Output!#REF!,1,Output!$B$3:$B$992,$A101),1)&amp;"]","")</f>
        <v/>
      </c>
      <c r="Z101" s="29" t="str">
        <f>IFERROR(ROUND(AVERAGEIFS(Output!$N$3:$N$992,Output!$H$3:$H$992,Z$3,Output!#REF!,1,Output!$B$3:$B$992,$A101),1)&amp;" ["&amp;ROUND(_xlfn.MINIFS(Output!$N$3:$N$992,Output!$H$3:$H$992,Z$3,Output!#REF!,1,Output!$B$3:$B$992,$A101),1)&amp;"-"&amp;ROUND(_xlfn.MAXIFS(Output!$N$3:$N$992,Output!$H$3:$H$992,Z$3,Output!#REF!,1,Output!$B$3:$B$992,$A101),1)&amp;"]","")</f>
        <v/>
      </c>
      <c r="AA101" s="29" t="str">
        <f>IFERROR(ROUND(AVERAGEIFS(Output!$N$3:$N$992,Output!$H$3:$H$992,AA$3,Output!#REF!,1,Output!$B$3:$B$992,$A101),0)&amp;" ["&amp;ROUND(_xlfn.MINIFS(Output!$N$3:$N$992,Output!$H$3:$H$992,AA$3,Output!#REF!,1,Output!$B$3:$B$992,$A101),0)&amp;"-"&amp;ROUND(_xlfn.MAXIFS(Output!$N$3:$N$992,Output!$H$3:$H$992,AA$3,Output!#REF!,1,Output!$B$3:$B$992,$A101),0)&amp;"]","")</f>
        <v/>
      </c>
      <c r="AB101" s="29" t="str">
        <f>IFERROR(ROUND(AVERAGEIFS(Output!$N$3:$N$992,Output!$H$3:$H$992,AB$3,Output!#REF!,1,Output!$B$3:$B$992,$A101),0)&amp;" ["&amp;ROUND(_xlfn.MINIFS(Output!$N$3:$N$992,Output!$H$3:$H$992,AB$3,Output!#REF!,1,Output!$B$3:$B$992,$A101),0)&amp;"-"&amp;ROUND(_xlfn.MAXIFS(Output!$N$3:$N$992,Output!$H$3:$H$992,AB$3,Output!#REF!,1,Output!$B$3:$B$992,$A101),0)&amp;"]","")</f>
        <v/>
      </c>
      <c r="AC101" s="29" t="str">
        <f>IFERROR(ROUND(AVERAGEIFS(Output!$N$3:$N$992,Output!$H$3:$H$992,AC$3,Output!#REF!,1,Output!$B$3:$B$992,$A101),0)&amp;" ["&amp;ROUND(_xlfn.MINIFS(Output!$N$3:$N$992,Output!$H$3:$H$992,AC$3,Output!#REF!,1,Output!$B$3:$B$992,$A101),0)&amp;"-"&amp;ROUND(_xlfn.MAXIFS(Output!$N$3:$N$992,Output!$H$3:$H$992,AC$3,Output!#REF!,1,Output!$B$3:$B$992,$A101),0)&amp;"]","")</f>
        <v/>
      </c>
    </row>
    <row r="102" spans="1:29" x14ac:dyDescent="0.35">
      <c r="A102" s="28" t="s">
        <v>40</v>
      </c>
      <c r="B102" s="51" t="s">
        <v>9</v>
      </c>
      <c r="C102" s="51" t="s">
        <v>17</v>
      </c>
      <c r="D102" s="29" t="str">
        <f>IFERROR(ROUND(AVERAGEIFS(Output!$N$3:$N$992,Output!$H$3:$H$992,D$3,Output!#REF!,1,Output!$B$3:$B$992,$A102),1)&amp;" ["&amp;ROUND(_xlfn.MINIFS(Output!$N$3:$N$992,Output!$H$3:$H$992,D$3,Output!#REF!,1,Output!$B$3:$B$992,$A102),1)&amp;"-"&amp;ROUND(_xlfn.MAXIFS(Output!$N$3:$N$992,Output!$H$3:$H$992,D$3,Output!#REF!,1,Output!$B$3:$B$992,$A102),1)&amp;"]","")</f>
        <v/>
      </c>
      <c r="E102" s="29" t="str">
        <f>IFERROR(ROUND(AVERAGEIFS(Output!$N$3:$N$992,Output!$H$3:$H$992,E$3,Output!#REF!,1,Output!$B$3:$B$992,$A102),1)&amp;" ["&amp;ROUND(_xlfn.MINIFS(Output!$N$3:$N$992,Output!$H$3:$H$992,E$3,Output!#REF!,1,Output!$B$3:$B$992,$A102),1)&amp;"-"&amp;ROUND(_xlfn.MAXIFS(Output!$N$3:$N$992,Output!$H$3:$H$992,E$3,Output!#REF!,1,Output!$B$3:$B$992,$A102),1)&amp;"]","")</f>
        <v/>
      </c>
      <c r="F102" s="29" t="str">
        <f>IFERROR(ROUND(AVERAGEIFS(Output!$N$3:$N$992,Output!$H$3:$H$992,F$3,Output!#REF!,1,Output!$B$3:$B$992,$A102),1)&amp;" ["&amp;ROUND(_xlfn.MINIFS(Output!$N$3:$N$992,Output!$H$3:$H$992,F$3,Output!#REF!,1,Output!$B$3:$B$992,$A102),1)&amp;"-"&amp;ROUND(_xlfn.MAXIFS(Output!$N$3:$N$992,Output!$H$3:$H$992,F$3,Output!#REF!,1,Output!$B$3:$B$992,$A102),1)&amp;"]","")</f>
        <v/>
      </c>
      <c r="G102" s="29" t="str">
        <f>IFERROR(ROUND(AVERAGEIFS(Output!$N$3:$N$992,Output!$H$3:$H$992,G$3,Output!#REF!,1,Output!$B$3:$B$992,$A102),1)&amp;" ["&amp;ROUND(_xlfn.MINIFS(Output!$N$3:$N$992,Output!$H$3:$H$992,G$3,Output!#REF!,1,Output!$B$3:$B$992,$A102),1)&amp;"-"&amp;ROUND(_xlfn.MAXIFS(Output!$N$3:$N$992,Output!$H$3:$H$992,G$3,Output!#REF!,1,Output!$B$3:$B$992,$A102),1)&amp;"]","")</f>
        <v/>
      </c>
      <c r="H102" s="29" t="str">
        <f>IFERROR(ROUND(AVERAGEIFS(Output!$N$3:$N$992,Output!$H$3:$H$992,H$3,Output!#REF!,1,Output!$B$3:$B$992,$A102),1)&amp;" ["&amp;ROUND(_xlfn.MINIFS(Output!$N$3:$N$992,Output!$H$3:$H$992,H$3,Output!#REF!,1,Output!$B$3:$B$992,$A102),1)&amp;"-"&amp;ROUND(_xlfn.MAXIFS(Output!$N$3:$N$992,Output!$H$3:$H$992,H$3,Output!#REF!,1,Output!$B$3:$B$992,$A102),1)&amp;"]","")</f>
        <v/>
      </c>
      <c r="I102" s="29" t="str">
        <f>IFERROR(ROUND(AVERAGEIFS(Output!$N$3:$N$992,Output!$H$3:$H$992,I$3,Output!#REF!,1,Output!$B$3:$B$992,$A102),1)&amp;" ["&amp;ROUND(_xlfn.MINIFS(Output!$N$3:$N$992,Output!$H$3:$H$992,I$3,Output!#REF!,1,Output!$B$3:$B$992,$A102),1)&amp;"-"&amp;ROUND(_xlfn.MAXIFS(Output!$N$3:$N$992,Output!$H$3:$H$992,I$3,Output!#REF!,1,Output!$B$3:$B$992,$A102),1)&amp;"]","")</f>
        <v/>
      </c>
      <c r="J102" s="29" t="str">
        <f>IFERROR(ROUND(AVERAGEIFS(Output!$N$3:$N$992,Output!$H$3:$H$992,J$3,Output!#REF!,1,Output!$B$3:$B$992,$A102),1)&amp;" ["&amp;ROUND(_xlfn.MINIFS(Output!$N$3:$N$992,Output!$H$3:$H$992,J$3,Output!#REF!,1,Output!$B$3:$B$992,$A102),1)&amp;"-"&amp;ROUND(_xlfn.MAXIFS(Output!$N$3:$N$992,Output!$H$3:$H$992,J$3,Output!#REF!,1,Output!$B$3:$B$992,$A102),1)&amp;"]","")</f>
        <v/>
      </c>
      <c r="K102" s="29" t="str">
        <f>IFERROR(ROUND(AVERAGEIFS(Output!$N$3:$N$992,Output!$H$3:$H$992,K$3,Output!#REF!,1,Output!$B$3:$B$992,$A102),1)&amp;" ["&amp;ROUND(_xlfn.MINIFS(Output!$N$3:$N$992,Output!$H$3:$H$992,K$3,Output!#REF!,1,Output!$B$3:$B$992,$A102),1)&amp;"-"&amp;ROUND(_xlfn.MAXIFS(Output!$N$3:$N$992,Output!$H$3:$H$992,K$3,Output!#REF!,1,Output!$B$3:$B$992,$A102),1)&amp;"]","")</f>
        <v/>
      </c>
      <c r="L102" s="29" t="str">
        <f>IFERROR(ROUND(AVERAGEIFS(Output!$N$3:$N$992,Output!$H$3:$H$992,L$3,Output!#REF!,1,Output!$B$3:$B$992,$A102),1)&amp;" ["&amp;ROUND(_xlfn.MINIFS(Output!$N$3:$N$992,Output!$H$3:$H$992,L$3,Output!#REF!,1,Output!$B$3:$B$992,$A102),1)&amp;"-"&amp;ROUND(_xlfn.MAXIFS(Output!$N$3:$N$992,Output!$H$3:$H$992,L$3,Output!#REF!,1,Output!$B$3:$B$992,$A102),1)&amp;"]","")</f>
        <v/>
      </c>
      <c r="M102" s="29" t="str">
        <f>IFERROR(ROUND(AVERAGEIFS(Output!$N$3:$N$992,Output!$H$3:$H$992,M$3,Output!#REF!,1,Output!$B$3:$B$992,$A102),1)&amp;" ["&amp;ROUND(_xlfn.MINIFS(Output!$N$3:$N$992,Output!$H$3:$H$992,M$3,Output!#REF!,1,Output!$B$3:$B$992,$A102),1)&amp;"-"&amp;ROUND(_xlfn.MAXIFS(Output!$N$3:$N$992,Output!$H$3:$H$992,M$3,Output!#REF!,1,Output!$B$3:$B$992,$A102),1)&amp;"]","")</f>
        <v/>
      </c>
      <c r="N102" s="29" t="str">
        <f>IFERROR(ROUND(AVERAGEIFS(Output!$N$3:$N$992,Output!$H$3:$H$992,N$3,Output!#REF!,1,Output!$B$3:$B$992,$A102),1)&amp;" ["&amp;ROUND(_xlfn.MINIFS(Output!$N$3:$N$992,Output!$H$3:$H$992,N$3,Output!#REF!,1,Output!$B$3:$B$992,$A102),1)&amp;"-"&amp;ROUND(_xlfn.MAXIFS(Output!$N$3:$N$992,Output!$H$3:$H$992,N$3,Output!#REF!,1,Output!$B$3:$B$992,$A102),1)&amp;"]","")</f>
        <v/>
      </c>
      <c r="O102" s="29" t="str">
        <f>IFERROR(ROUND(AVERAGEIFS(Output!$N$3:$N$992,Output!$H$3:$H$992,O$3,Output!#REF!,1,Output!$B$3:$B$992,$A102),1)&amp;" ["&amp;ROUND(_xlfn.MINIFS(Output!$N$3:$N$992,Output!$H$3:$H$992,O$3,Output!#REF!,1,Output!$B$3:$B$992,$A102),1)&amp;"-"&amp;ROUND(_xlfn.MAXIFS(Output!$N$3:$N$992,Output!$H$3:$H$992,O$3,Output!#REF!,1,Output!$B$3:$B$992,$A102),1)&amp;"]","")</f>
        <v/>
      </c>
      <c r="P102" s="29" t="str">
        <f>IFERROR(ROUND(AVERAGEIFS(Output!$N$3:$N$992,Output!$H$3:$H$992,P$3,Output!#REF!,1,Output!$B$3:$B$992,$A102),1)&amp;" ["&amp;ROUND(_xlfn.MINIFS(Output!$N$3:$N$992,Output!$H$3:$H$992,P$3,Output!#REF!,1,Output!$B$3:$B$992,$A102),1)&amp;"-"&amp;ROUND(_xlfn.MAXIFS(Output!$N$3:$N$992,Output!$H$3:$H$992,P$3,Output!#REF!,1,Output!$B$3:$B$992,$A102),1)&amp;"]","")</f>
        <v/>
      </c>
      <c r="Q102" s="29" t="str">
        <f>IFERROR(ROUND(AVERAGEIFS(Output!$N$3:$N$992,Output!$H$3:$H$992,Q$3,Output!#REF!,1,Output!$B$3:$B$992,$A102),1)&amp;" ["&amp;ROUND(_xlfn.MINIFS(Output!$N$3:$N$992,Output!$H$3:$H$992,Q$3,Output!#REF!,1,Output!$B$3:$B$992,$A102),1)&amp;"-"&amp;ROUND(_xlfn.MAXIFS(Output!$N$3:$N$992,Output!$H$3:$H$992,Q$3,Output!#REF!,1,Output!$B$3:$B$992,$A102),1)&amp;"]","")</f>
        <v/>
      </c>
      <c r="R102" s="29" t="str">
        <f>IFERROR(ROUND(AVERAGEIFS(Output!$N$3:$N$992,Output!$H$3:$H$992,R$3,Output!#REF!,1,Output!$B$3:$B$992,$A102),1)&amp;" ["&amp;ROUND(_xlfn.MINIFS(Output!$N$3:$N$992,Output!$H$3:$H$992,R$3,Output!#REF!,1,Output!$B$3:$B$992,$A102),1)&amp;"-"&amp;ROUND(_xlfn.MAXIFS(Output!$N$3:$N$992,Output!$H$3:$H$992,R$3,Output!#REF!,1,Output!$B$3:$B$992,$A102),1)&amp;"]","")</f>
        <v/>
      </c>
      <c r="S102" s="29" t="str">
        <f>IFERROR(ROUND(AVERAGEIFS(Output!$N$3:$N$992,Output!$H$3:$H$992,S$3,Output!#REF!,1,Output!$B$3:$B$992,$A102),1)&amp;" ["&amp;ROUND(_xlfn.MINIFS(Output!$N$3:$N$992,Output!$H$3:$H$992,S$3,Output!#REF!,1,Output!$B$3:$B$992,$A102),1)&amp;"-"&amp;ROUND(_xlfn.MAXIFS(Output!$N$3:$N$992,Output!$H$3:$H$992,S$3,Output!#REF!,1,Output!$B$3:$B$992,$A102),1)&amp;"]","")</f>
        <v/>
      </c>
      <c r="T102" s="29" t="str">
        <f>IFERROR(ROUND(AVERAGEIFS(Output!$N$3:$N$992,Output!$H$3:$H$992,T$3,Output!#REF!,1,Output!$B$3:$B$992,$A102),1)&amp;" ["&amp;ROUND(_xlfn.MINIFS(Output!$N$3:$N$992,Output!$H$3:$H$992,T$3,Output!#REF!,1,Output!$B$3:$B$992,$A102),1)&amp;"-"&amp;ROUND(_xlfn.MAXIFS(Output!$N$3:$N$992,Output!$H$3:$H$992,T$3,Output!#REF!,1,Output!$B$3:$B$992,$A102),1)&amp;"]","")</f>
        <v/>
      </c>
      <c r="U102" s="29" t="str">
        <f>IFERROR(ROUND(AVERAGEIFS(Output!$N$3:$N$992,Output!$H$3:$H$992,U$3,Output!#REF!,1,Output!$B$3:$B$992,$A102),1)&amp;" ["&amp;ROUND(_xlfn.MINIFS(Output!$N$3:$N$992,Output!$H$3:$H$992,U$3,Output!#REF!,1,Output!$B$3:$B$992,$A102),1)&amp;"-"&amp;ROUND(_xlfn.MAXIFS(Output!$N$3:$N$992,Output!$H$3:$H$992,U$3,Output!#REF!,1,Output!$B$3:$B$992,$A102),1)&amp;"]","")</f>
        <v/>
      </c>
      <c r="V102" s="29" t="str">
        <f>IFERROR(ROUND(AVERAGEIFS(Output!$N$3:$N$992,Output!$H$3:$H$992,V$3,Output!#REF!,1,Output!$B$3:$B$992,$A102),1)&amp;" ["&amp;ROUND(_xlfn.MINIFS(Output!$N$3:$N$992,Output!$H$3:$H$992,V$3,Output!#REF!,1,Output!$B$3:$B$992,$A102),1)&amp;"-"&amp;ROUND(_xlfn.MAXIFS(Output!$N$3:$N$992,Output!$H$3:$H$992,V$3,Output!#REF!,1,Output!$B$3:$B$992,$A102),1)&amp;"]","")</f>
        <v/>
      </c>
      <c r="W102" s="29" t="str">
        <f>IFERROR(ROUND(AVERAGEIFS(Output!$N$3:$N$992,Output!$H$3:$H$992,W$3,Output!#REF!,1,Output!$B$3:$B$992,$A102),1)&amp;" ["&amp;ROUND(_xlfn.MINIFS(Output!$N$3:$N$992,Output!$H$3:$H$992,W$3,Output!#REF!,1,Output!$B$3:$B$992,$A102),1)&amp;"-"&amp;ROUND(_xlfn.MAXIFS(Output!$N$3:$N$992,Output!$H$3:$H$992,W$3,Output!#REF!,1,Output!$B$3:$B$992,$A102),1)&amp;"]","")</f>
        <v/>
      </c>
      <c r="X102" s="29" t="str">
        <f>IFERROR(ROUND(AVERAGEIFS(Output!$N$3:$N$992,Output!$H$3:$H$992,X$3,Output!#REF!,1,Output!$B$3:$B$992,$A102),1)&amp;" ["&amp;ROUND(_xlfn.MINIFS(Output!$N$3:$N$992,Output!$H$3:$H$992,X$3,Output!#REF!,1,Output!$B$3:$B$992,$A102),1)&amp;"-"&amp;ROUND(_xlfn.MAXIFS(Output!$N$3:$N$992,Output!$H$3:$H$992,X$3,Output!#REF!,1,Output!$B$3:$B$992,$A102),1)&amp;"]","")</f>
        <v/>
      </c>
      <c r="Y102" s="29" t="str">
        <f>IFERROR(ROUND(AVERAGEIFS(Output!$N$3:$N$992,Output!$H$3:$H$992,Y$3,Output!#REF!,1,Output!$B$3:$B$992,$A102),1)&amp;" ["&amp;ROUND(_xlfn.MINIFS(Output!$N$3:$N$992,Output!$H$3:$H$992,Y$3,Output!#REF!,1,Output!$B$3:$B$992,$A102),1)&amp;"-"&amp;ROUND(_xlfn.MAXIFS(Output!$N$3:$N$992,Output!$H$3:$H$992,Y$3,Output!#REF!,1,Output!$B$3:$B$992,$A102),1)&amp;"]","")</f>
        <v/>
      </c>
      <c r="Z102" s="29" t="str">
        <f>IFERROR(ROUND(AVERAGEIFS(Output!$N$3:$N$992,Output!$H$3:$H$992,Z$3,Output!#REF!,1,Output!$B$3:$B$992,$A102),1)&amp;" ["&amp;ROUND(_xlfn.MINIFS(Output!$N$3:$N$992,Output!$H$3:$H$992,Z$3,Output!#REF!,1,Output!$B$3:$B$992,$A102),1)&amp;"-"&amp;ROUND(_xlfn.MAXIFS(Output!$N$3:$N$992,Output!$H$3:$H$992,Z$3,Output!#REF!,1,Output!$B$3:$B$992,$A102),1)&amp;"]","")</f>
        <v/>
      </c>
      <c r="AA102" s="29" t="str">
        <f>IFERROR(ROUND(AVERAGEIFS(Output!$N$3:$N$992,Output!$H$3:$H$992,AA$3,Output!#REF!,1,Output!$B$3:$B$992,$A102),0)&amp;" ["&amp;ROUND(_xlfn.MINIFS(Output!$N$3:$N$992,Output!$H$3:$H$992,AA$3,Output!#REF!,1,Output!$B$3:$B$992,$A102),0)&amp;"-"&amp;ROUND(_xlfn.MAXIFS(Output!$N$3:$N$992,Output!$H$3:$H$992,AA$3,Output!#REF!,1,Output!$B$3:$B$992,$A102),0)&amp;"]","")</f>
        <v/>
      </c>
      <c r="AB102" s="29" t="str">
        <f>IFERROR(ROUND(AVERAGEIFS(Output!$N$3:$N$992,Output!$H$3:$H$992,AB$3,Output!#REF!,1,Output!$B$3:$B$992,$A102),0)&amp;" ["&amp;ROUND(_xlfn.MINIFS(Output!$N$3:$N$992,Output!$H$3:$H$992,AB$3,Output!#REF!,1,Output!$B$3:$B$992,$A102),0)&amp;"-"&amp;ROUND(_xlfn.MAXIFS(Output!$N$3:$N$992,Output!$H$3:$H$992,AB$3,Output!#REF!,1,Output!$B$3:$B$992,$A102),0)&amp;"]","")</f>
        <v/>
      </c>
      <c r="AC102" s="29" t="str">
        <f>IFERROR(ROUND(AVERAGEIFS(Output!$N$3:$N$992,Output!$H$3:$H$992,AC$3,Output!#REF!,1,Output!$B$3:$B$992,$A102),0)&amp;" ["&amp;ROUND(_xlfn.MINIFS(Output!$N$3:$N$992,Output!$H$3:$H$992,AC$3,Output!#REF!,1,Output!$B$3:$B$992,$A102),0)&amp;"-"&amp;ROUND(_xlfn.MAXIFS(Output!$N$3:$N$992,Output!$H$3:$H$992,AC$3,Output!#REF!,1,Output!$B$3:$B$992,$A102),0)&amp;"]","")</f>
        <v/>
      </c>
    </row>
    <row r="103" spans="1:29" x14ac:dyDescent="0.35">
      <c r="A103" s="28" t="s">
        <v>42</v>
      </c>
      <c r="B103" s="51" t="s">
        <v>11</v>
      </c>
      <c r="C103" s="51" t="s">
        <v>17</v>
      </c>
      <c r="D103" s="29" t="str">
        <f>IFERROR(ROUND(AVERAGEIFS(Output!$N$3:$N$992,Output!$H$3:$H$992,D$3,Output!#REF!,1,Output!$B$3:$B$992,$A103),1)&amp;" ["&amp;ROUND(_xlfn.MINIFS(Output!$N$3:$N$992,Output!$H$3:$H$992,D$3,Output!#REF!,1,Output!$B$3:$B$992,$A103),1)&amp;"-"&amp;ROUND(_xlfn.MAXIFS(Output!$N$3:$N$992,Output!$H$3:$H$992,D$3,Output!#REF!,1,Output!$B$3:$B$992,$A103),1)&amp;"]","")</f>
        <v/>
      </c>
      <c r="E103" s="29" t="str">
        <f>IFERROR(ROUND(AVERAGEIFS(Output!$N$3:$N$992,Output!$H$3:$H$992,E$3,Output!#REF!,1,Output!$B$3:$B$992,$A103),1)&amp;" ["&amp;ROUND(_xlfn.MINIFS(Output!$N$3:$N$992,Output!$H$3:$H$992,E$3,Output!#REF!,1,Output!$B$3:$B$992,$A103),1)&amp;"-"&amp;ROUND(_xlfn.MAXIFS(Output!$N$3:$N$992,Output!$H$3:$H$992,E$3,Output!#REF!,1,Output!$B$3:$B$992,$A103),1)&amp;"]","")</f>
        <v/>
      </c>
      <c r="F103" s="29" t="str">
        <f>IFERROR(ROUND(AVERAGEIFS(Output!$N$3:$N$992,Output!$H$3:$H$992,F$3,Output!#REF!,1,Output!$B$3:$B$992,$A103),1)&amp;" ["&amp;ROUND(_xlfn.MINIFS(Output!$N$3:$N$992,Output!$H$3:$H$992,F$3,Output!#REF!,1,Output!$B$3:$B$992,$A103),1)&amp;"-"&amp;ROUND(_xlfn.MAXIFS(Output!$N$3:$N$992,Output!$H$3:$H$992,F$3,Output!#REF!,1,Output!$B$3:$B$992,$A103),1)&amp;"]","")</f>
        <v/>
      </c>
      <c r="G103" s="29" t="str">
        <f>IFERROR(ROUND(AVERAGEIFS(Output!$N$3:$N$992,Output!$H$3:$H$992,G$3,Output!#REF!,1,Output!$B$3:$B$992,$A103),1)&amp;" ["&amp;ROUND(_xlfn.MINIFS(Output!$N$3:$N$992,Output!$H$3:$H$992,G$3,Output!#REF!,1,Output!$B$3:$B$992,$A103),1)&amp;"-"&amp;ROUND(_xlfn.MAXIFS(Output!$N$3:$N$992,Output!$H$3:$H$992,G$3,Output!#REF!,1,Output!$B$3:$B$992,$A103),1)&amp;"]","")</f>
        <v/>
      </c>
      <c r="H103" s="29" t="str">
        <f>IFERROR(ROUND(AVERAGEIFS(Output!$N$3:$N$992,Output!$H$3:$H$992,H$3,Output!#REF!,1,Output!$B$3:$B$992,$A103),1)&amp;" ["&amp;ROUND(_xlfn.MINIFS(Output!$N$3:$N$992,Output!$H$3:$H$992,H$3,Output!#REF!,1,Output!$B$3:$B$992,$A103),1)&amp;"-"&amp;ROUND(_xlfn.MAXIFS(Output!$N$3:$N$992,Output!$H$3:$H$992,H$3,Output!#REF!,1,Output!$B$3:$B$992,$A103),1)&amp;"]","")</f>
        <v/>
      </c>
      <c r="I103" s="29" t="str">
        <f>IFERROR(ROUND(AVERAGEIFS(Output!$N$3:$N$992,Output!$H$3:$H$992,I$3,Output!#REF!,1,Output!$B$3:$B$992,$A103),1)&amp;" ["&amp;ROUND(_xlfn.MINIFS(Output!$N$3:$N$992,Output!$H$3:$H$992,I$3,Output!#REF!,1,Output!$B$3:$B$992,$A103),1)&amp;"-"&amp;ROUND(_xlfn.MAXIFS(Output!$N$3:$N$992,Output!$H$3:$H$992,I$3,Output!#REF!,1,Output!$B$3:$B$992,$A103),1)&amp;"]","")</f>
        <v/>
      </c>
      <c r="J103" s="29" t="str">
        <f>IFERROR(ROUND(AVERAGEIFS(Output!$N$3:$N$992,Output!$H$3:$H$992,J$3,Output!#REF!,1,Output!$B$3:$B$992,$A103),1)&amp;" ["&amp;ROUND(_xlfn.MINIFS(Output!$N$3:$N$992,Output!$H$3:$H$992,J$3,Output!#REF!,1,Output!$B$3:$B$992,$A103),1)&amp;"-"&amp;ROUND(_xlfn.MAXIFS(Output!$N$3:$N$992,Output!$H$3:$H$992,J$3,Output!#REF!,1,Output!$B$3:$B$992,$A103),1)&amp;"]","")</f>
        <v/>
      </c>
      <c r="K103" s="29" t="str">
        <f>IFERROR(ROUND(AVERAGEIFS(Output!$N$3:$N$992,Output!$H$3:$H$992,K$3,Output!#REF!,1,Output!$B$3:$B$992,$A103),1)&amp;" ["&amp;ROUND(_xlfn.MINIFS(Output!$N$3:$N$992,Output!$H$3:$H$992,K$3,Output!#REF!,1,Output!$B$3:$B$992,$A103),1)&amp;"-"&amp;ROUND(_xlfn.MAXIFS(Output!$N$3:$N$992,Output!$H$3:$H$992,K$3,Output!#REF!,1,Output!$B$3:$B$992,$A103),1)&amp;"]","")</f>
        <v/>
      </c>
      <c r="L103" s="29" t="str">
        <f>IFERROR(ROUND(AVERAGEIFS(Output!$N$3:$N$992,Output!$H$3:$H$992,L$3,Output!#REF!,1,Output!$B$3:$B$992,$A103),1)&amp;" ["&amp;ROUND(_xlfn.MINIFS(Output!$N$3:$N$992,Output!$H$3:$H$992,L$3,Output!#REF!,1,Output!$B$3:$B$992,$A103),1)&amp;"-"&amp;ROUND(_xlfn.MAXIFS(Output!$N$3:$N$992,Output!$H$3:$H$992,L$3,Output!#REF!,1,Output!$B$3:$B$992,$A103),1)&amp;"]","")</f>
        <v/>
      </c>
      <c r="M103" s="29" t="str">
        <f>IFERROR(ROUND(AVERAGEIFS(Output!$N$3:$N$992,Output!$H$3:$H$992,M$3,Output!#REF!,1,Output!$B$3:$B$992,$A103),1)&amp;" ["&amp;ROUND(_xlfn.MINIFS(Output!$N$3:$N$992,Output!$H$3:$H$992,M$3,Output!#REF!,1,Output!$B$3:$B$992,$A103),1)&amp;"-"&amp;ROUND(_xlfn.MAXIFS(Output!$N$3:$N$992,Output!$H$3:$H$992,M$3,Output!#REF!,1,Output!$B$3:$B$992,$A103),1)&amp;"]","")</f>
        <v/>
      </c>
      <c r="N103" s="29" t="str">
        <f>IFERROR(ROUND(AVERAGEIFS(Output!$N$3:$N$992,Output!$H$3:$H$992,N$3,Output!#REF!,1,Output!$B$3:$B$992,$A103),1)&amp;" ["&amp;ROUND(_xlfn.MINIFS(Output!$N$3:$N$992,Output!$H$3:$H$992,N$3,Output!#REF!,1,Output!$B$3:$B$992,$A103),1)&amp;"-"&amp;ROUND(_xlfn.MAXIFS(Output!$N$3:$N$992,Output!$H$3:$H$992,N$3,Output!#REF!,1,Output!$B$3:$B$992,$A103),1)&amp;"]","")</f>
        <v/>
      </c>
      <c r="O103" s="29" t="str">
        <f>IFERROR(ROUND(AVERAGEIFS(Output!$N$3:$N$992,Output!$H$3:$H$992,O$3,Output!#REF!,1,Output!$B$3:$B$992,$A103),1)&amp;" ["&amp;ROUND(_xlfn.MINIFS(Output!$N$3:$N$992,Output!$H$3:$H$992,O$3,Output!#REF!,1,Output!$B$3:$B$992,$A103),1)&amp;"-"&amp;ROUND(_xlfn.MAXIFS(Output!$N$3:$N$992,Output!$H$3:$H$992,O$3,Output!#REF!,1,Output!$B$3:$B$992,$A103),1)&amp;"]","")</f>
        <v/>
      </c>
      <c r="P103" s="29" t="str">
        <f>IFERROR(ROUND(AVERAGEIFS(Output!$N$3:$N$992,Output!$H$3:$H$992,P$3,Output!#REF!,1,Output!$B$3:$B$992,$A103),1)&amp;" ["&amp;ROUND(_xlfn.MINIFS(Output!$N$3:$N$992,Output!$H$3:$H$992,P$3,Output!#REF!,1,Output!$B$3:$B$992,$A103),1)&amp;"-"&amp;ROUND(_xlfn.MAXIFS(Output!$N$3:$N$992,Output!$H$3:$H$992,P$3,Output!#REF!,1,Output!$B$3:$B$992,$A103),1)&amp;"]","")</f>
        <v/>
      </c>
      <c r="Q103" s="29" t="str">
        <f>IFERROR(ROUND(AVERAGEIFS(Output!$N$3:$N$992,Output!$H$3:$H$992,Q$3,Output!#REF!,1,Output!$B$3:$B$992,$A103),1)&amp;" ["&amp;ROUND(_xlfn.MINIFS(Output!$N$3:$N$992,Output!$H$3:$H$992,Q$3,Output!#REF!,1,Output!$B$3:$B$992,$A103),1)&amp;"-"&amp;ROUND(_xlfn.MAXIFS(Output!$N$3:$N$992,Output!$H$3:$H$992,Q$3,Output!#REF!,1,Output!$B$3:$B$992,$A103),1)&amp;"]","")</f>
        <v/>
      </c>
      <c r="R103" s="29" t="str">
        <f>IFERROR(ROUND(AVERAGEIFS(Output!$N$3:$N$992,Output!$H$3:$H$992,R$3,Output!#REF!,1,Output!$B$3:$B$992,$A103),1)&amp;" ["&amp;ROUND(_xlfn.MINIFS(Output!$N$3:$N$992,Output!$H$3:$H$992,R$3,Output!#REF!,1,Output!$B$3:$B$992,$A103),1)&amp;"-"&amp;ROUND(_xlfn.MAXIFS(Output!$N$3:$N$992,Output!$H$3:$H$992,R$3,Output!#REF!,1,Output!$B$3:$B$992,$A103),1)&amp;"]","")</f>
        <v/>
      </c>
      <c r="S103" s="29" t="str">
        <f>IFERROR(ROUND(AVERAGEIFS(Output!$N$3:$N$992,Output!$H$3:$H$992,S$3,Output!#REF!,1,Output!$B$3:$B$992,$A103),1)&amp;" ["&amp;ROUND(_xlfn.MINIFS(Output!$N$3:$N$992,Output!$H$3:$H$992,S$3,Output!#REF!,1,Output!$B$3:$B$992,$A103),1)&amp;"-"&amp;ROUND(_xlfn.MAXIFS(Output!$N$3:$N$992,Output!$H$3:$H$992,S$3,Output!#REF!,1,Output!$B$3:$B$992,$A103),1)&amp;"]","")</f>
        <v/>
      </c>
      <c r="T103" s="29" t="str">
        <f>IFERROR(ROUND(AVERAGEIFS(Output!$N$3:$N$992,Output!$H$3:$H$992,T$3,Output!#REF!,1,Output!$B$3:$B$992,$A103),1)&amp;" ["&amp;ROUND(_xlfn.MINIFS(Output!$N$3:$N$992,Output!$H$3:$H$992,T$3,Output!#REF!,1,Output!$B$3:$B$992,$A103),1)&amp;"-"&amp;ROUND(_xlfn.MAXIFS(Output!$N$3:$N$992,Output!$H$3:$H$992,T$3,Output!#REF!,1,Output!$B$3:$B$992,$A103),1)&amp;"]","")</f>
        <v/>
      </c>
      <c r="U103" s="29" t="str">
        <f>IFERROR(ROUND(AVERAGEIFS(Output!$N$3:$N$992,Output!$H$3:$H$992,U$3,Output!#REF!,1,Output!$B$3:$B$992,$A103),1)&amp;" ["&amp;ROUND(_xlfn.MINIFS(Output!$N$3:$N$992,Output!$H$3:$H$992,U$3,Output!#REF!,1,Output!$B$3:$B$992,$A103),1)&amp;"-"&amp;ROUND(_xlfn.MAXIFS(Output!$N$3:$N$992,Output!$H$3:$H$992,U$3,Output!#REF!,1,Output!$B$3:$B$992,$A103),1)&amp;"]","")</f>
        <v/>
      </c>
      <c r="V103" s="29" t="str">
        <f>IFERROR(ROUND(AVERAGEIFS(Output!$N$3:$N$992,Output!$H$3:$H$992,V$3,Output!#REF!,1,Output!$B$3:$B$992,$A103),1)&amp;" ["&amp;ROUND(_xlfn.MINIFS(Output!$N$3:$N$992,Output!$H$3:$H$992,V$3,Output!#REF!,1,Output!$B$3:$B$992,$A103),1)&amp;"-"&amp;ROUND(_xlfn.MAXIFS(Output!$N$3:$N$992,Output!$H$3:$H$992,V$3,Output!#REF!,1,Output!$B$3:$B$992,$A103),1)&amp;"]","")</f>
        <v/>
      </c>
      <c r="W103" s="29" t="str">
        <f>IFERROR(ROUND(AVERAGEIFS(Output!$N$3:$N$992,Output!$H$3:$H$992,W$3,Output!#REF!,1,Output!$B$3:$B$992,$A103),1)&amp;" ["&amp;ROUND(_xlfn.MINIFS(Output!$N$3:$N$992,Output!$H$3:$H$992,W$3,Output!#REF!,1,Output!$B$3:$B$992,$A103),1)&amp;"-"&amp;ROUND(_xlfn.MAXIFS(Output!$N$3:$N$992,Output!$H$3:$H$992,W$3,Output!#REF!,1,Output!$B$3:$B$992,$A103),1)&amp;"]","")</f>
        <v/>
      </c>
      <c r="X103" s="29" t="str">
        <f>IFERROR(ROUND(AVERAGEIFS(Output!$N$3:$N$992,Output!$H$3:$H$992,X$3,Output!#REF!,1,Output!$B$3:$B$992,$A103),1)&amp;" ["&amp;ROUND(_xlfn.MINIFS(Output!$N$3:$N$992,Output!$H$3:$H$992,X$3,Output!#REF!,1,Output!$B$3:$B$992,$A103),1)&amp;"-"&amp;ROUND(_xlfn.MAXIFS(Output!$N$3:$N$992,Output!$H$3:$H$992,X$3,Output!#REF!,1,Output!$B$3:$B$992,$A103),1)&amp;"]","")</f>
        <v/>
      </c>
      <c r="Y103" s="29" t="str">
        <f>IFERROR(ROUND(AVERAGEIFS(Output!$N$3:$N$992,Output!$H$3:$H$992,Y$3,Output!#REF!,1,Output!$B$3:$B$992,$A103),1)&amp;" ["&amp;ROUND(_xlfn.MINIFS(Output!$N$3:$N$992,Output!$H$3:$H$992,Y$3,Output!#REF!,1,Output!$B$3:$B$992,$A103),1)&amp;"-"&amp;ROUND(_xlfn.MAXIFS(Output!$N$3:$N$992,Output!$H$3:$H$992,Y$3,Output!#REF!,1,Output!$B$3:$B$992,$A103),1)&amp;"]","")</f>
        <v/>
      </c>
      <c r="Z103" s="29" t="str">
        <f>IFERROR(ROUND(AVERAGEIFS(Output!$N$3:$N$992,Output!$H$3:$H$992,Z$3,Output!#REF!,1,Output!$B$3:$B$992,$A103),1)&amp;" ["&amp;ROUND(_xlfn.MINIFS(Output!$N$3:$N$992,Output!$H$3:$H$992,Z$3,Output!#REF!,1,Output!$B$3:$B$992,$A103),1)&amp;"-"&amp;ROUND(_xlfn.MAXIFS(Output!$N$3:$N$992,Output!$H$3:$H$992,Z$3,Output!#REF!,1,Output!$B$3:$B$992,$A103),1)&amp;"]","")</f>
        <v/>
      </c>
      <c r="AA103" s="29" t="str">
        <f>IFERROR(ROUND(AVERAGEIFS(Output!$N$3:$N$992,Output!$H$3:$H$992,AA$3,Output!#REF!,1,Output!$B$3:$B$992,$A103),0)&amp;" ["&amp;ROUND(_xlfn.MINIFS(Output!$N$3:$N$992,Output!$H$3:$H$992,AA$3,Output!#REF!,1,Output!$B$3:$B$992,$A103),0)&amp;"-"&amp;ROUND(_xlfn.MAXIFS(Output!$N$3:$N$992,Output!$H$3:$H$992,AA$3,Output!#REF!,1,Output!$B$3:$B$992,$A103),0)&amp;"]","")</f>
        <v/>
      </c>
      <c r="AB103" s="29" t="str">
        <f>IFERROR(ROUND(AVERAGEIFS(Output!$N$3:$N$992,Output!$H$3:$H$992,AB$3,Output!#REF!,1,Output!$B$3:$B$992,$A103),0)&amp;" ["&amp;ROUND(_xlfn.MINIFS(Output!$N$3:$N$992,Output!$H$3:$H$992,AB$3,Output!#REF!,1,Output!$B$3:$B$992,$A103),0)&amp;"-"&amp;ROUND(_xlfn.MAXIFS(Output!$N$3:$N$992,Output!$H$3:$H$992,AB$3,Output!#REF!,1,Output!$B$3:$B$992,$A103),0)&amp;"]","")</f>
        <v/>
      </c>
      <c r="AC103" s="29" t="str">
        <f>IFERROR(ROUND(AVERAGEIFS(Output!$N$3:$N$992,Output!$H$3:$H$992,AC$3,Output!#REF!,1,Output!$B$3:$B$992,$A103),0)&amp;" ["&amp;ROUND(_xlfn.MINIFS(Output!$N$3:$N$992,Output!$H$3:$H$992,AC$3,Output!#REF!,1,Output!$B$3:$B$992,$A103),0)&amp;"-"&amp;ROUND(_xlfn.MAXIFS(Output!$N$3:$N$992,Output!$H$3:$H$992,AC$3,Output!#REF!,1,Output!$B$3:$B$992,$A103),0)&amp;"]","")</f>
        <v/>
      </c>
    </row>
    <row r="104" spans="1:29" x14ac:dyDescent="0.35">
      <c r="A104" s="28" t="s">
        <v>43</v>
      </c>
      <c r="B104" s="51" t="s">
        <v>8</v>
      </c>
      <c r="C104" s="51" t="s">
        <v>15</v>
      </c>
      <c r="D104" s="29" t="str">
        <f>IFERROR(ROUND(AVERAGEIFS(Output!$N$3:$N$992,Output!$H$3:$H$992,D$3,Output!#REF!,1,Output!$B$3:$B$992,$A104),1)&amp;" ["&amp;ROUND(_xlfn.MINIFS(Output!$N$3:$N$992,Output!$H$3:$H$992,D$3,Output!#REF!,1,Output!$B$3:$B$992,$A104),1)&amp;"-"&amp;ROUND(_xlfn.MAXIFS(Output!$N$3:$N$992,Output!$H$3:$H$992,D$3,Output!#REF!,1,Output!$B$3:$B$992,$A104),1)&amp;"]","")</f>
        <v/>
      </c>
      <c r="E104" s="29" t="str">
        <f>IFERROR(ROUND(AVERAGEIFS(Output!$N$3:$N$992,Output!$H$3:$H$992,E$3,Output!#REF!,1,Output!$B$3:$B$992,$A104),1)&amp;" ["&amp;ROUND(_xlfn.MINIFS(Output!$N$3:$N$992,Output!$H$3:$H$992,E$3,Output!#REF!,1,Output!$B$3:$B$992,$A104),1)&amp;"-"&amp;ROUND(_xlfn.MAXIFS(Output!$N$3:$N$992,Output!$H$3:$H$992,E$3,Output!#REF!,1,Output!$B$3:$B$992,$A104),1)&amp;"]","")</f>
        <v/>
      </c>
      <c r="F104" s="29" t="str">
        <f>IFERROR(ROUND(AVERAGEIFS(Output!$N$3:$N$992,Output!$H$3:$H$992,F$3,Output!#REF!,1,Output!$B$3:$B$992,$A104),1)&amp;" ["&amp;ROUND(_xlfn.MINIFS(Output!$N$3:$N$992,Output!$H$3:$H$992,F$3,Output!#REF!,1,Output!$B$3:$B$992,$A104),1)&amp;"-"&amp;ROUND(_xlfn.MAXIFS(Output!$N$3:$N$992,Output!$H$3:$H$992,F$3,Output!#REF!,1,Output!$B$3:$B$992,$A104),1)&amp;"]","")</f>
        <v/>
      </c>
      <c r="G104" s="29" t="str">
        <f>IFERROR(ROUND(AVERAGEIFS(Output!$N$3:$N$992,Output!$H$3:$H$992,G$3,Output!#REF!,1,Output!$B$3:$B$992,$A104),1)&amp;" ["&amp;ROUND(_xlfn.MINIFS(Output!$N$3:$N$992,Output!$H$3:$H$992,G$3,Output!#REF!,1,Output!$B$3:$B$992,$A104),1)&amp;"-"&amp;ROUND(_xlfn.MAXIFS(Output!$N$3:$N$992,Output!$H$3:$H$992,G$3,Output!#REF!,1,Output!$B$3:$B$992,$A104),1)&amp;"]","")</f>
        <v/>
      </c>
      <c r="H104" s="29" t="str">
        <f>IFERROR(ROUND(AVERAGEIFS(Output!$N$3:$N$992,Output!$H$3:$H$992,H$3,Output!#REF!,1,Output!$B$3:$B$992,$A104),1)&amp;" ["&amp;ROUND(_xlfn.MINIFS(Output!$N$3:$N$992,Output!$H$3:$H$992,H$3,Output!#REF!,1,Output!$B$3:$B$992,$A104),1)&amp;"-"&amp;ROUND(_xlfn.MAXIFS(Output!$N$3:$N$992,Output!$H$3:$H$992,H$3,Output!#REF!,1,Output!$B$3:$B$992,$A104),1)&amp;"]","")</f>
        <v/>
      </c>
      <c r="I104" s="29" t="str">
        <f>IFERROR(ROUND(AVERAGEIFS(Output!$N$3:$N$992,Output!$H$3:$H$992,I$3,Output!#REF!,1,Output!$B$3:$B$992,$A104),1)&amp;" ["&amp;ROUND(_xlfn.MINIFS(Output!$N$3:$N$992,Output!$H$3:$H$992,I$3,Output!#REF!,1,Output!$B$3:$B$992,$A104),1)&amp;"-"&amp;ROUND(_xlfn.MAXIFS(Output!$N$3:$N$992,Output!$H$3:$H$992,I$3,Output!#REF!,1,Output!$B$3:$B$992,$A104),1)&amp;"]","")</f>
        <v/>
      </c>
      <c r="J104" s="29" t="str">
        <f>IFERROR(ROUND(AVERAGEIFS(Output!$N$3:$N$992,Output!$H$3:$H$992,J$3,Output!#REF!,1,Output!$B$3:$B$992,$A104),1)&amp;" ["&amp;ROUND(_xlfn.MINIFS(Output!$N$3:$N$992,Output!$H$3:$H$992,J$3,Output!#REF!,1,Output!$B$3:$B$992,$A104),1)&amp;"-"&amp;ROUND(_xlfn.MAXIFS(Output!$N$3:$N$992,Output!$H$3:$H$992,J$3,Output!#REF!,1,Output!$B$3:$B$992,$A104),1)&amp;"]","")</f>
        <v/>
      </c>
      <c r="K104" s="29" t="str">
        <f>IFERROR(ROUND(AVERAGEIFS(Output!$N$3:$N$992,Output!$H$3:$H$992,K$3,Output!#REF!,1,Output!$B$3:$B$992,$A104),1)&amp;" ["&amp;ROUND(_xlfn.MINIFS(Output!$N$3:$N$992,Output!$H$3:$H$992,K$3,Output!#REF!,1,Output!$B$3:$B$992,$A104),1)&amp;"-"&amp;ROUND(_xlfn.MAXIFS(Output!$N$3:$N$992,Output!$H$3:$H$992,K$3,Output!#REF!,1,Output!$B$3:$B$992,$A104),1)&amp;"]","")</f>
        <v/>
      </c>
      <c r="L104" s="29" t="str">
        <f>IFERROR(ROUND(AVERAGEIFS(Output!$N$3:$N$992,Output!$H$3:$H$992,L$3,Output!#REF!,1,Output!$B$3:$B$992,$A104),1)&amp;" ["&amp;ROUND(_xlfn.MINIFS(Output!$N$3:$N$992,Output!$H$3:$H$992,L$3,Output!#REF!,1,Output!$B$3:$B$992,$A104),1)&amp;"-"&amp;ROUND(_xlfn.MAXIFS(Output!$N$3:$N$992,Output!$H$3:$H$992,L$3,Output!#REF!,1,Output!$B$3:$B$992,$A104),1)&amp;"]","")</f>
        <v/>
      </c>
      <c r="M104" s="29" t="str">
        <f>IFERROR(ROUND(AVERAGEIFS(Output!$N$3:$N$992,Output!$H$3:$H$992,M$3,Output!#REF!,1,Output!$B$3:$B$992,$A104),1)&amp;" ["&amp;ROUND(_xlfn.MINIFS(Output!$N$3:$N$992,Output!$H$3:$H$992,M$3,Output!#REF!,1,Output!$B$3:$B$992,$A104),1)&amp;"-"&amp;ROUND(_xlfn.MAXIFS(Output!$N$3:$N$992,Output!$H$3:$H$992,M$3,Output!#REF!,1,Output!$B$3:$B$992,$A104),1)&amp;"]","")</f>
        <v/>
      </c>
      <c r="N104" s="29" t="str">
        <f>IFERROR(ROUND(AVERAGEIFS(Output!$N$3:$N$992,Output!$H$3:$H$992,N$3,Output!#REF!,1,Output!$B$3:$B$992,$A104),1)&amp;" ["&amp;ROUND(_xlfn.MINIFS(Output!$N$3:$N$992,Output!$H$3:$H$992,N$3,Output!#REF!,1,Output!$B$3:$B$992,$A104),1)&amp;"-"&amp;ROUND(_xlfn.MAXIFS(Output!$N$3:$N$992,Output!$H$3:$H$992,N$3,Output!#REF!,1,Output!$B$3:$B$992,$A104),1)&amp;"]","")</f>
        <v/>
      </c>
      <c r="O104" s="29" t="str">
        <f>IFERROR(ROUND(AVERAGEIFS(Output!$N$3:$N$992,Output!$H$3:$H$992,O$3,Output!#REF!,1,Output!$B$3:$B$992,$A104),1)&amp;" ["&amp;ROUND(_xlfn.MINIFS(Output!$N$3:$N$992,Output!$H$3:$H$992,O$3,Output!#REF!,1,Output!$B$3:$B$992,$A104),1)&amp;"-"&amp;ROUND(_xlfn.MAXIFS(Output!$N$3:$N$992,Output!$H$3:$H$992,O$3,Output!#REF!,1,Output!$B$3:$B$992,$A104),1)&amp;"]","")</f>
        <v/>
      </c>
      <c r="P104" s="29" t="str">
        <f>IFERROR(ROUND(AVERAGEIFS(Output!$N$3:$N$992,Output!$H$3:$H$992,P$3,Output!#REF!,1,Output!$B$3:$B$992,$A104),1)&amp;" ["&amp;ROUND(_xlfn.MINIFS(Output!$N$3:$N$992,Output!$H$3:$H$992,P$3,Output!#REF!,1,Output!$B$3:$B$992,$A104),1)&amp;"-"&amp;ROUND(_xlfn.MAXIFS(Output!$N$3:$N$992,Output!$H$3:$H$992,P$3,Output!#REF!,1,Output!$B$3:$B$992,$A104),1)&amp;"]","")</f>
        <v/>
      </c>
      <c r="Q104" s="29" t="str">
        <f>IFERROR(ROUND(AVERAGEIFS(Output!$N$3:$N$992,Output!$H$3:$H$992,Q$3,Output!#REF!,1,Output!$B$3:$B$992,$A104),1)&amp;" ["&amp;ROUND(_xlfn.MINIFS(Output!$N$3:$N$992,Output!$H$3:$H$992,Q$3,Output!#REF!,1,Output!$B$3:$B$992,$A104),1)&amp;"-"&amp;ROUND(_xlfn.MAXIFS(Output!$N$3:$N$992,Output!$H$3:$H$992,Q$3,Output!#REF!,1,Output!$B$3:$B$992,$A104),1)&amp;"]","")</f>
        <v/>
      </c>
      <c r="R104" s="29" t="str">
        <f>IFERROR(ROUND(AVERAGEIFS(Output!$N$3:$N$992,Output!$H$3:$H$992,R$3,Output!#REF!,1,Output!$B$3:$B$992,$A104),1)&amp;" ["&amp;ROUND(_xlfn.MINIFS(Output!$N$3:$N$992,Output!$H$3:$H$992,R$3,Output!#REF!,1,Output!$B$3:$B$992,$A104),1)&amp;"-"&amp;ROUND(_xlfn.MAXIFS(Output!$N$3:$N$992,Output!$H$3:$H$992,R$3,Output!#REF!,1,Output!$B$3:$B$992,$A104),1)&amp;"]","")</f>
        <v/>
      </c>
      <c r="S104" s="29" t="str">
        <f>IFERROR(ROUND(AVERAGEIFS(Output!$N$3:$N$992,Output!$H$3:$H$992,S$3,Output!#REF!,1,Output!$B$3:$B$992,$A104),1)&amp;" ["&amp;ROUND(_xlfn.MINIFS(Output!$N$3:$N$992,Output!$H$3:$H$992,S$3,Output!#REF!,1,Output!$B$3:$B$992,$A104),1)&amp;"-"&amp;ROUND(_xlfn.MAXIFS(Output!$N$3:$N$992,Output!$H$3:$H$992,S$3,Output!#REF!,1,Output!$B$3:$B$992,$A104),1)&amp;"]","")</f>
        <v/>
      </c>
      <c r="T104" s="29" t="str">
        <f>IFERROR(ROUND(AVERAGEIFS(Output!$N$3:$N$992,Output!$H$3:$H$992,T$3,Output!#REF!,1,Output!$B$3:$B$992,$A104),1)&amp;" ["&amp;ROUND(_xlfn.MINIFS(Output!$N$3:$N$992,Output!$H$3:$H$992,T$3,Output!#REF!,1,Output!$B$3:$B$992,$A104),1)&amp;"-"&amp;ROUND(_xlfn.MAXIFS(Output!$N$3:$N$992,Output!$H$3:$H$992,T$3,Output!#REF!,1,Output!$B$3:$B$992,$A104),1)&amp;"]","")</f>
        <v/>
      </c>
      <c r="U104" s="29" t="str">
        <f>IFERROR(ROUND(AVERAGEIFS(Output!$N$3:$N$992,Output!$H$3:$H$992,U$3,Output!#REF!,1,Output!$B$3:$B$992,$A104),1)&amp;" ["&amp;ROUND(_xlfn.MINIFS(Output!$N$3:$N$992,Output!$H$3:$H$992,U$3,Output!#REF!,1,Output!$B$3:$B$992,$A104),1)&amp;"-"&amp;ROUND(_xlfn.MAXIFS(Output!$N$3:$N$992,Output!$H$3:$H$992,U$3,Output!#REF!,1,Output!$B$3:$B$992,$A104),1)&amp;"]","")</f>
        <v/>
      </c>
      <c r="V104" s="29" t="str">
        <f>IFERROR(ROUND(AVERAGEIFS(Output!$N$3:$N$992,Output!$H$3:$H$992,V$3,Output!#REF!,1,Output!$B$3:$B$992,$A104),1)&amp;" ["&amp;ROUND(_xlfn.MINIFS(Output!$N$3:$N$992,Output!$H$3:$H$992,V$3,Output!#REF!,1,Output!$B$3:$B$992,$A104),1)&amp;"-"&amp;ROUND(_xlfn.MAXIFS(Output!$N$3:$N$992,Output!$H$3:$H$992,V$3,Output!#REF!,1,Output!$B$3:$B$992,$A104),1)&amp;"]","")</f>
        <v/>
      </c>
      <c r="W104" s="29" t="str">
        <f>IFERROR(ROUND(AVERAGEIFS(Output!$N$3:$N$992,Output!$H$3:$H$992,W$3,Output!#REF!,1,Output!$B$3:$B$992,$A104),1)&amp;" ["&amp;ROUND(_xlfn.MINIFS(Output!$N$3:$N$992,Output!$H$3:$H$992,W$3,Output!#REF!,1,Output!$B$3:$B$992,$A104),1)&amp;"-"&amp;ROUND(_xlfn.MAXIFS(Output!$N$3:$N$992,Output!$H$3:$H$992,W$3,Output!#REF!,1,Output!$B$3:$B$992,$A104),1)&amp;"]","")</f>
        <v/>
      </c>
      <c r="X104" s="29" t="str">
        <f>IFERROR(ROUND(AVERAGEIFS(Output!$N$3:$N$992,Output!$H$3:$H$992,X$3,Output!#REF!,1,Output!$B$3:$B$992,$A104),1)&amp;" ["&amp;ROUND(_xlfn.MINIFS(Output!$N$3:$N$992,Output!$H$3:$H$992,X$3,Output!#REF!,1,Output!$B$3:$B$992,$A104),1)&amp;"-"&amp;ROUND(_xlfn.MAXIFS(Output!$N$3:$N$992,Output!$H$3:$H$992,X$3,Output!#REF!,1,Output!$B$3:$B$992,$A104),1)&amp;"]","")</f>
        <v/>
      </c>
      <c r="Y104" s="29" t="str">
        <f>IFERROR(ROUND(AVERAGEIFS(Output!$N$3:$N$992,Output!$H$3:$H$992,Y$3,Output!#REF!,1,Output!$B$3:$B$992,$A104),1)&amp;" ["&amp;ROUND(_xlfn.MINIFS(Output!$N$3:$N$992,Output!$H$3:$H$992,Y$3,Output!#REF!,1,Output!$B$3:$B$992,$A104),1)&amp;"-"&amp;ROUND(_xlfn.MAXIFS(Output!$N$3:$N$992,Output!$H$3:$H$992,Y$3,Output!#REF!,1,Output!$B$3:$B$992,$A104),1)&amp;"]","")</f>
        <v/>
      </c>
      <c r="Z104" s="29" t="str">
        <f>IFERROR(ROUND(AVERAGEIFS(Output!$N$3:$N$992,Output!$H$3:$H$992,Z$3,Output!#REF!,1,Output!$B$3:$B$992,$A104),1)&amp;" ["&amp;ROUND(_xlfn.MINIFS(Output!$N$3:$N$992,Output!$H$3:$H$992,Z$3,Output!#REF!,1,Output!$B$3:$B$992,$A104),1)&amp;"-"&amp;ROUND(_xlfn.MAXIFS(Output!$N$3:$N$992,Output!$H$3:$H$992,Z$3,Output!#REF!,1,Output!$B$3:$B$992,$A104),1)&amp;"]","")</f>
        <v/>
      </c>
      <c r="AA104" s="29" t="str">
        <f>IFERROR(ROUND(AVERAGEIFS(Output!$N$3:$N$992,Output!$H$3:$H$992,AA$3,Output!#REF!,1,Output!$B$3:$B$992,$A104),0)&amp;" ["&amp;ROUND(_xlfn.MINIFS(Output!$N$3:$N$992,Output!$H$3:$H$992,AA$3,Output!#REF!,1,Output!$B$3:$B$992,$A104),0)&amp;"-"&amp;ROUND(_xlfn.MAXIFS(Output!$N$3:$N$992,Output!$H$3:$H$992,AA$3,Output!#REF!,1,Output!$B$3:$B$992,$A104),0)&amp;"]","")</f>
        <v/>
      </c>
      <c r="AB104" s="29" t="str">
        <f>IFERROR(ROUND(AVERAGEIFS(Output!$N$3:$N$992,Output!$H$3:$H$992,AB$3,Output!#REF!,1,Output!$B$3:$B$992,$A104),0)&amp;" ["&amp;ROUND(_xlfn.MINIFS(Output!$N$3:$N$992,Output!$H$3:$H$992,AB$3,Output!#REF!,1,Output!$B$3:$B$992,$A104),0)&amp;"-"&amp;ROUND(_xlfn.MAXIFS(Output!$N$3:$N$992,Output!$H$3:$H$992,AB$3,Output!#REF!,1,Output!$B$3:$B$992,$A104),0)&amp;"]","")</f>
        <v/>
      </c>
      <c r="AC104" s="29" t="str">
        <f>IFERROR(ROUND(AVERAGEIFS(Output!$N$3:$N$992,Output!$H$3:$H$992,AC$3,Output!#REF!,1,Output!$B$3:$B$992,$A104),0)&amp;" ["&amp;ROUND(_xlfn.MINIFS(Output!$N$3:$N$992,Output!$H$3:$H$992,AC$3,Output!#REF!,1,Output!$B$3:$B$992,$A104),0)&amp;"-"&amp;ROUND(_xlfn.MAXIFS(Output!$N$3:$N$992,Output!$H$3:$H$992,AC$3,Output!#REF!,1,Output!$B$3:$B$992,$A104),0)&amp;"]","")</f>
        <v/>
      </c>
    </row>
    <row r="105" spans="1:29" x14ac:dyDescent="0.35">
      <c r="A105" s="28" t="s">
        <v>45</v>
      </c>
      <c r="B105" s="51" t="s">
        <v>9</v>
      </c>
      <c r="C105" s="51" t="s">
        <v>17</v>
      </c>
      <c r="D105" s="29" t="str">
        <f>IFERROR(ROUND(AVERAGEIFS(Output!$N$3:$N$992,Output!$H$3:$H$992,D$3,Output!#REF!,1,Output!$B$3:$B$992,$A105),1)&amp;" ["&amp;ROUND(_xlfn.MINIFS(Output!$N$3:$N$992,Output!$H$3:$H$992,D$3,Output!#REF!,1,Output!$B$3:$B$992,$A105),1)&amp;"-"&amp;ROUND(_xlfn.MAXIFS(Output!$N$3:$N$992,Output!$H$3:$H$992,D$3,Output!#REF!,1,Output!$B$3:$B$992,$A105),1)&amp;"]","")</f>
        <v/>
      </c>
      <c r="E105" s="29" t="str">
        <f>IFERROR(ROUND(AVERAGEIFS(Output!$N$3:$N$992,Output!$H$3:$H$992,E$3,Output!#REF!,1,Output!$B$3:$B$992,$A105),1)&amp;" ["&amp;ROUND(_xlfn.MINIFS(Output!$N$3:$N$992,Output!$H$3:$H$992,E$3,Output!#REF!,1,Output!$B$3:$B$992,$A105),1)&amp;"-"&amp;ROUND(_xlfn.MAXIFS(Output!$N$3:$N$992,Output!$H$3:$H$992,E$3,Output!#REF!,1,Output!$B$3:$B$992,$A105),1)&amp;"]","")</f>
        <v/>
      </c>
      <c r="F105" s="29" t="str">
        <f>IFERROR(ROUND(AVERAGEIFS(Output!$N$3:$N$992,Output!$H$3:$H$992,F$3,Output!#REF!,1,Output!$B$3:$B$992,$A105),1)&amp;" ["&amp;ROUND(_xlfn.MINIFS(Output!$N$3:$N$992,Output!$H$3:$H$992,F$3,Output!#REF!,1,Output!$B$3:$B$992,$A105),1)&amp;"-"&amp;ROUND(_xlfn.MAXIFS(Output!$N$3:$N$992,Output!$H$3:$H$992,F$3,Output!#REF!,1,Output!$B$3:$B$992,$A105),1)&amp;"]","")</f>
        <v/>
      </c>
      <c r="G105" s="29" t="str">
        <f>IFERROR(ROUND(AVERAGEIFS(Output!$N$3:$N$992,Output!$H$3:$H$992,G$3,Output!#REF!,1,Output!$B$3:$B$992,$A105),1)&amp;" ["&amp;ROUND(_xlfn.MINIFS(Output!$N$3:$N$992,Output!$H$3:$H$992,G$3,Output!#REF!,1,Output!$B$3:$B$992,$A105),1)&amp;"-"&amp;ROUND(_xlfn.MAXIFS(Output!$N$3:$N$992,Output!$H$3:$H$992,G$3,Output!#REF!,1,Output!$B$3:$B$992,$A105),1)&amp;"]","")</f>
        <v/>
      </c>
      <c r="H105" s="29" t="str">
        <f>IFERROR(ROUND(AVERAGEIFS(Output!$N$3:$N$992,Output!$H$3:$H$992,H$3,Output!#REF!,1,Output!$B$3:$B$992,$A105),1)&amp;" ["&amp;ROUND(_xlfn.MINIFS(Output!$N$3:$N$992,Output!$H$3:$H$992,H$3,Output!#REF!,1,Output!$B$3:$B$992,$A105),1)&amp;"-"&amp;ROUND(_xlfn.MAXIFS(Output!$N$3:$N$992,Output!$H$3:$H$992,H$3,Output!#REF!,1,Output!$B$3:$B$992,$A105),1)&amp;"]","")</f>
        <v/>
      </c>
      <c r="I105" s="29" t="str">
        <f>IFERROR(ROUND(AVERAGEIFS(Output!$N$3:$N$992,Output!$H$3:$H$992,I$3,Output!#REF!,1,Output!$B$3:$B$992,$A105),1)&amp;" ["&amp;ROUND(_xlfn.MINIFS(Output!$N$3:$N$992,Output!$H$3:$H$992,I$3,Output!#REF!,1,Output!$B$3:$B$992,$A105),1)&amp;"-"&amp;ROUND(_xlfn.MAXIFS(Output!$N$3:$N$992,Output!$H$3:$H$992,I$3,Output!#REF!,1,Output!$B$3:$B$992,$A105),1)&amp;"]","")</f>
        <v/>
      </c>
      <c r="J105" s="29" t="str">
        <f>IFERROR(ROUND(AVERAGEIFS(Output!$N$3:$N$992,Output!$H$3:$H$992,J$3,Output!#REF!,1,Output!$B$3:$B$992,$A105),1)&amp;" ["&amp;ROUND(_xlfn.MINIFS(Output!$N$3:$N$992,Output!$H$3:$H$992,J$3,Output!#REF!,1,Output!$B$3:$B$992,$A105),1)&amp;"-"&amp;ROUND(_xlfn.MAXIFS(Output!$N$3:$N$992,Output!$H$3:$H$992,J$3,Output!#REF!,1,Output!$B$3:$B$992,$A105),1)&amp;"]","")</f>
        <v/>
      </c>
      <c r="K105" s="29" t="str">
        <f>IFERROR(ROUND(AVERAGEIFS(Output!$N$3:$N$992,Output!$H$3:$H$992,K$3,Output!#REF!,1,Output!$B$3:$B$992,$A105),1)&amp;" ["&amp;ROUND(_xlfn.MINIFS(Output!$N$3:$N$992,Output!$H$3:$H$992,K$3,Output!#REF!,1,Output!$B$3:$B$992,$A105),1)&amp;"-"&amp;ROUND(_xlfn.MAXIFS(Output!$N$3:$N$992,Output!$H$3:$H$992,K$3,Output!#REF!,1,Output!$B$3:$B$992,$A105),1)&amp;"]","")</f>
        <v/>
      </c>
      <c r="L105" s="29" t="str">
        <f>IFERROR(ROUND(AVERAGEIFS(Output!$N$3:$N$992,Output!$H$3:$H$992,L$3,Output!#REF!,1,Output!$B$3:$B$992,$A105),1)&amp;" ["&amp;ROUND(_xlfn.MINIFS(Output!$N$3:$N$992,Output!$H$3:$H$992,L$3,Output!#REF!,1,Output!$B$3:$B$992,$A105),1)&amp;"-"&amp;ROUND(_xlfn.MAXIFS(Output!$N$3:$N$992,Output!$H$3:$H$992,L$3,Output!#REF!,1,Output!$B$3:$B$992,$A105),1)&amp;"]","")</f>
        <v/>
      </c>
      <c r="M105" s="29" t="str">
        <f>IFERROR(ROUND(AVERAGEIFS(Output!$N$3:$N$992,Output!$H$3:$H$992,M$3,Output!#REF!,1,Output!$B$3:$B$992,$A105),1)&amp;" ["&amp;ROUND(_xlfn.MINIFS(Output!$N$3:$N$992,Output!$H$3:$H$992,M$3,Output!#REF!,1,Output!$B$3:$B$992,$A105),1)&amp;"-"&amp;ROUND(_xlfn.MAXIFS(Output!$N$3:$N$992,Output!$H$3:$H$992,M$3,Output!#REF!,1,Output!$B$3:$B$992,$A105),1)&amp;"]","")</f>
        <v/>
      </c>
      <c r="N105" s="29" t="str">
        <f>IFERROR(ROUND(AVERAGEIFS(Output!$N$3:$N$992,Output!$H$3:$H$992,N$3,Output!#REF!,1,Output!$B$3:$B$992,$A105),1)&amp;" ["&amp;ROUND(_xlfn.MINIFS(Output!$N$3:$N$992,Output!$H$3:$H$992,N$3,Output!#REF!,1,Output!$B$3:$B$992,$A105),1)&amp;"-"&amp;ROUND(_xlfn.MAXIFS(Output!$N$3:$N$992,Output!$H$3:$H$992,N$3,Output!#REF!,1,Output!$B$3:$B$992,$A105),1)&amp;"]","")</f>
        <v/>
      </c>
      <c r="O105" s="29" t="str">
        <f>IFERROR(ROUND(AVERAGEIFS(Output!$N$3:$N$992,Output!$H$3:$H$992,O$3,Output!#REF!,1,Output!$B$3:$B$992,$A105),1)&amp;" ["&amp;ROUND(_xlfn.MINIFS(Output!$N$3:$N$992,Output!$H$3:$H$992,O$3,Output!#REF!,1,Output!$B$3:$B$992,$A105),1)&amp;"-"&amp;ROUND(_xlfn.MAXIFS(Output!$N$3:$N$992,Output!$H$3:$H$992,O$3,Output!#REF!,1,Output!$B$3:$B$992,$A105),1)&amp;"]","")</f>
        <v/>
      </c>
      <c r="P105" s="29" t="str">
        <f>IFERROR(ROUND(AVERAGEIFS(Output!$N$3:$N$992,Output!$H$3:$H$992,P$3,Output!#REF!,1,Output!$B$3:$B$992,$A105),1)&amp;" ["&amp;ROUND(_xlfn.MINIFS(Output!$N$3:$N$992,Output!$H$3:$H$992,P$3,Output!#REF!,1,Output!$B$3:$B$992,$A105),1)&amp;"-"&amp;ROUND(_xlfn.MAXIFS(Output!$N$3:$N$992,Output!$H$3:$H$992,P$3,Output!#REF!,1,Output!$B$3:$B$992,$A105),1)&amp;"]","")</f>
        <v/>
      </c>
      <c r="Q105" s="29" t="str">
        <f>IFERROR(ROUND(AVERAGEIFS(Output!$N$3:$N$992,Output!$H$3:$H$992,Q$3,Output!#REF!,1,Output!$B$3:$B$992,$A105),1)&amp;" ["&amp;ROUND(_xlfn.MINIFS(Output!$N$3:$N$992,Output!$H$3:$H$992,Q$3,Output!#REF!,1,Output!$B$3:$B$992,$A105),1)&amp;"-"&amp;ROUND(_xlfn.MAXIFS(Output!$N$3:$N$992,Output!$H$3:$H$992,Q$3,Output!#REF!,1,Output!$B$3:$B$992,$A105),1)&amp;"]","")</f>
        <v/>
      </c>
      <c r="R105" s="29" t="str">
        <f>IFERROR(ROUND(AVERAGEIFS(Output!$N$3:$N$992,Output!$H$3:$H$992,R$3,Output!#REF!,1,Output!$B$3:$B$992,$A105),1)&amp;" ["&amp;ROUND(_xlfn.MINIFS(Output!$N$3:$N$992,Output!$H$3:$H$992,R$3,Output!#REF!,1,Output!$B$3:$B$992,$A105),1)&amp;"-"&amp;ROUND(_xlfn.MAXIFS(Output!$N$3:$N$992,Output!$H$3:$H$992,R$3,Output!#REF!,1,Output!$B$3:$B$992,$A105),1)&amp;"]","")</f>
        <v/>
      </c>
      <c r="S105" s="29" t="str">
        <f>IFERROR(ROUND(AVERAGEIFS(Output!$N$3:$N$992,Output!$H$3:$H$992,S$3,Output!#REF!,1,Output!$B$3:$B$992,$A105),1)&amp;" ["&amp;ROUND(_xlfn.MINIFS(Output!$N$3:$N$992,Output!$H$3:$H$992,S$3,Output!#REF!,1,Output!$B$3:$B$992,$A105),1)&amp;"-"&amp;ROUND(_xlfn.MAXIFS(Output!$N$3:$N$992,Output!$H$3:$H$992,S$3,Output!#REF!,1,Output!$B$3:$B$992,$A105),1)&amp;"]","")</f>
        <v/>
      </c>
      <c r="T105" s="29" t="str">
        <f>IFERROR(ROUND(AVERAGEIFS(Output!$N$3:$N$992,Output!$H$3:$H$992,T$3,Output!#REF!,1,Output!$B$3:$B$992,$A105),1)&amp;" ["&amp;ROUND(_xlfn.MINIFS(Output!$N$3:$N$992,Output!$H$3:$H$992,T$3,Output!#REF!,1,Output!$B$3:$B$992,$A105),1)&amp;"-"&amp;ROUND(_xlfn.MAXIFS(Output!$N$3:$N$992,Output!$H$3:$H$992,T$3,Output!#REF!,1,Output!$B$3:$B$992,$A105),1)&amp;"]","")</f>
        <v/>
      </c>
      <c r="U105" s="29" t="str">
        <f>IFERROR(ROUND(AVERAGEIFS(Output!$N$3:$N$992,Output!$H$3:$H$992,U$3,Output!#REF!,1,Output!$B$3:$B$992,$A105),1)&amp;" ["&amp;ROUND(_xlfn.MINIFS(Output!$N$3:$N$992,Output!$H$3:$H$992,U$3,Output!#REF!,1,Output!$B$3:$B$992,$A105),1)&amp;"-"&amp;ROUND(_xlfn.MAXIFS(Output!$N$3:$N$992,Output!$H$3:$H$992,U$3,Output!#REF!,1,Output!$B$3:$B$992,$A105),1)&amp;"]","")</f>
        <v/>
      </c>
      <c r="V105" s="29" t="str">
        <f>IFERROR(ROUND(AVERAGEIFS(Output!$N$3:$N$992,Output!$H$3:$H$992,V$3,Output!#REF!,1,Output!$B$3:$B$992,$A105),1)&amp;" ["&amp;ROUND(_xlfn.MINIFS(Output!$N$3:$N$992,Output!$H$3:$H$992,V$3,Output!#REF!,1,Output!$B$3:$B$992,$A105),1)&amp;"-"&amp;ROUND(_xlfn.MAXIFS(Output!$N$3:$N$992,Output!$H$3:$H$992,V$3,Output!#REF!,1,Output!$B$3:$B$992,$A105),1)&amp;"]","")</f>
        <v/>
      </c>
      <c r="W105" s="29" t="str">
        <f>IFERROR(ROUND(AVERAGEIFS(Output!$N$3:$N$992,Output!$H$3:$H$992,W$3,Output!#REF!,1,Output!$B$3:$B$992,$A105),1)&amp;" ["&amp;ROUND(_xlfn.MINIFS(Output!$N$3:$N$992,Output!$H$3:$H$992,W$3,Output!#REF!,1,Output!$B$3:$B$992,$A105),1)&amp;"-"&amp;ROUND(_xlfn.MAXIFS(Output!$N$3:$N$992,Output!$H$3:$H$992,W$3,Output!#REF!,1,Output!$B$3:$B$992,$A105),1)&amp;"]","")</f>
        <v/>
      </c>
      <c r="X105" s="29" t="str">
        <f>IFERROR(ROUND(AVERAGEIFS(Output!$N$3:$N$992,Output!$H$3:$H$992,X$3,Output!#REF!,1,Output!$B$3:$B$992,$A105),1)&amp;" ["&amp;ROUND(_xlfn.MINIFS(Output!$N$3:$N$992,Output!$H$3:$H$992,X$3,Output!#REF!,1,Output!$B$3:$B$992,$A105),1)&amp;"-"&amp;ROUND(_xlfn.MAXIFS(Output!$N$3:$N$992,Output!$H$3:$H$992,X$3,Output!#REF!,1,Output!$B$3:$B$992,$A105),1)&amp;"]","")</f>
        <v/>
      </c>
      <c r="Y105" s="29" t="str">
        <f>IFERROR(ROUND(AVERAGEIFS(Output!$N$3:$N$992,Output!$H$3:$H$992,Y$3,Output!#REF!,1,Output!$B$3:$B$992,$A105),1)&amp;" ["&amp;ROUND(_xlfn.MINIFS(Output!$N$3:$N$992,Output!$H$3:$H$992,Y$3,Output!#REF!,1,Output!$B$3:$B$992,$A105),1)&amp;"-"&amp;ROUND(_xlfn.MAXIFS(Output!$N$3:$N$992,Output!$H$3:$H$992,Y$3,Output!#REF!,1,Output!$B$3:$B$992,$A105),1)&amp;"]","")</f>
        <v/>
      </c>
      <c r="Z105" s="29" t="str">
        <f>IFERROR(ROUND(AVERAGEIFS(Output!$N$3:$N$992,Output!$H$3:$H$992,Z$3,Output!#REF!,1,Output!$B$3:$B$992,$A105),1)&amp;" ["&amp;ROUND(_xlfn.MINIFS(Output!$N$3:$N$992,Output!$H$3:$H$992,Z$3,Output!#REF!,1,Output!$B$3:$B$992,$A105),1)&amp;"-"&amp;ROUND(_xlfn.MAXIFS(Output!$N$3:$N$992,Output!$H$3:$H$992,Z$3,Output!#REF!,1,Output!$B$3:$B$992,$A105),1)&amp;"]","")</f>
        <v/>
      </c>
      <c r="AA105" s="29" t="str">
        <f>IFERROR(ROUND(AVERAGEIFS(Output!$N$3:$N$992,Output!$H$3:$H$992,AA$3,Output!#REF!,1,Output!$B$3:$B$992,$A105),0)&amp;" ["&amp;ROUND(_xlfn.MINIFS(Output!$N$3:$N$992,Output!$H$3:$H$992,AA$3,Output!#REF!,1,Output!$B$3:$B$992,$A105),0)&amp;"-"&amp;ROUND(_xlfn.MAXIFS(Output!$N$3:$N$992,Output!$H$3:$H$992,AA$3,Output!#REF!,1,Output!$B$3:$B$992,$A105),0)&amp;"]","")</f>
        <v/>
      </c>
      <c r="AB105" s="29" t="str">
        <f>IFERROR(ROUND(AVERAGEIFS(Output!$N$3:$N$992,Output!$H$3:$H$992,AB$3,Output!#REF!,1,Output!$B$3:$B$992,$A105),0)&amp;" ["&amp;ROUND(_xlfn.MINIFS(Output!$N$3:$N$992,Output!$H$3:$H$992,AB$3,Output!#REF!,1,Output!$B$3:$B$992,$A105),0)&amp;"-"&amp;ROUND(_xlfn.MAXIFS(Output!$N$3:$N$992,Output!$H$3:$H$992,AB$3,Output!#REF!,1,Output!$B$3:$B$992,$A105),0)&amp;"]","")</f>
        <v/>
      </c>
      <c r="AC105" s="29" t="str">
        <f>IFERROR(ROUND(AVERAGEIFS(Output!$N$3:$N$992,Output!$H$3:$H$992,AC$3,Output!#REF!,1,Output!$B$3:$B$992,$A105),0)&amp;" ["&amp;ROUND(_xlfn.MINIFS(Output!$N$3:$N$992,Output!$H$3:$H$992,AC$3,Output!#REF!,1,Output!$B$3:$B$992,$A105),0)&amp;"-"&amp;ROUND(_xlfn.MAXIFS(Output!$N$3:$N$992,Output!$H$3:$H$992,AC$3,Output!#REF!,1,Output!$B$3:$B$992,$A105),0)&amp;"]","")</f>
        <v/>
      </c>
    </row>
    <row r="106" spans="1:29" x14ac:dyDescent="0.35">
      <c r="A106" s="28" t="s">
        <v>46</v>
      </c>
      <c r="B106" s="51" t="s">
        <v>11</v>
      </c>
      <c r="C106" s="51" t="s">
        <v>15</v>
      </c>
      <c r="D106" s="29" t="str">
        <f>IFERROR(ROUND(AVERAGEIFS(Output!$N$3:$N$992,Output!$H$3:$H$992,D$3,Output!#REF!,1,Output!$B$3:$B$992,$A106),1)&amp;" ["&amp;ROUND(_xlfn.MINIFS(Output!$N$3:$N$992,Output!$H$3:$H$992,D$3,Output!#REF!,1,Output!$B$3:$B$992,$A106),1)&amp;"-"&amp;ROUND(_xlfn.MAXIFS(Output!$N$3:$N$992,Output!$H$3:$H$992,D$3,Output!#REF!,1,Output!$B$3:$B$992,$A106),1)&amp;"]","")</f>
        <v/>
      </c>
      <c r="E106" s="29" t="str">
        <f>IFERROR(ROUND(AVERAGEIFS(Output!$N$3:$N$992,Output!$H$3:$H$992,E$3,Output!#REF!,1,Output!$B$3:$B$992,$A106),1)&amp;" ["&amp;ROUND(_xlfn.MINIFS(Output!$N$3:$N$992,Output!$H$3:$H$992,E$3,Output!#REF!,1,Output!$B$3:$B$992,$A106),1)&amp;"-"&amp;ROUND(_xlfn.MAXIFS(Output!$N$3:$N$992,Output!$H$3:$H$992,E$3,Output!#REF!,1,Output!$B$3:$B$992,$A106),1)&amp;"]","")</f>
        <v/>
      </c>
      <c r="F106" s="29" t="str">
        <f>IFERROR(ROUND(AVERAGEIFS(Output!$N$3:$N$992,Output!$H$3:$H$992,F$3,Output!#REF!,1,Output!$B$3:$B$992,$A106),1)&amp;" ["&amp;ROUND(_xlfn.MINIFS(Output!$N$3:$N$992,Output!$H$3:$H$992,F$3,Output!#REF!,1,Output!$B$3:$B$992,$A106),1)&amp;"-"&amp;ROUND(_xlfn.MAXIFS(Output!$N$3:$N$992,Output!$H$3:$H$992,F$3,Output!#REF!,1,Output!$B$3:$B$992,$A106),1)&amp;"]","")</f>
        <v/>
      </c>
      <c r="G106" s="29" t="str">
        <f>IFERROR(ROUND(AVERAGEIFS(Output!$N$3:$N$992,Output!$H$3:$H$992,G$3,Output!#REF!,1,Output!$B$3:$B$992,$A106),1)&amp;" ["&amp;ROUND(_xlfn.MINIFS(Output!$N$3:$N$992,Output!$H$3:$H$992,G$3,Output!#REF!,1,Output!$B$3:$B$992,$A106),1)&amp;"-"&amp;ROUND(_xlfn.MAXIFS(Output!$N$3:$N$992,Output!$H$3:$H$992,G$3,Output!#REF!,1,Output!$B$3:$B$992,$A106),1)&amp;"]","")</f>
        <v/>
      </c>
      <c r="H106" s="29" t="str">
        <f>IFERROR(ROUND(AVERAGEIFS(Output!$N$3:$N$992,Output!$H$3:$H$992,H$3,Output!#REF!,1,Output!$B$3:$B$992,$A106),1)&amp;" ["&amp;ROUND(_xlfn.MINIFS(Output!$N$3:$N$992,Output!$H$3:$H$992,H$3,Output!#REF!,1,Output!$B$3:$B$992,$A106),1)&amp;"-"&amp;ROUND(_xlfn.MAXIFS(Output!$N$3:$N$992,Output!$H$3:$H$992,H$3,Output!#REF!,1,Output!$B$3:$B$992,$A106),1)&amp;"]","")</f>
        <v/>
      </c>
      <c r="I106" s="29" t="str">
        <f>IFERROR(ROUND(AVERAGEIFS(Output!$N$3:$N$992,Output!$H$3:$H$992,I$3,Output!#REF!,1,Output!$B$3:$B$992,$A106),1)&amp;" ["&amp;ROUND(_xlfn.MINIFS(Output!$N$3:$N$992,Output!$H$3:$H$992,I$3,Output!#REF!,1,Output!$B$3:$B$992,$A106),1)&amp;"-"&amp;ROUND(_xlfn.MAXIFS(Output!$N$3:$N$992,Output!$H$3:$H$992,I$3,Output!#REF!,1,Output!$B$3:$B$992,$A106),1)&amp;"]","")</f>
        <v/>
      </c>
      <c r="J106" s="29" t="str">
        <f>IFERROR(ROUND(AVERAGEIFS(Output!$N$3:$N$992,Output!$H$3:$H$992,J$3,Output!#REF!,1,Output!$B$3:$B$992,$A106),1)&amp;" ["&amp;ROUND(_xlfn.MINIFS(Output!$N$3:$N$992,Output!$H$3:$H$992,J$3,Output!#REF!,1,Output!$B$3:$B$992,$A106),1)&amp;"-"&amp;ROUND(_xlfn.MAXIFS(Output!$N$3:$N$992,Output!$H$3:$H$992,J$3,Output!#REF!,1,Output!$B$3:$B$992,$A106),1)&amp;"]","")</f>
        <v/>
      </c>
      <c r="K106" s="29" t="str">
        <f>IFERROR(ROUND(AVERAGEIFS(Output!$N$3:$N$992,Output!$H$3:$H$992,K$3,Output!#REF!,1,Output!$B$3:$B$992,$A106),1)&amp;" ["&amp;ROUND(_xlfn.MINIFS(Output!$N$3:$N$992,Output!$H$3:$H$992,K$3,Output!#REF!,1,Output!$B$3:$B$992,$A106),1)&amp;"-"&amp;ROUND(_xlfn.MAXIFS(Output!$N$3:$N$992,Output!$H$3:$H$992,K$3,Output!#REF!,1,Output!$B$3:$B$992,$A106),1)&amp;"]","")</f>
        <v/>
      </c>
      <c r="L106" s="29" t="str">
        <f>IFERROR(ROUND(AVERAGEIFS(Output!$N$3:$N$992,Output!$H$3:$H$992,L$3,Output!#REF!,1,Output!$B$3:$B$992,$A106),1)&amp;" ["&amp;ROUND(_xlfn.MINIFS(Output!$N$3:$N$992,Output!$H$3:$H$992,L$3,Output!#REF!,1,Output!$B$3:$B$992,$A106),1)&amp;"-"&amp;ROUND(_xlfn.MAXIFS(Output!$N$3:$N$992,Output!$H$3:$H$992,L$3,Output!#REF!,1,Output!$B$3:$B$992,$A106),1)&amp;"]","")</f>
        <v/>
      </c>
      <c r="M106" s="29" t="str">
        <f>IFERROR(ROUND(AVERAGEIFS(Output!$N$3:$N$992,Output!$H$3:$H$992,M$3,Output!#REF!,1,Output!$B$3:$B$992,$A106),1)&amp;" ["&amp;ROUND(_xlfn.MINIFS(Output!$N$3:$N$992,Output!$H$3:$H$992,M$3,Output!#REF!,1,Output!$B$3:$B$992,$A106),1)&amp;"-"&amp;ROUND(_xlfn.MAXIFS(Output!$N$3:$N$992,Output!$H$3:$H$992,M$3,Output!#REF!,1,Output!$B$3:$B$992,$A106),1)&amp;"]","")</f>
        <v/>
      </c>
      <c r="N106" s="29" t="str">
        <f>IFERROR(ROUND(AVERAGEIFS(Output!$N$3:$N$992,Output!$H$3:$H$992,N$3,Output!#REF!,1,Output!$B$3:$B$992,$A106),1)&amp;" ["&amp;ROUND(_xlfn.MINIFS(Output!$N$3:$N$992,Output!$H$3:$H$992,N$3,Output!#REF!,1,Output!$B$3:$B$992,$A106),1)&amp;"-"&amp;ROUND(_xlfn.MAXIFS(Output!$N$3:$N$992,Output!$H$3:$H$992,N$3,Output!#REF!,1,Output!$B$3:$B$992,$A106),1)&amp;"]","")</f>
        <v/>
      </c>
      <c r="O106" s="29" t="str">
        <f>IFERROR(ROUND(AVERAGEIFS(Output!$N$3:$N$992,Output!$H$3:$H$992,O$3,Output!#REF!,1,Output!$B$3:$B$992,$A106),1)&amp;" ["&amp;ROUND(_xlfn.MINIFS(Output!$N$3:$N$992,Output!$H$3:$H$992,O$3,Output!#REF!,1,Output!$B$3:$B$992,$A106),1)&amp;"-"&amp;ROUND(_xlfn.MAXIFS(Output!$N$3:$N$992,Output!$H$3:$H$992,O$3,Output!#REF!,1,Output!$B$3:$B$992,$A106),1)&amp;"]","")</f>
        <v/>
      </c>
      <c r="P106" s="29" t="str">
        <f>IFERROR(ROUND(AVERAGEIFS(Output!$N$3:$N$992,Output!$H$3:$H$992,P$3,Output!#REF!,1,Output!$B$3:$B$992,$A106),1)&amp;" ["&amp;ROUND(_xlfn.MINIFS(Output!$N$3:$N$992,Output!$H$3:$H$992,P$3,Output!#REF!,1,Output!$B$3:$B$992,$A106),1)&amp;"-"&amp;ROUND(_xlfn.MAXIFS(Output!$N$3:$N$992,Output!$H$3:$H$992,P$3,Output!#REF!,1,Output!$B$3:$B$992,$A106),1)&amp;"]","")</f>
        <v/>
      </c>
      <c r="Q106" s="29" t="str">
        <f>IFERROR(ROUND(AVERAGEIFS(Output!$N$3:$N$992,Output!$H$3:$H$992,Q$3,Output!#REF!,1,Output!$B$3:$B$992,$A106),1)&amp;" ["&amp;ROUND(_xlfn.MINIFS(Output!$N$3:$N$992,Output!$H$3:$H$992,Q$3,Output!#REF!,1,Output!$B$3:$B$992,$A106),1)&amp;"-"&amp;ROUND(_xlfn.MAXIFS(Output!$N$3:$N$992,Output!$H$3:$H$992,Q$3,Output!#REF!,1,Output!$B$3:$B$992,$A106),1)&amp;"]","")</f>
        <v/>
      </c>
      <c r="R106" s="29" t="str">
        <f>IFERROR(ROUND(AVERAGEIFS(Output!$N$3:$N$992,Output!$H$3:$H$992,R$3,Output!#REF!,1,Output!$B$3:$B$992,$A106),1)&amp;" ["&amp;ROUND(_xlfn.MINIFS(Output!$N$3:$N$992,Output!$H$3:$H$992,R$3,Output!#REF!,1,Output!$B$3:$B$992,$A106),1)&amp;"-"&amp;ROUND(_xlfn.MAXIFS(Output!$N$3:$N$992,Output!$H$3:$H$992,R$3,Output!#REF!,1,Output!$B$3:$B$992,$A106),1)&amp;"]","")</f>
        <v/>
      </c>
      <c r="S106" s="29" t="str">
        <f>IFERROR(ROUND(AVERAGEIFS(Output!$N$3:$N$992,Output!$H$3:$H$992,S$3,Output!#REF!,1,Output!$B$3:$B$992,$A106),1)&amp;" ["&amp;ROUND(_xlfn.MINIFS(Output!$N$3:$N$992,Output!$H$3:$H$992,S$3,Output!#REF!,1,Output!$B$3:$B$992,$A106),1)&amp;"-"&amp;ROUND(_xlfn.MAXIFS(Output!$N$3:$N$992,Output!$H$3:$H$992,S$3,Output!#REF!,1,Output!$B$3:$B$992,$A106),1)&amp;"]","")</f>
        <v/>
      </c>
      <c r="T106" s="29" t="str">
        <f>IFERROR(ROUND(AVERAGEIFS(Output!$N$3:$N$992,Output!$H$3:$H$992,T$3,Output!#REF!,1,Output!$B$3:$B$992,$A106),1)&amp;" ["&amp;ROUND(_xlfn.MINIFS(Output!$N$3:$N$992,Output!$H$3:$H$992,T$3,Output!#REF!,1,Output!$B$3:$B$992,$A106),1)&amp;"-"&amp;ROUND(_xlfn.MAXIFS(Output!$N$3:$N$992,Output!$H$3:$H$992,T$3,Output!#REF!,1,Output!$B$3:$B$992,$A106),1)&amp;"]","")</f>
        <v/>
      </c>
      <c r="U106" s="29" t="str">
        <f>IFERROR(ROUND(AVERAGEIFS(Output!$N$3:$N$992,Output!$H$3:$H$992,U$3,Output!#REF!,1,Output!$B$3:$B$992,$A106),1)&amp;" ["&amp;ROUND(_xlfn.MINIFS(Output!$N$3:$N$992,Output!$H$3:$H$992,U$3,Output!#REF!,1,Output!$B$3:$B$992,$A106),1)&amp;"-"&amp;ROUND(_xlfn.MAXIFS(Output!$N$3:$N$992,Output!$H$3:$H$992,U$3,Output!#REF!,1,Output!$B$3:$B$992,$A106),1)&amp;"]","")</f>
        <v/>
      </c>
      <c r="V106" s="29" t="str">
        <f>IFERROR(ROUND(AVERAGEIFS(Output!$N$3:$N$992,Output!$H$3:$H$992,V$3,Output!#REF!,1,Output!$B$3:$B$992,$A106),1)&amp;" ["&amp;ROUND(_xlfn.MINIFS(Output!$N$3:$N$992,Output!$H$3:$H$992,V$3,Output!#REF!,1,Output!$B$3:$B$992,$A106),1)&amp;"-"&amp;ROUND(_xlfn.MAXIFS(Output!$N$3:$N$992,Output!$H$3:$H$992,V$3,Output!#REF!,1,Output!$B$3:$B$992,$A106),1)&amp;"]","")</f>
        <v/>
      </c>
      <c r="W106" s="29" t="str">
        <f>IFERROR(ROUND(AVERAGEIFS(Output!$N$3:$N$992,Output!$H$3:$H$992,W$3,Output!#REF!,1,Output!$B$3:$B$992,$A106),1)&amp;" ["&amp;ROUND(_xlfn.MINIFS(Output!$N$3:$N$992,Output!$H$3:$H$992,W$3,Output!#REF!,1,Output!$B$3:$B$992,$A106),1)&amp;"-"&amp;ROUND(_xlfn.MAXIFS(Output!$N$3:$N$992,Output!$H$3:$H$992,W$3,Output!#REF!,1,Output!$B$3:$B$992,$A106),1)&amp;"]","")</f>
        <v/>
      </c>
      <c r="X106" s="29" t="str">
        <f>IFERROR(ROUND(AVERAGEIFS(Output!$N$3:$N$992,Output!$H$3:$H$992,X$3,Output!#REF!,1,Output!$B$3:$B$992,$A106),1)&amp;" ["&amp;ROUND(_xlfn.MINIFS(Output!$N$3:$N$992,Output!$H$3:$H$992,X$3,Output!#REF!,1,Output!$B$3:$B$992,$A106),1)&amp;"-"&amp;ROUND(_xlfn.MAXIFS(Output!$N$3:$N$992,Output!$H$3:$H$992,X$3,Output!#REF!,1,Output!$B$3:$B$992,$A106),1)&amp;"]","")</f>
        <v/>
      </c>
      <c r="Y106" s="29" t="str">
        <f>IFERROR(ROUND(AVERAGEIFS(Output!$N$3:$N$992,Output!$H$3:$H$992,Y$3,Output!#REF!,1,Output!$B$3:$B$992,$A106),1)&amp;" ["&amp;ROUND(_xlfn.MINIFS(Output!$N$3:$N$992,Output!$H$3:$H$992,Y$3,Output!#REF!,1,Output!$B$3:$B$992,$A106),1)&amp;"-"&amp;ROUND(_xlfn.MAXIFS(Output!$N$3:$N$992,Output!$H$3:$H$992,Y$3,Output!#REF!,1,Output!$B$3:$B$992,$A106),1)&amp;"]","")</f>
        <v/>
      </c>
      <c r="Z106" s="29" t="str">
        <f>IFERROR(ROUND(AVERAGEIFS(Output!$N$3:$N$992,Output!$H$3:$H$992,Z$3,Output!#REF!,1,Output!$B$3:$B$992,$A106),1)&amp;" ["&amp;ROUND(_xlfn.MINIFS(Output!$N$3:$N$992,Output!$H$3:$H$992,Z$3,Output!#REF!,1,Output!$B$3:$B$992,$A106),1)&amp;"-"&amp;ROUND(_xlfn.MAXIFS(Output!$N$3:$N$992,Output!$H$3:$H$992,Z$3,Output!#REF!,1,Output!$B$3:$B$992,$A106),1)&amp;"]","")</f>
        <v/>
      </c>
      <c r="AA106" s="29" t="str">
        <f>IFERROR(ROUND(AVERAGEIFS(Output!$N$3:$N$992,Output!$H$3:$H$992,AA$3,Output!#REF!,1,Output!$B$3:$B$992,$A106),0)&amp;" ["&amp;ROUND(_xlfn.MINIFS(Output!$N$3:$N$992,Output!$H$3:$H$992,AA$3,Output!#REF!,1,Output!$B$3:$B$992,$A106),0)&amp;"-"&amp;ROUND(_xlfn.MAXIFS(Output!$N$3:$N$992,Output!$H$3:$H$992,AA$3,Output!#REF!,1,Output!$B$3:$B$992,$A106),0)&amp;"]","")</f>
        <v/>
      </c>
      <c r="AB106" s="29" t="str">
        <f>IFERROR(ROUND(AVERAGEIFS(Output!$N$3:$N$992,Output!$H$3:$H$992,AB$3,Output!#REF!,1,Output!$B$3:$B$992,$A106),0)&amp;" ["&amp;ROUND(_xlfn.MINIFS(Output!$N$3:$N$992,Output!$H$3:$H$992,AB$3,Output!#REF!,1,Output!$B$3:$B$992,$A106),0)&amp;"-"&amp;ROUND(_xlfn.MAXIFS(Output!$N$3:$N$992,Output!$H$3:$H$992,AB$3,Output!#REF!,1,Output!$B$3:$B$992,$A106),0)&amp;"]","")</f>
        <v/>
      </c>
      <c r="AC106" s="29" t="str">
        <f>IFERROR(ROUND(AVERAGEIFS(Output!$N$3:$N$992,Output!$H$3:$H$992,AC$3,Output!#REF!,1,Output!$B$3:$B$992,$A106),0)&amp;" ["&amp;ROUND(_xlfn.MINIFS(Output!$N$3:$N$992,Output!$H$3:$H$992,AC$3,Output!#REF!,1,Output!$B$3:$B$992,$A106),0)&amp;"-"&amp;ROUND(_xlfn.MAXIFS(Output!$N$3:$N$992,Output!$H$3:$H$992,AC$3,Output!#REF!,1,Output!$B$3:$B$992,$A106),0)&amp;"]","")</f>
        <v/>
      </c>
    </row>
    <row r="107" spans="1:29" x14ac:dyDescent="0.35">
      <c r="A107" s="28" t="s">
        <v>47</v>
      </c>
      <c r="B107" s="51" t="s">
        <v>9</v>
      </c>
      <c r="C107" s="51" t="s">
        <v>17</v>
      </c>
      <c r="D107" s="29" t="str">
        <f>IFERROR(ROUND(AVERAGEIFS(Output!$N$3:$N$992,Output!$H$3:$H$992,D$3,Output!#REF!,1,Output!$B$3:$B$992,$A107),1)&amp;" ["&amp;ROUND(_xlfn.MINIFS(Output!$N$3:$N$992,Output!$H$3:$H$992,D$3,Output!#REF!,1,Output!$B$3:$B$992,$A107),1)&amp;"-"&amp;ROUND(_xlfn.MAXIFS(Output!$N$3:$N$992,Output!$H$3:$H$992,D$3,Output!#REF!,1,Output!$B$3:$B$992,$A107),1)&amp;"]","")</f>
        <v/>
      </c>
      <c r="E107" s="29" t="str">
        <f>IFERROR(ROUND(AVERAGEIFS(Output!$N$3:$N$992,Output!$H$3:$H$992,E$3,Output!#REF!,1,Output!$B$3:$B$992,$A107),1)&amp;" ["&amp;ROUND(_xlfn.MINIFS(Output!$N$3:$N$992,Output!$H$3:$H$992,E$3,Output!#REF!,1,Output!$B$3:$B$992,$A107),1)&amp;"-"&amp;ROUND(_xlfn.MAXIFS(Output!$N$3:$N$992,Output!$H$3:$H$992,E$3,Output!#REF!,1,Output!$B$3:$B$992,$A107),1)&amp;"]","")</f>
        <v/>
      </c>
      <c r="F107" s="29" t="str">
        <f>IFERROR(ROUND(AVERAGEIFS(Output!$N$3:$N$992,Output!$H$3:$H$992,F$3,Output!#REF!,1,Output!$B$3:$B$992,$A107),1)&amp;" ["&amp;ROUND(_xlfn.MINIFS(Output!$N$3:$N$992,Output!$H$3:$H$992,F$3,Output!#REF!,1,Output!$B$3:$B$992,$A107),1)&amp;"-"&amp;ROUND(_xlfn.MAXIFS(Output!$N$3:$N$992,Output!$H$3:$H$992,F$3,Output!#REF!,1,Output!$B$3:$B$992,$A107),1)&amp;"]","")</f>
        <v/>
      </c>
      <c r="G107" s="29" t="str">
        <f>IFERROR(ROUND(AVERAGEIFS(Output!$N$3:$N$992,Output!$H$3:$H$992,G$3,Output!#REF!,1,Output!$B$3:$B$992,$A107),1)&amp;" ["&amp;ROUND(_xlfn.MINIFS(Output!$N$3:$N$992,Output!$H$3:$H$992,G$3,Output!#REF!,1,Output!$B$3:$B$992,$A107),1)&amp;"-"&amp;ROUND(_xlfn.MAXIFS(Output!$N$3:$N$992,Output!$H$3:$H$992,G$3,Output!#REF!,1,Output!$B$3:$B$992,$A107),1)&amp;"]","")</f>
        <v/>
      </c>
      <c r="H107" s="29" t="str">
        <f>IFERROR(ROUND(AVERAGEIFS(Output!$N$3:$N$992,Output!$H$3:$H$992,H$3,Output!#REF!,1,Output!$B$3:$B$992,$A107),1)&amp;" ["&amp;ROUND(_xlfn.MINIFS(Output!$N$3:$N$992,Output!$H$3:$H$992,H$3,Output!#REF!,1,Output!$B$3:$B$992,$A107),1)&amp;"-"&amp;ROUND(_xlfn.MAXIFS(Output!$N$3:$N$992,Output!$H$3:$H$992,H$3,Output!#REF!,1,Output!$B$3:$B$992,$A107),1)&amp;"]","")</f>
        <v/>
      </c>
      <c r="I107" s="29" t="str">
        <f>IFERROR(ROUND(AVERAGEIFS(Output!$N$3:$N$992,Output!$H$3:$H$992,I$3,Output!#REF!,1,Output!$B$3:$B$992,$A107),1)&amp;" ["&amp;ROUND(_xlfn.MINIFS(Output!$N$3:$N$992,Output!$H$3:$H$992,I$3,Output!#REF!,1,Output!$B$3:$B$992,$A107),1)&amp;"-"&amp;ROUND(_xlfn.MAXIFS(Output!$N$3:$N$992,Output!$H$3:$H$992,I$3,Output!#REF!,1,Output!$B$3:$B$992,$A107),1)&amp;"]","")</f>
        <v/>
      </c>
      <c r="J107" s="29" t="str">
        <f>IFERROR(ROUND(AVERAGEIFS(Output!$N$3:$N$992,Output!$H$3:$H$992,J$3,Output!#REF!,1,Output!$B$3:$B$992,$A107),1)&amp;" ["&amp;ROUND(_xlfn.MINIFS(Output!$N$3:$N$992,Output!$H$3:$H$992,J$3,Output!#REF!,1,Output!$B$3:$B$992,$A107),1)&amp;"-"&amp;ROUND(_xlfn.MAXIFS(Output!$N$3:$N$992,Output!$H$3:$H$992,J$3,Output!#REF!,1,Output!$B$3:$B$992,$A107),1)&amp;"]","")</f>
        <v/>
      </c>
      <c r="K107" s="29" t="str">
        <f>IFERROR(ROUND(AVERAGEIFS(Output!$N$3:$N$992,Output!$H$3:$H$992,K$3,Output!#REF!,1,Output!$B$3:$B$992,$A107),1)&amp;" ["&amp;ROUND(_xlfn.MINIFS(Output!$N$3:$N$992,Output!$H$3:$H$992,K$3,Output!#REF!,1,Output!$B$3:$B$992,$A107),1)&amp;"-"&amp;ROUND(_xlfn.MAXIFS(Output!$N$3:$N$992,Output!$H$3:$H$992,K$3,Output!#REF!,1,Output!$B$3:$B$992,$A107),1)&amp;"]","")</f>
        <v/>
      </c>
      <c r="L107" s="29" t="str">
        <f>IFERROR(ROUND(AVERAGEIFS(Output!$N$3:$N$992,Output!$H$3:$H$992,L$3,Output!#REF!,1,Output!$B$3:$B$992,$A107),1)&amp;" ["&amp;ROUND(_xlfn.MINIFS(Output!$N$3:$N$992,Output!$H$3:$H$992,L$3,Output!#REF!,1,Output!$B$3:$B$992,$A107),1)&amp;"-"&amp;ROUND(_xlfn.MAXIFS(Output!$N$3:$N$992,Output!$H$3:$H$992,L$3,Output!#REF!,1,Output!$B$3:$B$992,$A107),1)&amp;"]","")</f>
        <v/>
      </c>
      <c r="M107" s="29" t="str">
        <f>IFERROR(ROUND(AVERAGEIFS(Output!$N$3:$N$992,Output!$H$3:$H$992,M$3,Output!#REF!,1,Output!$B$3:$B$992,$A107),1)&amp;" ["&amp;ROUND(_xlfn.MINIFS(Output!$N$3:$N$992,Output!$H$3:$H$992,M$3,Output!#REF!,1,Output!$B$3:$B$992,$A107),1)&amp;"-"&amp;ROUND(_xlfn.MAXIFS(Output!$N$3:$N$992,Output!$H$3:$H$992,M$3,Output!#REF!,1,Output!$B$3:$B$992,$A107),1)&amp;"]","")</f>
        <v/>
      </c>
      <c r="N107" s="29" t="str">
        <f>IFERROR(ROUND(AVERAGEIFS(Output!$N$3:$N$992,Output!$H$3:$H$992,N$3,Output!#REF!,1,Output!$B$3:$B$992,$A107),1)&amp;" ["&amp;ROUND(_xlfn.MINIFS(Output!$N$3:$N$992,Output!$H$3:$H$992,N$3,Output!#REF!,1,Output!$B$3:$B$992,$A107),1)&amp;"-"&amp;ROUND(_xlfn.MAXIFS(Output!$N$3:$N$992,Output!$H$3:$H$992,N$3,Output!#REF!,1,Output!$B$3:$B$992,$A107),1)&amp;"]","")</f>
        <v/>
      </c>
      <c r="O107" s="29" t="str">
        <f>IFERROR(ROUND(AVERAGEIFS(Output!$N$3:$N$992,Output!$H$3:$H$992,O$3,Output!#REF!,1,Output!$B$3:$B$992,$A107),1)&amp;" ["&amp;ROUND(_xlfn.MINIFS(Output!$N$3:$N$992,Output!$H$3:$H$992,O$3,Output!#REF!,1,Output!$B$3:$B$992,$A107),1)&amp;"-"&amp;ROUND(_xlfn.MAXIFS(Output!$N$3:$N$992,Output!$H$3:$H$992,O$3,Output!#REF!,1,Output!$B$3:$B$992,$A107),1)&amp;"]","")</f>
        <v/>
      </c>
      <c r="P107" s="29" t="str">
        <f>IFERROR(ROUND(AVERAGEIFS(Output!$N$3:$N$992,Output!$H$3:$H$992,P$3,Output!#REF!,1,Output!$B$3:$B$992,$A107),1)&amp;" ["&amp;ROUND(_xlfn.MINIFS(Output!$N$3:$N$992,Output!$H$3:$H$992,P$3,Output!#REF!,1,Output!$B$3:$B$992,$A107),1)&amp;"-"&amp;ROUND(_xlfn.MAXIFS(Output!$N$3:$N$992,Output!$H$3:$H$992,P$3,Output!#REF!,1,Output!$B$3:$B$992,$A107),1)&amp;"]","")</f>
        <v/>
      </c>
      <c r="Q107" s="29" t="str">
        <f>IFERROR(ROUND(AVERAGEIFS(Output!$N$3:$N$992,Output!$H$3:$H$992,Q$3,Output!#REF!,1,Output!$B$3:$B$992,$A107),1)&amp;" ["&amp;ROUND(_xlfn.MINIFS(Output!$N$3:$N$992,Output!$H$3:$H$992,Q$3,Output!#REF!,1,Output!$B$3:$B$992,$A107),1)&amp;"-"&amp;ROUND(_xlfn.MAXIFS(Output!$N$3:$N$992,Output!$H$3:$H$992,Q$3,Output!#REF!,1,Output!$B$3:$B$992,$A107),1)&amp;"]","")</f>
        <v/>
      </c>
      <c r="R107" s="29" t="str">
        <f>IFERROR(ROUND(AVERAGEIFS(Output!$N$3:$N$992,Output!$H$3:$H$992,R$3,Output!#REF!,1,Output!$B$3:$B$992,$A107),1)&amp;" ["&amp;ROUND(_xlfn.MINIFS(Output!$N$3:$N$992,Output!$H$3:$H$992,R$3,Output!#REF!,1,Output!$B$3:$B$992,$A107),1)&amp;"-"&amp;ROUND(_xlfn.MAXIFS(Output!$N$3:$N$992,Output!$H$3:$H$992,R$3,Output!#REF!,1,Output!$B$3:$B$992,$A107),1)&amp;"]","")</f>
        <v/>
      </c>
      <c r="S107" s="29" t="str">
        <f>IFERROR(ROUND(AVERAGEIFS(Output!$N$3:$N$992,Output!$H$3:$H$992,S$3,Output!#REF!,1,Output!$B$3:$B$992,$A107),1)&amp;" ["&amp;ROUND(_xlfn.MINIFS(Output!$N$3:$N$992,Output!$H$3:$H$992,S$3,Output!#REF!,1,Output!$B$3:$B$992,$A107),1)&amp;"-"&amp;ROUND(_xlfn.MAXIFS(Output!$N$3:$N$992,Output!$H$3:$H$992,S$3,Output!#REF!,1,Output!$B$3:$B$992,$A107),1)&amp;"]","")</f>
        <v/>
      </c>
      <c r="T107" s="29" t="str">
        <f>IFERROR(ROUND(AVERAGEIFS(Output!$N$3:$N$992,Output!$H$3:$H$992,T$3,Output!#REF!,1,Output!$B$3:$B$992,$A107),1)&amp;" ["&amp;ROUND(_xlfn.MINIFS(Output!$N$3:$N$992,Output!$H$3:$H$992,T$3,Output!#REF!,1,Output!$B$3:$B$992,$A107),1)&amp;"-"&amp;ROUND(_xlfn.MAXIFS(Output!$N$3:$N$992,Output!$H$3:$H$992,T$3,Output!#REF!,1,Output!$B$3:$B$992,$A107),1)&amp;"]","")</f>
        <v/>
      </c>
      <c r="U107" s="29" t="str">
        <f>IFERROR(ROUND(AVERAGEIFS(Output!$N$3:$N$992,Output!$H$3:$H$992,U$3,Output!#REF!,1,Output!$B$3:$B$992,$A107),1)&amp;" ["&amp;ROUND(_xlfn.MINIFS(Output!$N$3:$N$992,Output!$H$3:$H$992,U$3,Output!#REF!,1,Output!$B$3:$B$992,$A107),1)&amp;"-"&amp;ROUND(_xlfn.MAXIFS(Output!$N$3:$N$992,Output!$H$3:$H$992,U$3,Output!#REF!,1,Output!$B$3:$B$992,$A107),1)&amp;"]","")</f>
        <v/>
      </c>
      <c r="V107" s="29" t="str">
        <f>IFERROR(ROUND(AVERAGEIFS(Output!$N$3:$N$992,Output!$H$3:$H$992,V$3,Output!#REF!,1,Output!$B$3:$B$992,$A107),1)&amp;" ["&amp;ROUND(_xlfn.MINIFS(Output!$N$3:$N$992,Output!$H$3:$H$992,V$3,Output!#REF!,1,Output!$B$3:$B$992,$A107),1)&amp;"-"&amp;ROUND(_xlfn.MAXIFS(Output!$N$3:$N$992,Output!$H$3:$H$992,V$3,Output!#REF!,1,Output!$B$3:$B$992,$A107),1)&amp;"]","")</f>
        <v/>
      </c>
      <c r="W107" s="29" t="str">
        <f>IFERROR(ROUND(AVERAGEIFS(Output!$N$3:$N$992,Output!$H$3:$H$992,W$3,Output!#REF!,1,Output!$B$3:$B$992,$A107),1)&amp;" ["&amp;ROUND(_xlfn.MINIFS(Output!$N$3:$N$992,Output!$H$3:$H$992,W$3,Output!#REF!,1,Output!$B$3:$B$992,$A107),1)&amp;"-"&amp;ROUND(_xlfn.MAXIFS(Output!$N$3:$N$992,Output!$H$3:$H$992,W$3,Output!#REF!,1,Output!$B$3:$B$992,$A107),1)&amp;"]","")</f>
        <v/>
      </c>
      <c r="X107" s="29" t="str">
        <f>IFERROR(ROUND(AVERAGEIFS(Output!$N$3:$N$992,Output!$H$3:$H$992,X$3,Output!#REF!,1,Output!$B$3:$B$992,$A107),1)&amp;" ["&amp;ROUND(_xlfn.MINIFS(Output!$N$3:$N$992,Output!$H$3:$H$992,X$3,Output!#REF!,1,Output!$B$3:$B$992,$A107),1)&amp;"-"&amp;ROUND(_xlfn.MAXIFS(Output!$N$3:$N$992,Output!$H$3:$H$992,X$3,Output!#REF!,1,Output!$B$3:$B$992,$A107),1)&amp;"]","")</f>
        <v/>
      </c>
      <c r="Y107" s="29" t="str">
        <f>IFERROR(ROUND(AVERAGEIFS(Output!$N$3:$N$992,Output!$H$3:$H$992,Y$3,Output!#REF!,1,Output!$B$3:$B$992,$A107),1)&amp;" ["&amp;ROUND(_xlfn.MINIFS(Output!$N$3:$N$992,Output!$H$3:$H$992,Y$3,Output!#REF!,1,Output!$B$3:$B$992,$A107),1)&amp;"-"&amp;ROUND(_xlfn.MAXIFS(Output!$N$3:$N$992,Output!$H$3:$H$992,Y$3,Output!#REF!,1,Output!$B$3:$B$992,$A107),1)&amp;"]","")</f>
        <v/>
      </c>
      <c r="Z107" s="29" t="str">
        <f>IFERROR(ROUND(AVERAGEIFS(Output!$N$3:$N$992,Output!$H$3:$H$992,Z$3,Output!#REF!,1,Output!$B$3:$B$992,$A107),1)&amp;" ["&amp;ROUND(_xlfn.MINIFS(Output!$N$3:$N$992,Output!$H$3:$H$992,Z$3,Output!#REF!,1,Output!$B$3:$B$992,$A107),1)&amp;"-"&amp;ROUND(_xlfn.MAXIFS(Output!$N$3:$N$992,Output!$H$3:$H$992,Z$3,Output!#REF!,1,Output!$B$3:$B$992,$A107),1)&amp;"]","")</f>
        <v/>
      </c>
      <c r="AA107" s="29" t="str">
        <f>IFERROR(ROUND(AVERAGEIFS(Output!$N$3:$N$992,Output!$H$3:$H$992,AA$3,Output!#REF!,1,Output!$B$3:$B$992,$A107),0)&amp;" ["&amp;ROUND(_xlfn.MINIFS(Output!$N$3:$N$992,Output!$H$3:$H$992,AA$3,Output!#REF!,1,Output!$B$3:$B$992,$A107),0)&amp;"-"&amp;ROUND(_xlfn.MAXIFS(Output!$N$3:$N$992,Output!$H$3:$H$992,AA$3,Output!#REF!,1,Output!$B$3:$B$992,$A107),0)&amp;"]","")</f>
        <v/>
      </c>
      <c r="AB107" s="29" t="str">
        <f>IFERROR(ROUND(AVERAGEIFS(Output!$N$3:$N$992,Output!$H$3:$H$992,AB$3,Output!#REF!,1,Output!$B$3:$B$992,$A107),0)&amp;" ["&amp;ROUND(_xlfn.MINIFS(Output!$N$3:$N$992,Output!$H$3:$H$992,AB$3,Output!#REF!,1,Output!$B$3:$B$992,$A107),0)&amp;"-"&amp;ROUND(_xlfn.MAXIFS(Output!$N$3:$N$992,Output!$H$3:$H$992,AB$3,Output!#REF!,1,Output!$B$3:$B$992,$A107),0)&amp;"]","")</f>
        <v/>
      </c>
      <c r="AC107" s="29" t="str">
        <f>IFERROR(ROUND(AVERAGEIFS(Output!$N$3:$N$992,Output!$H$3:$H$992,AC$3,Output!#REF!,1,Output!$B$3:$B$992,$A107),0)&amp;" ["&amp;ROUND(_xlfn.MINIFS(Output!$N$3:$N$992,Output!$H$3:$H$992,AC$3,Output!#REF!,1,Output!$B$3:$B$992,$A107),0)&amp;"-"&amp;ROUND(_xlfn.MAXIFS(Output!$N$3:$N$992,Output!$H$3:$H$992,AC$3,Output!#REF!,1,Output!$B$3:$B$992,$A107),0)&amp;"]","")</f>
        <v/>
      </c>
    </row>
    <row r="108" spans="1:29" x14ac:dyDescent="0.35">
      <c r="A108" s="28" t="s">
        <v>48</v>
      </c>
      <c r="B108" s="51" t="s">
        <v>10</v>
      </c>
      <c r="C108" s="51" t="s">
        <v>16</v>
      </c>
      <c r="D108" s="29" t="str">
        <f>IFERROR(ROUND(AVERAGEIFS(Output!$N$3:$N$992,Output!$H$3:$H$992,D$3,Output!#REF!,1,Output!$B$3:$B$992,$A108),1)&amp;" ["&amp;ROUND(_xlfn.MINIFS(Output!$N$3:$N$992,Output!$H$3:$H$992,D$3,Output!#REF!,1,Output!$B$3:$B$992,$A108),1)&amp;"-"&amp;ROUND(_xlfn.MAXIFS(Output!$N$3:$N$992,Output!$H$3:$H$992,D$3,Output!#REF!,1,Output!$B$3:$B$992,$A108),1)&amp;"]","")</f>
        <v/>
      </c>
      <c r="E108" s="29" t="str">
        <f>IFERROR(ROUND(AVERAGEIFS(Output!$N$3:$N$992,Output!$H$3:$H$992,E$3,Output!#REF!,1,Output!$B$3:$B$992,$A108),1)&amp;" ["&amp;ROUND(_xlfn.MINIFS(Output!$N$3:$N$992,Output!$H$3:$H$992,E$3,Output!#REF!,1,Output!$B$3:$B$992,$A108),1)&amp;"-"&amp;ROUND(_xlfn.MAXIFS(Output!$N$3:$N$992,Output!$H$3:$H$992,E$3,Output!#REF!,1,Output!$B$3:$B$992,$A108),1)&amp;"]","")</f>
        <v/>
      </c>
      <c r="F108" s="29" t="str">
        <f>IFERROR(ROUND(AVERAGEIFS(Output!$N$3:$N$992,Output!$H$3:$H$992,F$3,Output!#REF!,1,Output!$B$3:$B$992,$A108),1)&amp;" ["&amp;ROUND(_xlfn.MINIFS(Output!$N$3:$N$992,Output!$H$3:$H$992,F$3,Output!#REF!,1,Output!$B$3:$B$992,$A108),1)&amp;"-"&amp;ROUND(_xlfn.MAXIFS(Output!$N$3:$N$992,Output!$H$3:$H$992,F$3,Output!#REF!,1,Output!$B$3:$B$992,$A108),1)&amp;"]","")</f>
        <v/>
      </c>
      <c r="G108" s="29" t="str">
        <f>IFERROR(ROUND(AVERAGEIFS(Output!$N$3:$N$992,Output!$H$3:$H$992,G$3,Output!#REF!,1,Output!$B$3:$B$992,$A108),1)&amp;" ["&amp;ROUND(_xlfn.MINIFS(Output!$N$3:$N$992,Output!$H$3:$H$992,G$3,Output!#REF!,1,Output!$B$3:$B$992,$A108),1)&amp;"-"&amp;ROUND(_xlfn.MAXIFS(Output!$N$3:$N$992,Output!$H$3:$H$992,G$3,Output!#REF!,1,Output!$B$3:$B$992,$A108),1)&amp;"]","")</f>
        <v/>
      </c>
      <c r="H108" s="29" t="str">
        <f>IFERROR(ROUND(AVERAGEIFS(Output!$N$3:$N$992,Output!$H$3:$H$992,H$3,Output!#REF!,1,Output!$B$3:$B$992,$A108),1)&amp;" ["&amp;ROUND(_xlfn.MINIFS(Output!$N$3:$N$992,Output!$H$3:$H$992,H$3,Output!#REF!,1,Output!$B$3:$B$992,$A108),1)&amp;"-"&amp;ROUND(_xlfn.MAXIFS(Output!$N$3:$N$992,Output!$H$3:$H$992,H$3,Output!#REF!,1,Output!$B$3:$B$992,$A108),1)&amp;"]","")</f>
        <v/>
      </c>
      <c r="I108" s="29" t="str">
        <f>IFERROR(ROUND(AVERAGEIFS(Output!$N$3:$N$992,Output!$H$3:$H$992,I$3,Output!#REF!,1,Output!$B$3:$B$992,$A108),1)&amp;" ["&amp;ROUND(_xlfn.MINIFS(Output!$N$3:$N$992,Output!$H$3:$H$992,I$3,Output!#REF!,1,Output!$B$3:$B$992,$A108),1)&amp;"-"&amp;ROUND(_xlfn.MAXIFS(Output!$N$3:$N$992,Output!$H$3:$H$992,I$3,Output!#REF!,1,Output!$B$3:$B$992,$A108),1)&amp;"]","")</f>
        <v/>
      </c>
      <c r="J108" s="29" t="str">
        <f>IFERROR(ROUND(AVERAGEIFS(Output!$N$3:$N$992,Output!$H$3:$H$992,J$3,Output!#REF!,1,Output!$B$3:$B$992,$A108),1)&amp;" ["&amp;ROUND(_xlfn.MINIFS(Output!$N$3:$N$992,Output!$H$3:$H$992,J$3,Output!#REF!,1,Output!$B$3:$B$992,$A108),1)&amp;"-"&amp;ROUND(_xlfn.MAXIFS(Output!$N$3:$N$992,Output!$H$3:$H$992,J$3,Output!#REF!,1,Output!$B$3:$B$992,$A108),1)&amp;"]","")</f>
        <v/>
      </c>
      <c r="K108" s="29" t="str">
        <f>IFERROR(ROUND(AVERAGEIFS(Output!$N$3:$N$992,Output!$H$3:$H$992,K$3,Output!#REF!,1,Output!$B$3:$B$992,$A108),1)&amp;" ["&amp;ROUND(_xlfn.MINIFS(Output!$N$3:$N$992,Output!$H$3:$H$992,K$3,Output!#REF!,1,Output!$B$3:$B$992,$A108),1)&amp;"-"&amp;ROUND(_xlfn.MAXIFS(Output!$N$3:$N$992,Output!$H$3:$H$992,K$3,Output!#REF!,1,Output!$B$3:$B$992,$A108),1)&amp;"]","")</f>
        <v/>
      </c>
      <c r="L108" s="29" t="str">
        <f>IFERROR(ROUND(AVERAGEIFS(Output!$N$3:$N$992,Output!$H$3:$H$992,L$3,Output!#REF!,1,Output!$B$3:$B$992,$A108),1)&amp;" ["&amp;ROUND(_xlfn.MINIFS(Output!$N$3:$N$992,Output!$H$3:$H$992,L$3,Output!#REF!,1,Output!$B$3:$B$992,$A108),1)&amp;"-"&amp;ROUND(_xlfn.MAXIFS(Output!$N$3:$N$992,Output!$H$3:$H$992,L$3,Output!#REF!,1,Output!$B$3:$B$992,$A108),1)&amp;"]","")</f>
        <v/>
      </c>
      <c r="M108" s="29" t="str">
        <f>IFERROR(ROUND(AVERAGEIFS(Output!$N$3:$N$992,Output!$H$3:$H$992,M$3,Output!#REF!,1,Output!$B$3:$B$992,$A108),1)&amp;" ["&amp;ROUND(_xlfn.MINIFS(Output!$N$3:$N$992,Output!$H$3:$H$992,M$3,Output!#REF!,1,Output!$B$3:$B$992,$A108),1)&amp;"-"&amp;ROUND(_xlfn.MAXIFS(Output!$N$3:$N$992,Output!$H$3:$H$992,M$3,Output!#REF!,1,Output!$B$3:$B$992,$A108),1)&amp;"]","")</f>
        <v/>
      </c>
      <c r="N108" s="29" t="str">
        <f>IFERROR(ROUND(AVERAGEIFS(Output!$N$3:$N$992,Output!$H$3:$H$992,N$3,Output!#REF!,1,Output!$B$3:$B$992,$A108),1)&amp;" ["&amp;ROUND(_xlfn.MINIFS(Output!$N$3:$N$992,Output!$H$3:$H$992,N$3,Output!#REF!,1,Output!$B$3:$B$992,$A108),1)&amp;"-"&amp;ROUND(_xlfn.MAXIFS(Output!$N$3:$N$992,Output!$H$3:$H$992,N$3,Output!#REF!,1,Output!$B$3:$B$992,$A108),1)&amp;"]","")</f>
        <v/>
      </c>
      <c r="O108" s="29" t="str">
        <f>IFERROR(ROUND(AVERAGEIFS(Output!$N$3:$N$992,Output!$H$3:$H$992,O$3,Output!#REF!,1,Output!$B$3:$B$992,$A108),1)&amp;" ["&amp;ROUND(_xlfn.MINIFS(Output!$N$3:$N$992,Output!$H$3:$H$992,O$3,Output!#REF!,1,Output!$B$3:$B$992,$A108),1)&amp;"-"&amp;ROUND(_xlfn.MAXIFS(Output!$N$3:$N$992,Output!$H$3:$H$992,O$3,Output!#REF!,1,Output!$B$3:$B$992,$A108),1)&amp;"]","")</f>
        <v/>
      </c>
      <c r="P108" s="29" t="str">
        <f>IFERROR(ROUND(AVERAGEIFS(Output!$N$3:$N$992,Output!$H$3:$H$992,P$3,Output!#REF!,1,Output!$B$3:$B$992,$A108),1)&amp;" ["&amp;ROUND(_xlfn.MINIFS(Output!$N$3:$N$992,Output!$H$3:$H$992,P$3,Output!#REF!,1,Output!$B$3:$B$992,$A108),1)&amp;"-"&amp;ROUND(_xlfn.MAXIFS(Output!$N$3:$N$992,Output!$H$3:$H$992,P$3,Output!#REF!,1,Output!$B$3:$B$992,$A108),1)&amp;"]","")</f>
        <v/>
      </c>
      <c r="Q108" s="29" t="str">
        <f>IFERROR(ROUND(AVERAGEIFS(Output!$N$3:$N$992,Output!$H$3:$H$992,Q$3,Output!#REF!,1,Output!$B$3:$B$992,$A108),1)&amp;" ["&amp;ROUND(_xlfn.MINIFS(Output!$N$3:$N$992,Output!$H$3:$H$992,Q$3,Output!#REF!,1,Output!$B$3:$B$992,$A108),1)&amp;"-"&amp;ROUND(_xlfn.MAXIFS(Output!$N$3:$N$992,Output!$H$3:$H$992,Q$3,Output!#REF!,1,Output!$B$3:$B$992,$A108),1)&amp;"]","")</f>
        <v/>
      </c>
      <c r="R108" s="29" t="str">
        <f>IFERROR(ROUND(AVERAGEIFS(Output!$N$3:$N$992,Output!$H$3:$H$992,R$3,Output!#REF!,1,Output!$B$3:$B$992,$A108),1)&amp;" ["&amp;ROUND(_xlfn.MINIFS(Output!$N$3:$N$992,Output!$H$3:$H$992,R$3,Output!#REF!,1,Output!$B$3:$B$992,$A108),1)&amp;"-"&amp;ROUND(_xlfn.MAXIFS(Output!$N$3:$N$992,Output!$H$3:$H$992,R$3,Output!#REF!,1,Output!$B$3:$B$992,$A108),1)&amp;"]","")</f>
        <v/>
      </c>
      <c r="S108" s="29" t="str">
        <f>IFERROR(ROUND(AVERAGEIFS(Output!$N$3:$N$992,Output!$H$3:$H$992,S$3,Output!#REF!,1,Output!$B$3:$B$992,$A108),1)&amp;" ["&amp;ROUND(_xlfn.MINIFS(Output!$N$3:$N$992,Output!$H$3:$H$992,S$3,Output!#REF!,1,Output!$B$3:$B$992,$A108),1)&amp;"-"&amp;ROUND(_xlfn.MAXIFS(Output!$N$3:$N$992,Output!$H$3:$H$992,S$3,Output!#REF!,1,Output!$B$3:$B$992,$A108),1)&amp;"]","")</f>
        <v/>
      </c>
      <c r="T108" s="29" t="str">
        <f>IFERROR(ROUND(AVERAGEIFS(Output!$N$3:$N$992,Output!$H$3:$H$992,T$3,Output!#REF!,1,Output!$B$3:$B$992,$A108),1)&amp;" ["&amp;ROUND(_xlfn.MINIFS(Output!$N$3:$N$992,Output!$H$3:$H$992,T$3,Output!#REF!,1,Output!$B$3:$B$992,$A108),1)&amp;"-"&amp;ROUND(_xlfn.MAXIFS(Output!$N$3:$N$992,Output!$H$3:$H$992,T$3,Output!#REF!,1,Output!$B$3:$B$992,$A108),1)&amp;"]","")</f>
        <v/>
      </c>
      <c r="U108" s="29" t="str">
        <f>IFERROR(ROUND(AVERAGEIFS(Output!$N$3:$N$992,Output!$H$3:$H$992,U$3,Output!#REF!,1,Output!$B$3:$B$992,$A108),1)&amp;" ["&amp;ROUND(_xlfn.MINIFS(Output!$N$3:$N$992,Output!$H$3:$H$992,U$3,Output!#REF!,1,Output!$B$3:$B$992,$A108),1)&amp;"-"&amp;ROUND(_xlfn.MAXIFS(Output!$N$3:$N$992,Output!$H$3:$H$992,U$3,Output!#REF!,1,Output!$B$3:$B$992,$A108),1)&amp;"]","")</f>
        <v/>
      </c>
      <c r="V108" s="29" t="str">
        <f>IFERROR(ROUND(AVERAGEIFS(Output!$N$3:$N$992,Output!$H$3:$H$992,V$3,Output!#REF!,1,Output!$B$3:$B$992,$A108),1)&amp;" ["&amp;ROUND(_xlfn.MINIFS(Output!$N$3:$N$992,Output!$H$3:$H$992,V$3,Output!#REF!,1,Output!$B$3:$B$992,$A108),1)&amp;"-"&amp;ROUND(_xlfn.MAXIFS(Output!$N$3:$N$992,Output!$H$3:$H$992,V$3,Output!#REF!,1,Output!$B$3:$B$992,$A108),1)&amp;"]","")</f>
        <v/>
      </c>
      <c r="W108" s="29" t="str">
        <f>IFERROR(ROUND(AVERAGEIFS(Output!$N$3:$N$992,Output!$H$3:$H$992,W$3,Output!#REF!,1,Output!$B$3:$B$992,$A108),1)&amp;" ["&amp;ROUND(_xlfn.MINIFS(Output!$N$3:$N$992,Output!$H$3:$H$992,W$3,Output!#REF!,1,Output!$B$3:$B$992,$A108),1)&amp;"-"&amp;ROUND(_xlfn.MAXIFS(Output!$N$3:$N$992,Output!$H$3:$H$992,W$3,Output!#REF!,1,Output!$B$3:$B$992,$A108),1)&amp;"]","")</f>
        <v/>
      </c>
      <c r="X108" s="29" t="str">
        <f>IFERROR(ROUND(AVERAGEIFS(Output!$N$3:$N$992,Output!$H$3:$H$992,X$3,Output!#REF!,1,Output!$B$3:$B$992,$A108),1)&amp;" ["&amp;ROUND(_xlfn.MINIFS(Output!$N$3:$N$992,Output!$H$3:$H$992,X$3,Output!#REF!,1,Output!$B$3:$B$992,$A108),1)&amp;"-"&amp;ROUND(_xlfn.MAXIFS(Output!$N$3:$N$992,Output!$H$3:$H$992,X$3,Output!#REF!,1,Output!$B$3:$B$992,$A108),1)&amp;"]","")</f>
        <v/>
      </c>
      <c r="Y108" s="29" t="str">
        <f>IFERROR(ROUND(AVERAGEIFS(Output!$N$3:$N$992,Output!$H$3:$H$992,Y$3,Output!#REF!,1,Output!$B$3:$B$992,$A108),1)&amp;" ["&amp;ROUND(_xlfn.MINIFS(Output!$N$3:$N$992,Output!$H$3:$H$992,Y$3,Output!#REF!,1,Output!$B$3:$B$992,$A108),1)&amp;"-"&amp;ROUND(_xlfn.MAXIFS(Output!$N$3:$N$992,Output!$H$3:$H$992,Y$3,Output!#REF!,1,Output!$B$3:$B$992,$A108),1)&amp;"]","")</f>
        <v/>
      </c>
      <c r="Z108" s="29" t="str">
        <f>IFERROR(ROUND(AVERAGEIFS(Output!$N$3:$N$992,Output!$H$3:$H$992,Z$3,Output!#REF!,1,Output!$B$3:$B$992,$A108),1)&amp;" ["&amp;ROUND(_xlfn.MINIFS(Output!$N$3:$N$992,Output!$H$3:$H$992,Z$3,Output!#REF!,1,Output!$B$3:$B$992,$A108),1)&amp;"-"&amp;ROUND(_xlfn.MAXIFS(Output!$N$3:$N$992,Output!$H$3:$H$992,Z$3,Output!#REF!,1,Output!$B$3:$B$992,$A108),1)&amp;"]","")</f>
        <v/>
      </c>
      <c r="AA108" s="29" t="str">
        <f>IFERROR(ROUND(AVERAGEIFS(Output!$N$3:$N$992,Output!$H$3:$H$992,AA$3,Output!#REF!,1,Output!$B$3:$B$992,$A108),0)&amp;" ["&amp;ROUND(_xlfn.MINIFS(Output!$N$3:$N$992,Output!$H$3:$H$992,AA$3,Output!#REF!,1,Output!$B$3:$B$992,$A108),0)&amp;"-"&amp;ROUND(_xlfn.MAXIFS(Output!$N$3:$N$992,Output!$H$3:$H$992,AA$3,Output!#REF!,1,Output!$B$3:$B$992,$A108),0)&amp;"]","")</f>
        <v/>
      </c>
      <c r="AB108" s="29" t="str">
        <f>IFERROR(ROUND(AVERAGEIFS(Output!$N$3:$N$992,Output!$H$3:$H$992,AB$3,Output!#REF!,1,Output!$B$3:$B$992,$A108),0)&amp;" ["&amp;ROUND(_xlfn.MINIFS(Output!$N$3:$N$992,Output!$H$3:$H$992,AB$3,Output!#REF!,1,Output!$B$3:$B$992,$A108),0)&amp;"-"&amp;ROUND(_xlfn.MAXIFS(Output!$N$3:$N$992,Output!$H$3:$H$992,AB$3,Output!#REF!,1,Output!$B$3:$B$992,$A108),0)&amp;"]","")</f>
        <v/>
      </c>
      <c r="AC108" s="29" t="str">
        <f>IFERROR(ROUND(AVERAGEIFS(Output!$N$3:$N$992,Output!$H$3:$H$992,AC$3,Output!#REF!,1,Output!$B$3:$B$992,$A108),0)&amp;" ["&amp;ROUND(_xlfn.MINIFS(Output!$N$3:$N$992,Output!$H$3:$H$992,AC$3,Output!#REF!,1,Output!$B$3:$B$992,$A108),0)&amp;"-"&amp;ROUND(_xlfn.MAXIFS(Output!$N$3:$N$992,Output!$H$3:$H$992,AC$3,Output!#REF!,1,Output!$B$3:$B$992,$A108),0)&amp;"]","")</f>
        <v/>
      </c>
    </row>
    <row r="109" spans="1:29" x14ac:dyDescent="0.35">
      <c r="A109" s="28" t="s">
        <v>49</v>
      </c>
      <c r="B109" s="51" t="s">
        <v>7</v>
      </c>
      <c r="C109" s="51" t="s">
        <v>17</v>
      </c>
      <c r="D109" s="29" t="str">
        <f>IFERROR(ROUND(AVERAGEIFS(Output!$N$3:$N$992,Output!$H$3:$H$992,D$3,Output!#REF!,1,Output!$B$3:$B$992,$A109),1)&amp;" ["&amp;ROUND(_xlfn.MINIFS(Output!$N$3:$N$992,Output!$H$3:$H$992,D$3,Output!#REF!,1,Output!$B$3:$B$992,$A109),1)&amp;"-"&amp;ROUND(_xlfn.MAXIFS(Output!$N$3:$N$992,Output!$H$3:$H$992,D$3,Output!#REF!,1,Output!$B$3:$B$992,$A109),1)&amp;"]","")</f>
        <v/>
      </c>
      <c r="E109" s="29" t="str">
        <f>IFERROR(ROUND(AVERAGEIFS(Output!$N$3:$N$992,Output!$H$3:$H$992,E$3,Output!#REF!,1,Output!$B$3:$B$992,$A109),1)&amp;" ["&amp;ROUND(_xlfn.MINIFS(Output!$N$3:$N$992,Output!$H$3:$H$992,E$3,Output!#REF!,1,Output!$B$3:$B$992,$A109),1)&amp;"-"&amp;ROUND(_xlfn.MAXIFS(Output!$N$3:$N$992,Output!$H$3:$H$992,E$3,Output!#REF!,1,Output!$B$3:$B$992,$A109),1)&amp;"]","")</f>
        <v/>
      </c>
      <c r="F109" s="29" t="str">
        <f>IFERROR(ROUND(AVERAGEIFS(Output!$N$3:$N$992,Output!$H$3:$H$992,F$3,Output!#REF!,1,Output!$B$3:$B$992,$A109),1)&amp;" ["&amp;ROUND(_xlfn.MINIFS(Output!$N$3:$N$992,Output!$H$3:$H$992,F$3,Output!#REF!,1,Output!$B$3:$B$992,$A109),1)&amp;"-"&amp;ROUND(_xlfn.MAXIFS(Output!$N$3:$N$992,Output!$H$3:$H$992,F$3,Output!#REF!,1,Output!$B$3:$B$992,$A109),1)&amp;"]","")</f>
        <v/>
      </c>
      <c r="G109" s="29" t="str">
        <f>IFERROR(ROUND(AVERAGEIFS(Output!$N$3:$N$992,Output!$H$3:$H$992,G$3,Output!#REF!,1,Output!$B$3:$B$992,$A109),1)&amp;" ["&amp;ROUND(_xlfn.MINIFS(Output!$N$3:$N$992,Output!$H$3:$H$992,G$3,Output!#REF!,1,Output!$B$3:$B$992,$A109),1)&amp;"-"&amp;ROUND(_xlfn.MAXIFS(Output!$N$3:$N$992,Output!$H$3:$H$992,G$3,Output!#REF!,1,Output!$B$3:$B$992,$A109),1)&amp;"]","")</f>
        <v/>
      </c>
      <c r="H109" s="29" t="str">
        <f>IFERROR(ROUND(AVERAGEIFS(Output!$N$3:$N$992,Output!$H$3:$H$992,H$3,Output!#REF!,1,Output!$B$3:$B$992,$A109),1)&amp;" ["&amp;ROUND(_xlfn.MINIFS(Output!$N$3:$N$992,Output!$H$3:$H$992,H$3,Output!#REF!,1,Output!$B$3:$B$992,$A109),1)&amp;"-"&amp;ROUND(_xlfn.MAXIFS(Output!$N$3:$N$992,Output!$H$3:$H$992,H$3,Output!#REF!,1,Output!$B$3:$B$992,$A109),1)&amp;"]","")</f>
        <v/>
      </c>
      <c r="I109" s="29" t="str">
        <f>IFERROR(ROUND(AVERAGEIFS(Output!$N$3:$N$992,Output!$H$3:$H$992,I$3,Output!#REF!,1,Output!$B$3:$B$992,$A109),1)&amp;" ["&amp;ROUND(_xlfn.MINIFS(Output!$N$3:$N$992,Output!$H$3:$H$992,I$3,Output!#REF!,1,Output!$B$3:$B$992,$A109),1)&amp;"-"&amp;ROUND(_xlfn.MAXIFS(Output!$N$3:$N$992,Output!$H$3:$H$992,I$3,Output!#REF!,1,Output!$B$3:$B$992,$A109),1)&amp;"]","")</f>
        <v/>
      </c>
      <c r="J109" s="29" t="str">
        <f>IFERROR(ROUND(AVERAGEIFS(Output!$N$3:$N$992,Output!$H$3:$H$992,J$3,Output!#REF!,1,Output!$B$3:$B$992,$A109),1)&amp;" ["&amp;ROUND(_xlfn.MINIFS(Output!$N$3:$N$992,Output!$H$3:$H$992,J$3,Output!#REF!,1,Output!$B$3:$B$992,$A109),1)&amp;"-"&amp;ROUND(_xlfn.MAXIFS(Output!$N$3:$N$992,Output!$H$3:$H$992,J$3,Output!#REF!,1,Output!$B$3:$B$992,$A109),1)&amp;"]","")</f>
        <v/>
      </c>
      <c r="K109" s="29" t="str">
        <f>IFERROR(ROUND(AVERAGEIFS(Output!$N$3:$N$992,Output!$H$3:$H$992,K$3,Output!#REF!,1,Output!$B$3:$B$992,$A109),1)&amp;" ["&amp;ROUND(_xlfn.MINIFS(Output!$N$3:$N$992,Output!$H$3:$H$992,K$3,Output!#REF!,1,Output!$B$3:$B$992,$A109),1)&amp;"-"&amp;ROUND(_xlfn.MAXIFS(Output!$N$3:$N$992,Output!$H$3:$H$992,K$3,Output!#REF!,1,Output!$B$3:$B$992,$A109),1)&amp;"]","")</f>
        <v/>
      </c>
      <c r="L109" s="29" t="str">
        <f>IFERROR(ROUND(AVERAGEIFS(Output!$N$3:$N$992,Output!$H$3:$H$992,L$3,Output!#REF!,1,Output!$B$3:$B$992,$A109),1)&amp;" ["&amp;ROUND(_xlfn.MINIFS(Output!$N$3:$N$992,Output!$H$3:$H$992,L$3,Output!#REF!,1,Output!$B$3:$B$992,$A109),1)&amp;"-"&amp;ROUND(_xlfn.MAXIFS(Output!$N$3:$N$992,Output!$H$3:$H$992,L$3,Output!#REF!,1,Output!$B$3:$B$992,$A109),1)&amp;"]","")</f>
        <v/>
      </c>
      <c r="M109" s="29" t="str">
        <f>IFERROR(ROUND(AVERAGEIFS(Output!$N$3:$N$992,Output!$H$3:$H$992,M$3,Output!#REF!,1,Output!$B$3:$B$992,$A109),1)&amp;" ["&amp;ROUND(_xlfn.MINIFS(Output!$N$3:$N$992,Output!$H$3:$H$992,M$3,Output!#REF!,1,Output!$B$3:$B$992,$A109),1)&amp;"-"&amp;ROUND(_xlfn.MAXIFS(Output!$N$3:$N$992,Output!$H$3:$H$992,M$3,Output!#REF!,1,Output!$B$3:$B$992,$A109),1)&amp;"]","")</f>
        <v/>
      </c>
      <c r="N109" s="29" t="str">
        <f>IFERROR(ROUND(AVERAGEIFS(Output!$N$3:$N$992,Output!$H$3:$H$992,N$3,Output!#REF!,1,Output!$B$3:$B$992,$A109),1)&amp;" ["&amp;ROUND(_xlfn.MINIFS(Output!$N$3:$N$992,Output!$H$3:$H$992,N$3,Output!#REF!,1,Output!$B$3:$B$992,$A109),1)&amp;"-"&amp;ROUND(_xlfn.MAXIFS(Output!$N$3:$N$992,Output!$H$3:$H$992,N$3,Output!#REF!,1,Output!$B$3:$B$992,$A109),1)&amp;"]","")</f>
        <v/>
      </c>
      <c r="O109" s="29" t="str">
        <f>IFERROR(ROUND(AVERAGEIFS(Output!$N$3:$N$992,Output!$H$3:$H$992,O$3,Output!#REF!,1,Output!$B$3:$B$992,$A109),1)&amp;" ["&amp;ROUND(_xlfn.MINIFS(Output!$N$3:$N$992,Output!$H$3:$H$992,O$3,Output!#REF!,1,Output!$B$3:$B$992,$A109),1)&amp;"-"&amp;ROUND(_xlfn.MAXIFS(Output!$N$3:$N$992,Output!$H$3:$H$992,O$3,Output!#REF!,1,Output!$B$3:$B$992,$A109),1)&amp;"]","")</f>
        <v/>
      </c>
      <c r="P109" s="29" t="str">
        <f>IFERROR(ROUND(AVERAGEIFS(Output!$N$3:$N$992,Output!$H$3:$H$992,P$3,Output!#REF!,1,Output!$B$3:$B$992,$A109),1)&amp;" ["&amp;ROUND(_xlfn.MINIFS(Output!$N$3:$N$992,Output!$H$3:$H$992,P$3,Output!#REF!,1,Output!$B$3:$B$992,$A109),1)&amp;"-"&amp;ROUND(_xlfn.MAXIFS(Output!$N$3:$N$992,Output!$H$3:$H$992,P$3,Output!#REF!,1,Output!$B$3:$B$992,$A109),1)&amp;"]","")</f>
        <v/>
      </c>
      <c r="Q109" s="29" t="str">
        <f>IFERROR(ROUND(AVERAGEIFS(Output!$N$3:$N$992,Output!$H$3:$H$992,Q$3,Output!#REF!,1,Output!$B$3:$B$992,$A109),1)&amp;" ["&amp;ROUND(_xlfn.MINIFS(Output!$N$3:$N$992,Output!$H$3:$H$992,Q$3,Output!#REF!,1,Output!$B$3:$B$992,$A109),1)&amp;"-"&amp;ROUND(_xlfn.MAXIFS(Output!$N$3:$N$992,Output!$H$3:$H$992,Q$3,Output!#REF!,1,Output!$B$3:$B$992,$A109),1)&amp;"]","")</f>
        <v/>
      </c>
      <c r="R109" s="29" t="str">
        <f>IFERROR(ROUND(AVERAGEIFS(Output!$N$3:$N$992,Output!$H$3:$H$992,R$3,Output!#REF!,1,Output!$B$3:$B$992,$A109),1)&amp;" ["&amp;ROUND(_xlfn.MINIFS(Output!$N$3:$N$992,Output!$H$3:$H$992,R$3,Output!#REF!,1,Output!$B$3:$B$992,$A109),1)&amp;"-"&amp;ROUND(_xlfn.MAXIFS(Output!$N$3:$N$992,Output!$H$3:$H$992,R$3,Output!#REF!,1,Output!$B$3:$B$992,$A109),1)&amp;"]","")</f>
        <v/>
      </c>
      <c r="S109" s="29" t="str">
        <f>IFERROR(ROUND(AVERAGEIFS(Output!$N$3:$N$992,Output!$H$3:$H$992,S$3,Output!#REF!,1,Output!$B$3:$B$992,$A109),1)&amp;" ["&amp;ROUND(_xlfn.MINIFS(Output!$N$3:$N$992,Output!$H$3:$H$992,S$3,Output!#REF!,1,Output!$B$3:$B$992,$A109),1)&amp;"-"&amp;ROUND(_xlfn.MAXIFS(Output!$N$3:$N$992,Output!$H$3:$H$992,S$3,Output!#REF!,1,Output!$B$3:$B$992,$A109),1)&amp;"]","")</f>
        <v/>
      </c>
      <c r="T109" s="29" t="str">
        <f>IFERROR(ROUND(AVERAGEIFS(Output!$N$3:$N$992,Output!$H$3:$H$992,T$3,Output!#REF!,1,Output!$B$3:$B$992,$A109),1)&amp;" ["&amp;ROUND(_xlfn.MINIFS(Output!$N$3:$N$992,Output!$H$3:$H$992,T$3,Output!#REF!,1,Output!$B$3:$B$992,$A109),1)&amp;"-"&amp;ROUND(_xlfn.MAXIFS(Output!$N$3:$N$992,Output!$H$3:$H$992,T$3,Output!#REF!,1,Output!$B$3:$B$992,$A109),1)&amp;"]","")</f>
        <v/>
      </c>
      <c r="U109" s="29" t="str">
        <f>IFERROR(ROUND(AVERAGEIFS(Output!$N$3:$N$992,Output!$H$3:$H$992,U$3,Output!#REF!,1,Output!$B$3:$B$992,$A109),1)&amp;" ["&amp;ROUND(_xlfn.MINIFS(Output!$N$3:$N$992,Output!$H$3:$H$992,U$3,Output!#REF!,1,Output!$B$3:$B$992,$A109),1)&amp;"-"&amp;ROUND(_xlfn.MAXIFS(Output!$N$3:$N$992,Output!$H$3:$H$992,U$3,Output!#REF!,1,Output!$B$3:$B$992,$A109),1)&amp;"]","")</f>
        <v/>
      </c>
      <c r="V109" s="29" t="str">
        <f>IFERROR(ROUND(AVERAGEIFS(Output!$N$3:$N$992,Output!$H$3:$H$992,V$3,Output!#REF!,1,Output!$B$3:$B$992,$A109),1)&amp;" ["&amp;ROUND(_xlfn.MINIFS(Output!$N$3:$N$992,Output!$H$3:$H$992,V$3,Output!#REF!,1,Output!$B$3:$B$992,$A109),1)&amp;"-"&amp;ROUND(_xlfn.MAXIFS(Output!$N$3:$N$992,Output!$H$3:$H$992,V$3,Output!#REF!,1,Output!$B$3:$B$992,$A109),1)&amp;"]","")</f>
        <v/>
      </c>
      <c r="W109" s="29" t="str">
        <f>IFERROR(ROUND(AVERAGEIFS(Output!$N$3:$N$992,Output!$H$3:$H$992,W$3,Output!#REF!,1,Output!$B$3:$B$992,$A109),1)&amp;" ["&amp;ROUND(_xlfn.MINIFS(Output!$N$3:$N$992,Output!$H$3:$H$992,W$3,Output!#REF!,1,Output!$B$3:$B$992,$A109),1)&amp;"-"&amp;ROUND(_xlfn.MAXIFS(Output!$N$3:$N$992,Output!$H$3:$H$992,W$3,Output!#REF!,1,Output!$B$3:$B$992,$A109),1)&amp;"]","")</f>
        <v/>
      </c>
      <c r="X109" s="29" t="str">
        <f>IFERROR(ROUND(AVERAGEIFS(Output!$N$3:$N$992,Output!$H$3:$H$992,X$3,Output!#REF!,1,Output!$B$3:$B$992,$A109),1)&amp;" ["&amp;ROUND(_xlfn.MINIFS(Output!$N$3:$N$992,Output!$H$3:$H$992,X$3,Output!#REF!,1,Output!$B$3:$B$992,$A109),1)&amp;"-"&amp;ROUND(_xlfn.MAXIFS(Output!$N$3:$N$992,Output!$H$3:$H$992,X$3,Output!#REF!,1,Output!$B$3:$B$992,$A109),1)&amp;"]","")</f>
        <v/>
      </c>
      <c r="Y109" s="29" t="str">
        <f>IFERROR(ROUND(AVERAGEIFS(Output!$N$3:$N$992,Output!$H$3:$H$992,Y$3,Output!#REF!,1,Output!$B$3:$B$992,$A109),1)&amp;" ["&amp;ROUND(_xlfn.MINIFS(Output!$N$3:$N$992,Output!$H$3:$H$992,Y$3,Output!#REF!,1,Output!$B$3:$B$992,$A109),1)&amp;"-"&amp;ROUND(_xlfn.MAXIFS(Output!$N$3:$N$992,Output!$H$3:$H$992,Y$3,Output!#REF!,1,Output!$B$3:$B$992,$A109),1)&amp;"]","")</f>
        <v/>
      </c>
      <c r="Z109" s="29" t="str">
        <f>IFERROR(ROUND(AVERAGEIFS(Output!$N$3:$N$992,Output!$H$3:$H$992,Z$3,Output!#REF!,1,Output!$B$3:$B$992,$A109),1)&amp;" ["&amp;ROUND(_xlfn.MINIFS(Output!$N$3:$N$992,Output!$H$3:$H$992,Z$3,Output!#REF!,1,Output!$B$3:$B$992,$A109),1)&amp;"-"&amp;ROUND(_xlfn.MAXIFS(Output!$N$3:$N$992,Output!$H$3:$H$992,Z$3,Output!#REF!,1,Output!$B$3:$B$992,$A109),1)&amp;"]","")</f>
        <v/>
      </c>
      <c r="AA109" s="29" t="str">
        <f>IFERROR(ROUND(AVERAGEIFS(Output!$N$3:$N$992,Output!$H$3:$H$992,AA$3,Output!#REF!,1,Output!$B$3:$B$992,$A109),0)&amp;" ["&amp;ROUND(_xlfn.MINIFS(Output!$N$3:$N$992,Output!$H$3:$H$992,AA$3,Output!#REF!,1,Output!$B$3:$B$992,$A109),0)&amp;"-"&amp;ROUND(_xlfn.MAXIFS(Output!$N$3:$N$992,Output!$H$3:$H$992,AA$3,Output!#REF!,1,Output!$B$3:$B$992,$A109),0)&amp;"]","")</f>
        <v/>
      </c>
      <c r="AB109" s="29" t="str">
        <f>IFERROR(ROUND(AVERAGEIFS(Output!$N$3:$N$992,Output!$H$3:$H$992,AB$3,Output!#REF!,1,Output!$B$3:$B$992,$A109),0)&amp;" ["&amp;ROUND(_xlfn.MINIFS(Output!$N$3:$N$992,Output!$H$3:$H$992,AB$3,Output!#REF!,1,Output!$B$3:$B$992,$A109),0)&amp;"-"&amp;ROUND(_xlfn.MAXIFS(Output!$N$3:$N$992,Output!$H$3:$H$992,AB$3,Output!#REF!,1,Output!$B$3:$B$992,$A109),0)&amp;"]","")</f>
        <v/>
      </c>
      <c r="AC109" s="29" t="str">
        <f>IFERROR(ROUND(AVERAGEIFS(Output!$N$3:$N$992,Output!$H$3:$H$992,AC$3,Output!#REF!,1,Output!$B$3:$B$992,$A109),0)&amp;" ["&amp;ROUND(_xlfn.MINIFS(Output!$N$3:$N$992,Output!$H$3:$H$992,AC$3,Output!#REF!,1,Output!$B$3:$B$992,$A109),0)&amp;"-"&amp;ROUND(_xlfn.MAXIFS(Output!$N$3:$N$992,Output!$H$3:$H$992,AC$3,Output!#REF!,1,Output!$B$3:$B$992,$A109),0)&amp;"]","")</f>
        <v/>
      </c>
    </row>
    <row r="110" spans="1:29" x14ac:dyDescent="0.35">
      <c r="A110" s="28" t="s">
        <v>50</v>
      </c>
      <c r="B110" s="51" t="s">
        <v>11</v>
      </c>
      <c r="C110" s="51" t="s">
        <v>16</v>
      </c>
      <c r="D110" s="29" t="str">
        <f>IFERROR(ROUND(AVERAGEIFS(Output!$N$3:$N$992,Output!$H$3:$H$992,D$3,Output!#REF!,1,Output!$B$3:$B$992,$A110),1)&amp;" ["&amp;ROUND(_xlfn.MINIFS(Output!$N$3:$N$992,Output!$H$3:$H$992,D$3,Output!#REF!,1,Output!$B$3:$B$992,$A110),1)&amp;"-"&amp;ROUND(_xlfn.MAXIFS(Output!$N$3:$N$992,Output!$H$3:$H$992,D$3,Output!#REF!,1,Output!$B$3:$B$992,$A110),1)&amp;"]","")</f>
        <v/>
      </c>
      <c r="E110" s="29" t="str">
        <f>IFERROR(ROUND(AVERAGEIFS(Output!$N$3:$N$992,Output!$H$3:$H$992,E$3,Output!#REF!,1,Output!$B$3:$B$992,$A110),1)&amp;" ["&amp;ROUND(_xlfn.MINIFS(Output!$N$3:$N$992,Output!$H$3:$H$992,E$3,Output!#REF!,1,Output!$B$3:$B$992,$A110),1)&amp;"-"&amp;ROUND(_xlfn.MAXIFS(Output!$N$3:$N$992,Output!$H$3:$H$992,E$3,Output!#REF!,1,Output!$B$3:$B$992,$A110),1)&amp;"]","")</f>
        <v/>
      </c>
      <c r="F110" s="29" t="str">
        <f>IFERROR(ROUND(AVERAGEIFS(Output!$N$3:$N$992,Output!$H$3:$H$992,F$3,Output!#REF!,1,Output!$B$3:$B$992,$A110),1)&amp;" ["&amp;ROUND(_xlfn.MINIFS(Output!$N$3:$N$992,Output!$H$3:$H$992,F$3,Output!#REF!,1,Output!$B$3:$B$992,$A110),1)&amp;"-"&amp;ROUND(_xlfn.MAXIFS(Output!$N$3:$N$992,Output!$H$3:$H$992,F$3,Output!#REF!,1,Output!$B$3:$B$992,$A110),1)&amp;"]","")</f>
        <v/>
      </c>
      <c r="G110" s="29" t="str">
        <f>IFERROR(ROUND(AVERAGEIFS(Output!$N$3:$N$992,Output!$H$3:$H$992,G$3,Output!#REF!,1,Output!$B$3:$B$992,$A110),1)&amp;" ["&amp;ROUND(_xlfn.MINIFS(Output!$N$3:$N$992,Output!$H$3:$H$992,G$3,Output!#REF!,1,Output!$B$3:$B$992,$A110),1)&amp;"-"&amp;ROUND(_xlfn.MAXIFS(Output!$N$3:$N$992,Output!$H$3:$H$992,G$3,Output!#REF!,1,Output!$B$3:$B$992,$A110),1)&amp;"]","")</f>
        <v/>
      </c>
      <c r="H110" s="29" t="str">
        <f>IFERROR(ROUND(AVERAGEIFS(Output!$N$3:$N$992,Output!$H$3:$H$992,H$3,Output!#REF!,1,Output!$B$3:$B$992,$A110),1)&amp;" ["&amp;ROUND(_xlfn.MINIFS(Output!$N$3:$N$992,Output!$H$3:$H$992,H$3,Output!#REF!,1,Output!$B$3:$B$992,$A110),1)&amp;"-"&amp;ROUND(_xlfn.MAXIFS(Output!$N$3:$N$992,Output!$H$3:$H$992,H$3,Output!#REF!,1,Output!$B$3:$B$992,$A110),1)&amp;"]","")</f>
        <v/>
      </c>
      <c r="I110" s="29" t="str">
        <f>IFERROR(ROUND(AVERAGEIFS(Output!$N$3:$N$992,Output!$H$3:$H$992,I$3,Output!#REF!,1,Output!$B$3:$B$992,$A110),1)&amp;" ["&amp;ROUND(_xlfn.MINIFS(Output!$N$3:$N$992,Output!$H$3:$H$992,I$3,Output!#REF!,1,Output!$B$3:$B$992,$A110),1)&amp;"-"&amp;ROUND(_xlfn.MAXIFS(Output!$N$3:$N$992,Output!$H$3:$H$992,I$3,Output!#REF!,1,Output!$B$3:$B$992,$A110),1)&amp;"]","")</f>
        <v/>
      </c>
      <c r="J110" s="29" t="str">
        <f>IFERROR(ROUND(AVERAGEIFS(Output!$N$3:$N$992,Output!$H$3:$H$992,J$3,Output!#REF!,1,Output!$B$3:$B$992,$A110),1)&amp;" ["&amp;ROUND(_xlfn.MINIFS(Output!$N$3:$N$992,Output!$H$3:$H$992,J$3,Output!#REF!,1,Output!$B$3:$B$992,$A110),1)&amp;"-"&amp;ROUND(_xlfn.MAXIFS(Output!$N$3:$N$992,Output!$H$3:$H$992,J$3,Output!#REF!,1,Output!$B$3:$B$992,$A110),1)&amp;"]","")</f>
        <v/>
      </c>
      <c r="K110" s="29" t="str">
        <f>IFERROR(ROUND(AVERAGEIFS(Output!$N$3:$N$992,Output!$H$3:$H$992,K$3,Output!#REF!,1,Output!$B$3:$B$992,$A110),1)&amp;" ["&amp;ROUND(_xlfn.MINIFS(Output!$N$3:$N$992,Output!$H$3:$H$992,K$3,Output!#REF!,1,Output!$B$3:$B$992,$A110),1)&amp;"-"&amp;ROUND(_xlfn.MAXIFS(Output!$N$3:$N$992,Output!$H$3:$H$992,K$3,Output!#REF!,1,Output!$B$3:$B$992,$A110),1)&amp;"]","")</f>
        <v/>
      </c>
      <c r="L110" s="29" t="str">
        <f>IFERROR(ROUND(AVERAGEIFS(Output!$N$3:$N$992,Output!$H$3:$H$992,L$3,Output!#REF!,1,Output!$B$3:$B$992,$A110),1)&amp;" ["&amp;ROUND(_xlfn.MINIFS(Output!$N$3:$N$992,Output!$H$3:$H$992,L$3,Output!#REF!,1,Output!$B$3:$B$992,$A110),1)&amp;"-"&amp;ROUND(_xlfn.MAXIFS(Output!$N$3:$N$992,Output!$H$3:$H$992,L$3,Output!#REF!,1,Output!$B$3:$B$992,$A110),1)&amp;"]","")</f>
        <v/>
      </c>
      <c r="M110" s="29" t="str">
        <f>IFERROR(ROUND(AVERAGEIFS(Output!$N$3:$N$992,Output!$H$3:$H$992,M$3,Output!#REF!,1,Output!$B$3:$B$992,$A110),1)&amp;" ["&amp;ROUND(_xlfn.MINIFS(Output!$N$3:$N$992,Output!$H$3:$H$992,M$3,Output!#REF!,1,Output!$B$3:$B$992,$A110),1)&amp;"-"&amp;ROUND(_xlfn.MAXIFS(Output!$N$3:$N$992,Output!$H$3:$H$992,M$3,Output!#REF!,1,Output!$B$3:$B$992,$A110),1)&amp;"]","")</f>
        <v/>
      </c>
      <c r="N110" s="29" t="str">
        <f>IFERROR(ROUND(AVERAGEIFS(Output!$N$3:$N$992,Output!$H$3:$H$992,N$3,Output!#REF!,1,Output!$B$3:$B$992,$A110),1)&amp;" ["&amp;ROUND(_xlfn.MINIFS(Output!$N$3:$N$992,Output!$H$3:$H$992,N$3,Output!#REF!,1,Output!$B$3:$B$992,$A110),1)&amp;"-"&amp;ROUND(_xlfn.MAXIFS(Output!$N$3:$N$992,Output!$H$3:$H$992,N$3,Output!#REF!,1,Output!$B$3:$B$992,$A110),1)&amp;"]","")</f>
        <v/>
      </c>
      <c r="O110" s="29" t="str">
        <f>IFERROR(ROUND(AVERAGEIFS(Output!$N$3:$N$992,Output!$H$3:$H$992,O$3,Output!#REF!,1,Output!$B$3:$B$992,$A110),1)&amp;" ["&amp;ROUND(_xlfn.MINIFS(Output!$N$3:$N$992,Output!$H$3:$H$992,O$3,Output!#REF!,1,Output!$B$3:$B$992,$A110),1)&amp;"-"&amp;ROUND(_xlfn.MAXIFS(Output!$N$3:$N$992,Output!$H$3:$H$992,O$3,Output!#REF!,1,Output!$B$3:$B$992,$A110),1)&amp;"]","")</f>
        <v/>
      </c>
      <c r="P110" s="29" t="str">
        <f>IFERROR(ROUND(AVERAGEIFS(Output!$N$3:$N$992,Output!$H$3:$H$992,P$3,Output!#REF!,1,Output!$B$3:$B$992,$A110),1)&amp;" ["&amp;ROUND(_xlfn.MINIFS(Output!$N$3:$N$992,Output!$H$3:$H$992,P$3,Output!#REF!,1,Output!$B$3:$B$992,$A110),1)&amp;"-"&amp;ROUND(_xlfn.MAXIFS(Output!$N$3:$N$992,Output!$H$3:$H$992,P$3,Output!#REF!,1,Output!$B$3:$B$992,$A110),1)&amp;"]","")</f>
        <v/>
      </c>
      <c r="Q110" s="29" t="str">
        <f>IFERROR(ROUND(AVERAGEIFS(Output!$N$3:$N$992,Output!$H$3:$H$992,Q$3,Output!#REF!,1,Output!$B$3:$B$992,$A110),1)&amp;" ["&amp;ROUND(_xlfn.MINIFS(Output!$N$3:$N$992,Output!$H$3:$H$992,Q$3,Output!#REF!,1,Output!$B$3:$B$992,$A110),1)&amp;"-"&amp;ROUND(_xlfn.MAXIFS(Output!$N$3:$N$992,Output!$H$3:$H$992,Q$3,Output!#REF!,1,Output!$B$3:$B$992,$A110),1)&amp;"]","")</f>
        <v/>
      </c>
      <c r="R110" s="29" t="str">
        <f>IFERROR(ROUND(AVERAGEIFS(Output!$N$3:$N$992,Output!$H$3:$H$992,R$3,Output!#REF!,1,Output!$B$3:$B$992,$A110),1)&amp;" ["&amp;ROUND(_xlfn.MINIFS(Output!$N$3:$N$992,Output!$H$3:$H$992,R$3,Output!#REF!,1,Output!$B$3:$B$992,$A110),1)&amp;"-"&amp;ROUND(_xlfn.MAXIFS(Output!$N$3:$N$992,Output!$H$3:$H$992,R$3,Output!#REF!,1,Output!$B$3:$B$992,$A110),1)&amp;"]","")</f>
        <v/>
      </c>
      <c r="S110" s="29" t="str">
        <f>IFERROR(ROUND(AVERAGEIFS(Output!$N$3:$N$992,Output!$H$3:$H$992,S$3,Output!#REF!,1,Output!$B$3:$B$992,$A110),1)&amp;" ["&amp;ROUND(_xlfn.MINIFS(Output!$N$3:$N$992,Output!$H$3:$H$992,S$3,Output!#REF!,1,Output!$B$3:$B$992,$A110),1)&amp;"-"&amp;ROUND(_xlfn.MAXIFS(Output!$N$3:$N$992,Output!$H$3:$H$992,S$3,Output!#REF!,1,Output!$B$3:$B$992,$A110),1)&amp;"]","")</f>
        <v/>
      </c>
      <c r="T110" s="29" t="str">
        <f>IFERROR(ROUND(AVERAGEIFS(Output!$N$3:$N$992,Output!$H$3:$H$992,T$3,Output!#REF!,1,Output!$B$3:$B$992,$A110),1)&amp;" ["&amp;ROUND(_xlfn.MINIFS(Output!$N$3:$N$992,Output!$H$3:$H$992,T$3,Output!#REF!,1,Output!$B$3:$B$992,$A110),1)&amp;"-"&amp;ROUND(_xlfn.MAXIFS(Output!$N$3:$N$992,Output!$H$3:$H$992,T$3,Output!#REF!,1,Output!$B$3:$B$992,$A110),1)&amp;"]","")</f>
        <v/>
      </c>
      <c r="U110" s="29" t="str">
        <f>IFERROR(ROUND(AVERAGEIFS(Output!$N$3:$N$992,Output!$H$3:$H$992,U$3,Output!#REF!,1,Output!$B$3:$B$992,$A110),1)&amp;" ["&amp;ROUND(_xlfn.MINIFS(Output!$N$3:$N$992,Output!$H$3:$H$992,U$3,Output!#REF!,1,Output!$B$3:$B$992,$A110),1)&amp;"-"&amp;ROUND(_xlfn.MAXIFS(Output!$N$3:$N$992,Output!$H$3:$H$992,U$3,Output!#REF!,1,Output!$B$3:$B$992,$A110),1)&amp;"]","")</f>
        <v/>
      </c>
      <c r="V110" s="29" t="str">
        <f>IFERROR(ROUND(AVERAGEIFS(Output!$N$3:$N$992,Output!$H$3:$H$992,V$3,Output!#REF!,1,Output!$B$3:$B$992,$A110),1)&amp;" ["&amp;ROUND(_xlfn.MINIFS(Output!$N$3:$N$992,Output!$H$3:$H$992,V$3,Output!#REF!,1,Output!$B$3:$B$992,$A110),1)&amp;"-"&amp;ROUND(_xlfn.MAXIFS(Output!$N$3:$N$992,Output!$H$3:$H$992,V$3,Output!#REF!,1,Output!$B$3:$B$992,$A110),1)&amp;"]","")</f>
        <v/>
      </c>
      <c r="W110" s="29" t="str">
        <f>IFERROR(ROUND(AVERAGEIFS(Output!$N$3:$N$992,Output!$H$3:$H$992,W$3,Output!#REF!,1,Output!$B$3:$B$992,$A110),1)&amp;" ["&amp;ROUND(_xlfn.MINIFS(Output!$N$3:$N$992,Output!$H$3:$H$992,W$3,Output!#REF!,1,Output!$B$3:$B$992,$A110),1)&amp;"-"&amp;ROUND(_xlfn.MAXIFS(Output!$N$3:$N$992,Output!$H$3:$H$992,W$3,Output!#REF!,1,Output!$B$3:$B$992,$A110),1)&amp;"]","")</f>
        <v/>
      </c>
      <c r="X110" s="29" t="str">
        <f>IFERROR(ROUND(AVERAGEIFS(Output!$N$3:$N$992,Output!$H$3:$H$992,X$3,Output!#REF!,1,Output!$B$3:$B$992,$A110),1)&amp;" ["&amp;ROUND(_xlfn.MINIFS(Output!$N$3:$N$992,Output!$H$3:$H$992,X$3,Output!#REF!,1,Output!$B$3:$B$992,$A110),1)&amp;"-"&amp;ROUND(_xlfn.MAXIFS(Output!$N$3:$N$992,Output!$H$3:$H$992,X$3,Output!#REF!,1,Output!$B$3:$B$992,$A110),1)&amp;"]","")</f>
        <v/>
      </c>
      <c r="Y110" s="29" t="str">
        <f>IFERROR(ROUND(AVERAGEIFS(Output!$N$3:$N$992,Output!$H$3:$H$992,Y$3,Output!#REF!,1,Output!$B$3:$B$992,$A110),1)&amp;" ["&amp;ROUND(_xlfn.MINIFS(Output!$N$3:$N$992,Output!$H$3:$H$992,Y$3,Output!#REF!,1,Output!$B$3:$B$992,$A110),1)&amp;"-"&amp;ROUND(_xlfn.MAXIFS(Output!$N$3:$N$992,Output!$H$3:$H$992,Y$3,Output!#REF!,1,Output!$B$3:$B$992,$A110),1)&amp;"]","")</f>
        <v/>
      </c>
      <c r="Z110" s="29" t="str">
        <f>IFERROR(ROUND(AVERAGEIFS(Output!$N$3:$N$992,Output!$H$3:$H$992,Z$3,Output!#REF!,1,Output!$B$3:$B$992,$A110),1)&amp;" ["&amp;ROUND(_xlfn.MINIFS(Output!$N$3:$N$992,Output!$H$3:$H$992,Z$3,Output!#REF!,1,Output!$B$3:$B$992,$A110),1)&amp;"-"&amp;ROUND(_xlfn.MAXIFS(Output!$N$3:$N$992,Output!$H$3:$H$992,Z$3,Output!#REF!,1,Output!$B$3:$B$992,$A110),1)&amp;"]","")</f>
        <v/>
      </c>
      <c r="AA110" s="29" t="str">
        <f>IFERROR(ROUND(AVERAGEIFS(Output!$N$3:$N$992,Output!$H$3:$H$992,AA$3,Output!#REF!,1,Output!$B$3:$B$992,$A110),0)&amp;" ["&amp;ROUND(_xlfn.MINIFS(Output!$N$3:$N$992,Output!$H$3:$H$992,AA$3,Output!#REF!,1,Output!$B$3:$B$992,$A110),0)&amp;"-"&amp;ROUND(_xlfn.MAXIFS(Output!$N$3:$N$992,Output!$H$3:$H$992,AA$3,Output!#REF!,1,Output!$B$3:$B$992,$A110),0)&amp;"]","")</f>
        <v/>
      </c>
      <c r="AB110" s="29" t="str">
        <f>IFERROR(ROUND(AVERAGEIFS(Output!$N$3:$N$992,Output!$H$3:$H$992,AB$3,Output!#REF!,1,Output!$B$3:$B$992,$A110),0)&amp;" ["&amp;ROUND(_xlfn.MINIFS(Output!$N$3:$N$992,Output!$H$3:$H$992,AB$3,Output!#REF!,1,Output!$B$3:$B$992,$A110),0)&amp;"-"&amp;ROUND(_xlfn.MAXIFS(Output!$N$3:$N$992,Output!$H$3:$H$992,AB$3,Output!#REF!,1,Output!$B$3:$B$992,$A110),0)&amp;"]","")</f>
        <v/>
      </c>
      <c r="AC110" s="29" t="str">
        <f>IFERROR(ROUND(AVERAGEIFS(Output!$N$3:$N$992,Output!$H$3:$H$992,AC$3,Output!#REF!,1,Output!$B$3:$B$992,$A110),0)&amp;" ["&amp;ROUND(_xlfn.MINIFS(Output!$N$3:$N$992,Output!$H$3:$H$992,AC$3,Output!#REF!,1,Output!$B$3:$B$992,$A110),0)&amp;"-"&amp;ROUND(_xlfn.MAXIFS(Output!$N$3:$N$992,Output!$H$3:$H$992,AC$3,Output!#REF!,1,Output!$B$3:$B$992,$A110),0)&amp;"]","")</f>
        <v/>
      </c>
    </row>
    <row r="111" spans="1:29" x14ac:dyDescent="0.35">
      <c r="A111" s="28" t="s">
        <v>51</v>
      </c>
      <c r="B111" s="51" t="s">
        <v>11</v>
      </c>
      <c r="C111" s="51" t="s">
        <v>17</v>
      </c>
      <c r="D111" s="29" t="str">
        <f>IFERROR(ROUND(AVERAGEIFS(Output!$N$3:$N$992,Output!$H$3:$H$992,D$3,Output!#REF!,1,Output!$B$3:$B$992,$A111),1)&amp;" ["&amp;ROUND(_xlfn.MINIFS(Output!$N$3:$N$992,Output!$H$3:$H$992,D$3,Output!#REF!,1,Output!$B$3:$B$992,$A111),1)&amp;"-"&amp;ROUND(_xlfn.MAXIFS(Output!$N$3:$N$992,Output!$H$3:$H$992,D$3,Output!#REF!,1,Output!$B$3:$B$992,$A111),1)&amp;"]","")</f>
        <v/>
      </c>
      <c r="E111" s="29" t="str">
        <f>IFERROR(ROUND(AVERAGEIFS(Output!$N$3:$N$992,Output!$H$3:$H$992,E$3,Output!#REF!,1,Output!$B$3:$B$992,$A111),1)&amp;" ["&amp;ROUND(_xlfn.MINIFS(Output!$N$3:$N$992,Output!$H$3:$H$992,E$3,Output!#REF!,1,Output!$B$3:$B$992,$A111),1)&amp;"-"&amp;ROUND(_xlfn.MAXIFS(Output!$N$3:$N$992,Output!$H$3:$H$992,E$3,Output!#REF!,1,Output!$B$3:$B$992,$A111),1)&amp;"]","")</f>
        <v/>
      </c>
      <c r="F111" s="29" t="str">
        <f>IFERROR(ROUND(AVERAGEIFS(Output!$N$3:$N$992,Output!$H$3:$H$992,F$3,Output!#REF!,1,Output!$B$3:$B$992,$A111),1)&amp;" ["&amp;ROUND(_xlfn.MINIFS(Output!$N$3:$N$992,Output!$H$3:$H$992,F$3,Output!#REF!,1,Output!$B$3:$B$992,$A111),1)&amp;"-"&amp;ROUND(_xlfn.MAXIFS(Output!$N$3:$N$992,Output!$H$3:$H$992,F$3,Output!#REF!,1,Output!$B$3:$B$992,$A111),1)&amp;"]","")</f>
        <v/>
      </c>
      <c r="G111" s="29" t="str">
        <f>IFERROR(ROUND(AVERAGEIFS(Output!$N$3:$N$992,Output!$H$3:$H$992,G$3,Output!#REF!,1,Output!$B$3:$B$992,$A111),1)&amp;" ["&amp;ROUND(_xlfn.MINIFS(Output!$N$3:$N$992,Output!$H$3:$H$992,G$3,Output!#REF!,1,Output!$B$3:$B$992,$A111),1)&amp;"-"&amp;ROUND(_xlfn.MAXIFS(Output!$N$3:$N$992,Output!$H$3:$H$992,G$3,Output!#REF!,1,Output!$B$3:$B$992,$A111),1)&amp;"]","")</f>
        <v/>
      </c>
      <c r="H111" s="29" t="str">
        <f>IFERROR(ROUND(AVERAGEIFS(Output!$N$3:$N$992,Output!$H$3:$H$992,H$3,Output!#REF!,1,Output!$B$3:$B$992,$A111),1)&amp;" ["&amp;ROUND(_xlfn.MINIFS(Output!$N$3:$N$992,Output!$H$3:$H$992,H$3,Output!#REF!,1,Output!$B$3:$B$992,$A111),1)&amp;"-"&amp;ROUND(_xlfn.MAXIFS(Output!$N$3:$N$992,Output!$H$3:$H$992,H$3,Output!#REF!,1,Output!$B$3:$B$992,$A111),1)&amp;"]","")</f>
        <v/>
      </c>
      <c r="I111" s="29" t="str">
        <f>IFERROR(ROUND(AVERAGEIFS(Output!$N$3:$N$992,Output!$H$3:$H$992,I$3,Output!#REF!,1,Output!$B$3:$B$992,$A111),1)&amp;" ["&amp;ROUND(_xlfn.MINIFS(Output!$N$3:$N$992,Output!$H$3:$H$992,I$3,Output!#REF!,1,Output!$B$3:$B$992,$A111),1)&amp;"-"&amp;ROUND(_xlfn.MAXIFS(Output!$N$3:$N$992,Output!$H$3:$H$992,I$3,Output!#REF!,1,Output!$B$3:$B$992,$A111),1)&amp;"]","")</f>
        <v/>
      </c>
      <c r="J111" s="29" t="str">
        <f>IFERROR(ROUND(AVERAGEIFS(Output!$N$3:$N$992,Output!$H$3:$H$992,J$3,Output!#REF!,1,Output!$B$3:$B$992,$A111),1)&amp;" ["&amp;ROUND(_xlfn.MINIFS(Output!$N$3:$N$992,Output!$H$3:$H$992,J$3,Output!#REF!,1,Output!$B$3:$B$992,$A111),1)&amp;"-"&amp;ROUND(_xlfn.MAXIFS(Output!$N$3:$N$992,Output!$H$3:$H$992,J$3,Output!#REF!,1,Output!$B$3:$B$992,$A111),1)&amp;"]","")</f>
        <v/>
      </c>
      <c r="K111" s="29" t="str">
        <f>IFERROR(ROUND(AVERAGEIFS(Output!$N$3:$N$992,Output!$H$3:$H$992,K$3,Output!#REF!,1,Output!$B$3:$B$992,$A111),1)&amp;" ["&amp;ROUND(_xlfn.MINIFS(Output!$N$3:$N$992,Output!$H$3:$H$992,K$3,Output!#REF!,1,Output!$B$3:$B$992,$A111),1)&amp;"-"&amp;ROUND(_xlfn.MAXIFS(Output!$N$3:$N$992,Output!$H$3:$H$992,K$3,Output!#REF!,1,Output!$B$3:$B$992,$A111),1)&amp;"]","")</f>
        <v/>
      </c>
      <c r="L111" s="29" t="str">
        <f>IFERROR(ROUND(AVERAGEIFS(Output!$N$3:$N$992,Output!$H$3:$H$992,L$3,Output!#REF!,1,Output!$B$3:$B$992,$A111),1)&amp;" ["&amp;ROUND(_xlfn.MINIFS(Output!$N$3:$N$992,Output!$H$3:$H$992,L$3,Output!#REF!,1,Output!$B$3:$B$992,$A111),1)&amp;"-"&amp;ROUND(_xlfn.MAXIFS(Output!$N$3:$N$992,Output!$H$3:$H$992,L$3,Output!#REF!,1,Output!$B$3:$B$992,$A111),1)&amp;"]","")</f>
        <v/>
      </c>
      <c r="M111" s="29" t="str">
        <f>IFERROR(ROUND(AVERAGEIFS(Output!$N$3:$N$992,Output!$H$3:$H$992,M$3,Output!#REF!,1,Output!$B$3:$B$992,$A111),1)&amp;" ["&amp;ROUND(_xlfn.MINIFS(Output!$N$3:$N$992,Output!$H$3:$H$992,M$3,Output!#REF!,1,Output!$B$3:$B$992,$A111),1)&amp;"-"&amp;ROUND(_xlfn.MAXIFS(Output!$N$3:$N$992,Output!$H$3:$H$992,M$3,Output!#REF!,1,Output!$B$3:$B$992,$A111),1)&amp;"]","")</f>
        <v/>
      </c>
      <c r="N111" s="29" t="str">
        <f>IFERROR(ROUND(AVERAGEIFS(Output!$N$3:$N$992,Output!$H$3:$H$992,N$3,Output!#REF!,1,Output!$B$3:$B$992,$A111),1)&amp;" ["&amp;ROUND(_xlfn.MINIFS(Output!$N$3:$N$992,Output!$H$3:$H$992,N$3,Output!#REF!,1,Output!$B$3:$B$992,$A111),1)&amp;"-"&amp;ROUND(_xlfn.MAXIFS(Output!$N$3:$N$992,Output!$H$3:$H$992,N$3,Output!#REF!,1,Output!$B$3:$B$992,$A111),1)&amp;"]","")</f>
        <v/>
      </c>
      <c r="O111" s="29" t="str">
        <f>IFERROR(ROUND(AVERAGEIFS(Output!$N$3:$N$992,Output!$H$3:$H$992,O$3,Output!#REF!,1,Output!$B$3:$B$992,$A111),1)&amp;" ["&amp;ROUND(_xlfn.MINIFS(Output!$N$3:$N$992,Output!$H$3:$H$992,O$3,Output!#REF!,1,Output!$B$3:$B$992,$A111),1)&amp;"-"&amp;ROUND(_xlfn.MAXIFS(Output!$N$3:$N$992,Output!$H$3:$H$992,O$3,Output!#REF!,1,Output!$B$3:$B$992,$A111),1)&amp;"]","")</f>
        <v/>
      </c>
      <c r="P111" s="29" t="str">
        <f>IFERROR(ROUND(AVERAGEIFS(Output!$N$3:$N$992,Output!$H$3:$H$992,P$3,Output!#REF!,1,Output!$B$3:$B$992,$A111),1)&amp;" ["&amp;ROUND(_xlfn.MINIFS(Output!$N$3:$N$992,Output!$H$3:$H$992,P$3,Output!#REF!,1,Output!$B$3:$B$992,$A111),1)&amp;"-"&amp;ROUND(_xlfn.MAXIFS(Output!$N$3:$N$992,Output!$H$3:$H$992,P$3,Output!#REF!,1,Output!$B$3:$B$992,$A111),1)&amp;"]","")</f>
        <v/>
      </c>
      <c r="Q111" s="29" t="str">
        <f>IFERROR(ROUND(AVERAGEIFS(Output!$N$3:$N$992,Output!$H$3:$H$992,Q$3,Output!#REF!,1,Output!$B$3:$B$992,$A111),1)&amp;" ["&amp;ROUND(_xlfn.MINIFS(Output!$N$3:$N$992,Output!$H$3:$H$992,Q$3,Output!#REF!,1,Output!$B$3:$B$992,$A111),1)&amp;"-"&amp;ROUND(_xlfn.MAXIFS(Output!$N$3:$N$992,Output!$H$3:$H$992,Q$3,Output!#REF!,1,Output!$B$3:$B$992,$A111),1)&amp;"]","")</f>
        <v/>
      </c>
      <c r="R111" s="29" t="str">
        <f>IFERROR(ROUND(AVERAGEIFS(Output!$N$3:$N$992,Output!$H$3:$H$992,R$3,Output!#REF!,1,Output!$B$3:$B$992,$A111),1)&amp;" ["&amp;ROUND(_xlfn.MINIFS(Output!$N$3:$N$992,Output!$H$3:$H$992,R$3,Output!#REF!,1,Output!$B$3:$B$992,$A111),1)&amp;"-"&amp;ROUND(_xlfn.MAXIFS(Output!$N$3:$N$992,Output!$H$3:$H$992,R$3,Output!#REF!,1,Output!$B$3:$B$992,$A111),1)&amp;"]","")</f>
        <v/>
      </c>
      <c r="S111" s="29" t="str">
        <f>IFERROR(ROUND(AVERAGEIFS(Output!$N$3:$N$992,Output!$H$3:$H$992,S$3,Output!#REF!,1,Output!$B$3:$B$992,$A111),1)&amp;" ["&amp;ROUND(_xlfn.MINIFS(Output!$N$3:$N$992,Output!$H$3:$H$992,S$3,Output!#REF!,1,Output!$B$3:$B$992,$A111),1)&amp;"-"&amp;ROUND(_xlfn.MAXIFS(Output!$N$3:$N$992,Output!$H$3:$H$992,S$3,Output!#REF!,1,Output!$B$3:$B$992,$A111),1)&amp;"]","")</f>
        <v/>
      </c>
      <c r="T111" s="29" t="str">
        <f>IFERROR(ROUND(AVERAGEIFS(Output!$N$3:$N$992,Output!$H$3:$H$992,T$3,Output!#REF!,1,Output!$B$3:$B$992,$A111),1)&amp;" ["&amp;ROUND(_xlfn.MINIFS(Output!$N$3:$N$992,Output!$H$3:$H$992,T$3,Output!#REF!,1,Output!$B$3:$B$992,$A111),1)&amp;"-"&amp;ROUND(_xlfn.MAXIFS(Output!$N$3:$N$992,Output!$H$3:$H$992,T$3,Output!#REF!,1,Output!$B$3:$B$992,$A111),1)&amp;"]","")</f>
        <v/>
      </c>
      <c r="U111" s="29" t="str">
        <f>IFERROR(ROUND(AVERAGEIFS(Output!$N$3:$N$992,Output!$H$3:$H$992,U$3,Output!#REF!,1,Output!$B$3:$B$992,$A111),1)&amp;" ["&amp;ROUND(_xlfn.MINIFS(Output!$N$3:$N$992,Output!$H$3:$H$992,U$3,Output!#REF!,1,Output!$B$3:$B$992,$A111),1)&amp;"-"&amp;ROUND(_xlfn.MAXIFS(Output!$N$3:$N$992,Output!$H$3:$H$992,U$3,Output!#REF!,1,Output!$B$3:$B$992,$A111),1)&amp;"]","")</f>
        <v/>
      </c>
      <c r="V111" s="29" t="str">
        <f>IFERROR(ROUND(AVERAGEIFS(Output!$N$3:$N$992,Output!$H$3:$H$992,V$3,Output!#REF!,1,Output!$B$3:$B$992,$A111),1)&amp;" ["&amp;ROUND(_xlfn.MINIFS(Output!$N$3:$N$992,Output!$H$3:$H$992,V$3,Output!#REF!,1,Output!$B$3:$B$992,$A111),1)&amp;"-"&amp;ROUND(_xlfn.MAXIFS(Output!$N$3:$N$992,Output!$H$3:$H$992,V$3,Output!#REF!,1,Output!$B$3:$B$992,$A111),1)&amp;"]","")</f>
        <v/>
      </c>
      <c r="W111" s="29" t="str">
        <f>IFERROR(ROUND(AVERAGEIFS(Output!$N$3:$N$992,Output!$H$3:$H$992,W$3,Output!#REF!,1,Output!$B$3:$B$992,$A111),1)&amp;" ["&amp;ROUND(_xlfn.MINIFS(Output!$N$3:$N$992,Output!$H$3:$H$992,W$3,Output!#REF!,1,Output!$B$3:$B$992,$A111),1)&amp;"-"&amp;ROUND(_xlfn.MAXIFS(Output!$N$3:$N$992,Output!$H$3:$H$992,W$3,Output!#REF!,1,Output!$B$3:$B$992,$A111),1)&amp;"]","")</f>
        <v/>
      </c>
      <c r="X111" s="29" t="str">
        <f>IFERROR(ROUND(AVERAGEIFS(Output!$N$3:$N$992,Output!$H$3:$H$992,X$3,Output!#REF!,1,Output!$B$3:$B$992,$A111),1)&amp;" ["&amp;ROUND(_xlfn.MINIFS(Output!$N$3:$N$992,Output!$H$3:$H$992,X$3,Output!#REF!,1,Output!$B$3:$B$992,$A111),1)&amp;"-"&amp;ROUND(_xlfn.MAXIFS(Output!$N$3:$N$992,Output!$H$3:$H$992,X$3,Output!#REF!,1,Output!$B$3:$B$992,$A111),1)&amp;"]","")</f>
        <v/>
      </c>
      <c r="Y111" s="29" t="str">
        <f>IFERROR(ROUND(AVERAGEIFS(Output!$N$3:$N$992,Output!$H$3:$H$992,Y$3,Output!#REF!,1,Output!$B$3:$B$992,$A111),1)&amp;" ["&amp;ROUND(_xlfn.MINIFS(Output!$N$3:$N$992,Output!$H$3:$H$992,Y$3,Output!#REF!,1,Output!$B$3:$B$992,$A111),1)&amp;"-"&amp;ROUND(_xlfn.MAXIFS(Output!$N$3:$N$992,Output!$H$3:$H$992,Y$3,Output!#REF!,1,Output!$B$3:$B$992,$A111),1)&amp;"]","")</f>
        <v/>
      </c>
      <c r="Z111" s="29" t="str">
        <f>IFERROR(ROUND(AVERAGEIFS(Output!$N$3:$N$992,Output!$H$3:$H$992,Z$3,Output!#REF!,1,Output!$B$3:$B$992,$A111),1)&amp;" ["&amp;ROUND(_xlfn.MINIFS(Output!$N$3:$N$992,Output!$H$3:$H$992,Z$3,Output!#REF!,1,Output!$B$3:$B$992,$A111),1)&amp;"-"&amp;ROUND(_xlfn.MAXIFS(Output!$N$3:$N$992,Output!$H$3:$H$992,Z$3,Output!#REF!,1,Output!$B$3:$B$992,$A111),1)&amp;"]","")</f>
        <v/>
      </c>
      <c r="AA111" s="29" t="str">
        <f>IFERROR(ROUND(AVERAGEIFS(Output!$N$3:$N$992,Output!$H$3:$H$992,AA$3,Output!#REF!,1,Output!$B$3:$B$992,$A111),0)&amp;" ["&amp;ROUND(_xlfn.MINIFS(Output!$N$3:$N$992,Output!$H$3:$H$992,AA$3,Output!#REF!,1,Output!$B$3:$B$992,$A111),0)&amp;"-"&amp;ROUND(_xlfn.MAXIFS(Output!$N$3:$N$992,Output!$H$3:$H$992,AA$3,Output!#REF!,1,Output!$B$3:$B$992,$A111),0)&amp;"]","")</f>
        <v/>
      </c>
      <c r="AB111" s="29" t="str">
        <f>IFERROR(ROUND(AVERAGEIFS(Output!$N$3:$N$992,Output!$H$3:$H$992,AB$3,Output!#REF!,1,Output!$B$3:$B$992,$A111),0)&amp;" ["&amp;ROUND(_xlfn.MINIFS(Output!$N$3:$N$992,Output!$H$3:$H$992,AB$3,Output!#REF!,1,Output!$B$3:$B$992,$A111),0)&amp;"-"&amp;ROUND(_xlfn.MAXIFS(Output!$N$3:$N$992,Output!$H$3:$H$992,AB$3,Output!#REF!,1,Output!$B$3:$B$992,$A111),0)&amp;"]","")</f>
        <v/>
      </c>
      <c r="AC111" s="29" t="str">
        <f>IFERROR(ROUND(AVERAGEIFS(Output!$N$3:$N$992,Output!$H$3:$H$992,AC$3,Output!#REF!,1,Output!$B$3:$B$992,$A111),0)&amp;" ["&amp;ROUND(_xlfn.MINIFS(Output!$N$3:$N$992,Output!$H$3:$H$992,AC$3,Output!#REF!,1,Output!$B$3:$B$992,$A111),0)&amp;"-"&amp;ROUND(_xlfn.MAXIFS(Output!$N$3:$N$992,Output!$H$3:$H$992,AC$3,Output!#REF!,1,Output!$B$3:$B$992,$A111),0)&amp;"]","")</f>
        <v/>
      </c>
    </row>
    <row r="112" spans="1:29" x14ac:dyDescent="0.35">
      <c r="A112" s="28" t="s">
        <v>1442</v>
      </c>
      <c r="B112" s="51" t="s">
        <v>9</v>
      </c>
      <c r="C112" s="51" t="s">
        <v>16</v>
      </c>
      <c r="D112" s="29" t="str">
        <f>IFERROR(ROUND(AVERAGEIFS(Output!$N$3:$N$992,Output!$H$3:$H$992,D$3,Output!#REF!,1,Output!$B$3:$B$992,$A112),1)&amp;" ["&amp;ROUND(_xlfn.MINIFS(Output!$N$3:$N$992,Output!$H$3:$H$992,D$3,Output!#REF!,1,Output!$B$3:$B$992,$A112),1)&amp;"-"&amp;ROUND(_xlfn.MAXIFS(Output!$N$3:$N$992,Output!$H$3:$H$992,D$3,Output!#REF!,1,Output!$B$3:$B$992,$A112),1)&amp;"]","")</f>
        <v/>
      </c>
      <c r="E112" s="29" t="str">
        <f>IFERROR(ROUND(AVERAGEIFS(Output!$N$3:$N$992,Output!$H$3:$H$992,E$3,Output!#REF!,1,Output!$B$3:$B$992,$A112),1)&amp;" ["&amp;ROUND(_xlfn.MINIFS(Output!$N$3:$N$992,Output!$H$3:$H$992,E$3,Output!#REF!,1,Output!$B$3:$B$992,$A112),1)&amp;"-"&amp;ROUND(_xlfn.MAXIFS(Output!$N$3:$N$992,Output!$H$3:$H$992,E$3,Output!#REF!,1,Output!$B$3:$B$992,$A112),1)&amp;"]","")</f>
        <v/>
      </c>
      <c r="F112" s="29" t="str">
        <f>IFERROR(ROUND(AVERAGEIFS(Output!$N$3:$N$992,Output!$H$3:$H$992,F$3,Output!#REF!,1,Output!$B$3:$B$992,$A112),1)&amp;" ["&amp;ROUND(_xlfn.MINIFS(Output!$N$3:$N$992,Output!$H$3:$H$992,F$3,Output!#REF!,1,Output!$B$3:$B$992,$A112),1)&amp;"-"&amp;ROUND(_xlfn.MAXIFS(Output!$N$3:$N$992,Output!$H$3:$H$992,F$3,Output!#REF!,1,Output!$B$3:$B$992,$A112),1)&amp;"]","")</f>
        <v/>
      </c>
      <c r="G112" s="29" t="str">
        <f>IFERROR(ROUND(AVERAGEIFS(Output!$N$3:$N$992,Output!$H$3:$H$992,G$3,Output!#REF!,1,Output!$B$3:$B$992,$A112),1)&amp;" ["&amp;ROUND(_xlfn.MINIFS(Output!$N$3:$N$992,Output!$H$3:$H$992,G$3,Output!#REF!,1,Output!$B$3:$B$992,$A112),1)&amp;"-"&amp;ROUND(_xlfn.MAXIFS(Output!$N$3:$N$992,Output!$H$3:$H$992,G$3,Output!#REF!,1,Output!$B$3:$B$992,$A112),1)&amp;"]","")</f>
        <v/>
      </c>
      <c r="H112" s="29" t="str">
        <f>IFERROR(ROUND(AVERAGEIFS(Output!$N$3:$N$992,Output!$H$3:$H$992,H$3,Output!#REF!,1,Output!$B$3:$B$992,$A112),1)&amp;" ["&amp;ROUND(_xlfn.MINIFS(Output!$N$3:$N$992,Output!$H$3:$H$992,H$3,Output!#REF!,1,Output!$B$3:$B$992,$A112),1)&amp;"-"&amp;ROUND(_xlfn.MAXIFS(Output!$N$3:$N$992,Output!$H$3:$H$992,H$3,Output!#REF!,1,Output!$B$3:$B$992,$A112),1)&amp;"]","")</f>
        <v/>
      </c>
      <c r="I112" s="29" t="str">
        <f>IFERROR(ROUND(AVERAGEIFS(Output!$N$3:$N$992,Output!$H$3:$H$992,I$3,Output!#REF!,1,Output!$B$3:$B$992,$A112),1)&amp;" ["&amp;ROUND(_xlfn.MINIFS(Output!$N$3:$N$992,Output!$H$3:$H$992,I$3,Output!#REF!,1,Output!$B$3:$B$992,$A112),1)&amp;"-"&amp;ROUND(_xlfn.MAXIFS(Output!$N$3:$N$992,Output!$H$3:$H$992,I$3,Output!#REF!,1,Output!$B$3:$B$992,$A112),1)&amp;"]","")</f>
        <v/>
      </c>
      <c r="J112" s="29" t="str">
        <f>IFERROR(ROUND(AVERAGEIFS(Output!$N$3:$N$992,Output!$H$3:$H$992,J$3,Output!#REF!,1,Output!$B$3:$B$992,$A112),1)&amp;" ["&amp;ROUND(_xlfn.MINIFS(Output!$N$3:$N$992,Output!$H$3:$H$992,J$3,Output!#REF!,1,Output!$B$3:$B$992,$A112),1)&amp;"-"&amp;ROUND(_xlfn.MAXIFS(Output!$N$3:$N$992,Output!$H$3:$H$992,J$3,Output!#REF!,1,Output!$B$3:$B$992,$A112),1)&amp;"]","")</f>
        <v/>
      </c>
      <c r="K112" s="29" t="str">
        <f>IFERROR(ROUND(AVERAGEIFS(Output!$N$3:$N$992,Output!$H$3:$H$992,K$3,Output!#REF!,1,Output!$B$3:$B$992,$A112),1)&amp;" ["&amp;ROUND(_xlfn.MINIFS(Output!$N$3:$N$992,Output!$H$3:$H$992,K$3,Output!#REF!,1,Output!$B$3:$B$992,$A112),1)&amp;"-"&amp;ROUND(_xlfn.MAXIFS(Output!$N$3:$N$992,Output!$H$3:$H$992,K$3,Output!#REF!,1,Output!$B$3:$B$992,$A112),1)&amp;"]","")</f>
        <v/>
      </c>
      <c r="L112" s="29" t="str">
        <f>IFERROR(ROUND(AVERAGEIFS(Output!$N$3:$N$992,Output!$H$3:$H$992,L$3,Output!#REF!,1,Output!$B$3:$B$992,$A112),1)&amp;" ["&amp;ROUND(_xlfn.MINIFS(Output!$N$3:$N$992,Output!$H$3:$H$992,L$3,Output!#REF!,1,Output!$B$3:$B$992,$A112),1)&amp;"-"&amp;ROUND(_xlfn.MAXIFS(Output!$N$3:$N$992,Output!$H$3:$H$992,L$3,Output!#REF!,1,Output!$B$3:$B$992,$A112),1)&amp;"]","")</f>
        <v/>
      </c>
      <c r="M112" s="29" t="str">
        <f>IFERROR(ROUND(AVERAGEIFS(Output!$N$3:$N$992,Output!$H$3:$H$992,M$3,Output!#REF!,1,Output!$B$3:$B$992,$A112),1)&amp;" ["&amp;ROUND(_xlfn.MINIFS(Output!$N$3:$N$992,Output!$H$3:$H$992,M$3,Output!#REF!,1,Output!$B$3:$B$992,$A112),1)&amp;"-"&amp;ROUND(_xlfn.MAXIFS(Output!$N$3:$N$992,Output!$H$3:$H$992,M$3,Output!#REF!,1,Output!$B$3:$B$992,$A112),1)&amp;"]","")</f>
        <v/>
      </c>
      <c r="N112" s="29" t="str">
        <f>IFERROR(ROUND(AVERAGEIFS(Output!$N$3:$N$992,Output!$H$3:$H$992,N$3,Output!#REF!,1,Output!$B$3:$B$992,$A112),1)&amp;" ["&amp;ROUND(_xlfn.MINIFS(Output!$N$3:$N$992,Output!$H$3:$H$992,N$3,Output!#REF!,1,Output!$B$3:$B$992,$A112),1)&amp;"-"&amp;ROUND(_xlfn.MAXIFS(Output!$N$3:$N$992,Output!$H$3:$H$992,N$3,Output!#REF!,1,Output!$B$3:$B$992,$A112),1)&amp;"]","")</f>
        <v/>
      </c>
      <c r="O112" s="29" t="str">
        <f>IFERROR(ROUND(AVERAGEIFS(Output!$N$3:$N$992,Output!$H$3:$H$992,O$3,Output!#REF!,1,Output!$B$3:$B$992,$A112),1)&amp;" ["&amp;ROUND(_xlfn.MINIFS(Output!$N$3:$N$992,Output!$H$3:$H$992,O$3,Output!#REF!,1,Output!$B$3:$B$992,$A112),1)&amp;"-"&amp;ROUND(_xlfn.MAXIFS(Output!$N$3:$N$992,Output!$H$3:$H$992,O$3,Output!#REF!,1,Output!$B$3:$B$992,$A112),1)&amp;"]","")</f>
        <v/>
      </c>
      <c r="P112" s="29" t="str">
        <f>IFERROR(ROUND(AVERAGEIFS(Output!$N$3:$N$992,Output!$H$3:$H$992,P$3,Output!#REF!,1,Output!$B$3:$B$992,$A112),1)&amp;" ["&amp;ROUND(_xlfn.MINIFS(Output!$N$3:$N$992,Output!$H$3:$H$992,P$3,Output!#REF!,1,Output!$B$3:$B$992,$A112),1)&amp;"-"&amp;ROUND(_xlfn.MAXIFS(Output!$N$3:$N$992,Output!$H$3:$H$992,P$3,Output!#REF!,1,Output!$B$3:$B$992,$A112),1)&amp;"]","")</f>
        <v/>
      </c>
      <c r="Q112" s="29" t="str">
        <f>IFERROR(ROUND(AVERAGEIFS(Output!$N$3:$N$992,Output!$H$3:$H$992,Q$3,Output!#REF!,1,Output!$B$3:$B$992,$A112),1)&amp;" ["&amp;ROUND(_xlfn.MINIFS(Output!$N$3:$N$992,Output!$H$3:$H$992,Q$3,Output!#REF!,1,Output!$B$3:$B$992,$A112),1)&amp;"-"&amp;ROUND(_xlfn.MAXIFS(Output!$N$3:$N$992,Output!$H$3:$H$992,Q$3,Output!#REF!,1,Output!$B$3:$B$992,$A112),1)&amp;"]","")</f>
        <v/>
      </c>
      <c r="R112" s="29" t="str">
        <f>IFERROR(ROUND(AVERAGEIFS(Output!$N$3:$N$992,Output!$H$3:$H$992,R$3,Output!#REF!,1,Output!$B$3:$B$992,$A112),1)&amp;" ["&amp;ROUND(_xlfn.MINIFS(Output!$N$3:$N$992,Output!$H$3:$H$992,R$3,Output!#REF!,1,Output!$B$3:$B$992,$A112),1)&amp;"-"&amp;ROUND(_xlfn.MAXIFS(Output!$N$3:$N$992,Output!$H$3:$H$992,R$3,Output!#REF!,1,Output!$B$3:$B$992,$A112),1)&amp;"]","")</f>
        <v/>
      </c>
      <c r="S112" s="29" t="str">
        <f>IFERROR(ROUND(AVERAGEIFS(Output!$N$3:$N$992,Output!$H$3:$H$992,S$3,Output!#REF!,1,Output!$B$3:$B$992,$A112),1)&amp;" ["&amp;ROUND(_xlfn.MINIFS(Output!$N$3:$N$992,Output!$H$3:$H$992,S$3,Output!#REF!,1,Output!$B$3:$B$992,$A112),1)&amp;"-"&amp;ROUND(_xlfn.MAXIFS(Output!$N$3:$N$992,Output!$H$3:$H$992,S$3,Output!#REF!,1,Output!$B$3:$B$992,$A112),1)&amp;"]","")</f>
        <v/>
      </c>
      <c r="T112" s="29" t="str">
        <f>IFERROR(ROUND(AVERAGEIFS(Output!$N$3:$N$992,Output!$H$3:$H$992,T$3,Output!#REF!,1,Output!$B$3:$B$992,$A112),1)&amp;" ["&amp;ROUND(_xlfn.MINIFS(Output!$N$3:$N$992,Output!$H$3:$H$992,T$3,Output!#REF!,1,Output!$B$3:$B$992,$A112),1)&amp;"-"&amp;ROUND(_xlfn.MAXIFS(Output!$N$3:$N$992,Output!$H$3:$H$992,T$3,Output!#REF!,1,Output!$B$3:$B$992,$A112),1)&amp;"]","")</f>
        <v/>
      </c>
      <c r="U112" s="29" t="str">
        <f>IFERROR(ROUND(AVERAGEIFS(Output!$N$3:$N$992,Output!$H$3:$H$992,U$3,Output!#REF!,1,Output!$B$3:$B$992,$A112),1)&amp;" ["&amp;ROUND(_xlfn.MINIFS(Output!$N$3:$N$992,Output!$H$3:$H$992,U$3,Output!#REF!,1,Output!$B$3:$B$992,$A112),1)&amp;"-"&amp;ROUND(_xlfn.MAXIFS(Output!$N$3:$N$992,Output!$H$3:$H$992,U$3,Output!#REF!,1,Output!$B$3:$B$992,$A112),1)&amp;"]","")</f>
        <v/>
      </c>
      <c r="V112" s="29" t="str">
        <f>IFERROR(ROUND(AVERAGEIFS(Output!$N$3:$N$992,Output!$H$3:$H$992,V$3,Output!#REF!,1,Output!$B$3:$B$992,$A112),1)&amp;" ["&amp;ROUND(_xlfn.MINIFS(Output!$N$3:$N$992,Output!$H$3:$H$992,V$3,Output!#REF!,1,Output!$B$3:$B$992,$A112),1)&amp;"-"&amp;ROUND(_xlfn.MAXIFS(Output!$N$3:$N$992,Output!$H$3:$H$992,V$3,Output!#REF!,1,Output!$B$3:$B$992,$A112),1)&amp;"]","")</f>
        <v/>
      </c>
      <c r="W112" s="29" t="str">
        <f>IFERROR(ROUND(AVERAGEIFS(Output!$N$3:$N$992,Output!$H$3:$H$992,W$3,Output!#REF!,1,Output!$B$3:$B$992,$A112),1)&amp;" ["&amp;ROUND(_xlfn.MINIFS(Output!$N$3:$N$992,Output!$H$3:$H$992,W$3,Output!#REF!,1,Output!$B$3:$B$992,$A112),1)&amp;"-"&amp;ROUND(_xlfn.MAXIFS(Output!$N$3:$N$992,Output!$H$3:$H$992,W$3,Output!#REF!,1,Output!$B$3:$B$992,$A112),1)&amp;"]","")</f>
        <v/>
      </c>
      <c r="X112" s="29" t="str">
        <f>IFERROR(ROUND(AVERAGEIFS(Output!$N$3:$N$992,Output!$H$3:$H$992,X$3,Output!#REF!,1,Output!$B$3:$B$992,$A112),1)&amp;" ["&amp;ROUND(_xlfn.MINIFS(Output!$N$3:$N$992,Output!$H$3:$H$992,X$3,Output!#REF!,1,Output!$B$3:$B$992,$A112),1)&amp;"-"&amp;ROUND(_xlfn.MAXIFS(Output!$N$3:$N$992,Output!$H$3:$H$992,X$3,Output!#REF!,1,Output!$B$3:$B$992,$A112),1)&amp;"]","")</f>
        <v/>
      </c>
      <c r="Y112" s="29" t="str">
        <f>IFERROR(ROUND(AVERAGEIFS(Output!$N$3:$N$992,Output!$H$3:$H$992,Y$3,Output!#REF!,1,Output!$B$3:$B$992,$A112),1)&amp;" ["&amp;ROUND(_xlfn.MINIFS(Output!$N$3:$N$992,Output!$H$3:$H$992,Y$3,Output!#REF!,1,Output!$B$3:$B$992,$A112),1)&amp;"-"&amp;ROUND(_xlfn.MAXIFS(Output!$N$3:$N$992,Output!$H$3:$H$992,Y$3,Output!#REF!,1,Output!$B$3:$B$992,$A112),1)&amp;"]","")</f>
        <v/>
      </c>
      <c r="Z112" s="29" t="str">
        <f>IFERROR(ROUND(AVERAGEIFS(Output!$N$3:$N$992,Output!$H$3:$H$992,Z$3,Output!#REF!,1,Output!$B$3:$B$992,$A112),1)&amp;" ["&amp;ROUND(_xlfn.MINIFS(Output!$N$3:$N$992,Output!$H$3:$H$992,Z$3,Output!#REF!,1,Output!$B$3:$B$992,$A112),1)&amp;"-"&amp;ROUND(_xlfn.MAXIFS(Output!$N$3:$N$992,Output!$H$3:$H$992,Z$3,Output!#REF!,1,Output!$B$3:$B$992,$A112),1)&amp;"]","")</f>
        <v/>
      </c>
      <c r="AA112" s="29" t="str">
        <f>IFERROR(ROUND(AVERAGEIFS(Output!$N$3:$N$992,Output!$H$3:$H$992,AA$3,Output!#REF!,1,Output!$B$3:$B$992,$A112),0)&amp;" ["&amp;ROUND(_xlfn.MINIFS(Output!$N$3:$N$992,Output!$H$3:$H$992,AA$3,Output!#REF!,1,Output!$B$3:$B$992,$A112),0)&amp;"-"&amp;ROUND(_xlfn.MAXIFS(Output!$N$3:$N$992,Output!$H$3:$H$992,AA$3,Output!#REF!,1,Output!$B$3:$B$992,$A112),0)&amp;"]","")</f>
        <v/>
      </c>
      <c r="AB112" s="29" t="str">
        <f>IFERROR(ROUND(AVERAGEIFS(Output!$N$3:$N$992,Output!$H$3:$H$992,AB$3,Output!#REF!,1,Output!$B$3:$B$992,$A112),0)&amp;" ["&amp;ROUND(_xlfn.MINIFS(Output!$N$3:$N$992,Output!$H$3:$H$992,AB$3,Output!#REF!,1,Output!$B$3:$B$992,$A112),0)&amp;"-"&amp;ROUND(_xlfn.MAXIFS(Output!$N$3:$N$992,Output!$H$3:$H$992,AB$3,Output!#REF!,1,Output!$B$3:$B$992,$A112),0)&amp;"]","")</f>
        <v/>
      </c>
      <c r="AC112" s="29" t="str">
        <f>IFERROR(ROUND(AVERAGEIFS(Output!$N$3:$N$992,Output!$H$3:$H$992,AC$3,Output!#REF!,1,Output!$B$3:$B$992,$A112),0)&amp;" ["&amp;ROUND(_xlfn.MINIFS(Output!$N$3:$N$992,Output!$H$3:$H$992,AC$3,Output!#REF!,1,Output!$B$3:$B$992,$A112),0)&amp;"-"&amp;ROUND(_xlfn.MAXIFS(Output!$N$3:$N$992,Output!$H$3:$H$992,AC$3,Output!#REF!,1,Output!$B$3:$B$992,$A112),0)&amp;"]","")</f>
        <v/>
      </c>
    </row>
    <row r="113" spans="1:29" x14ac:dyDescent="0.35">
      <c r="A113" s="28" t="s">
        <v>1443</v>
      </c>
      <c r="B113" s="51" t="s">
        <v>7</v>
      </c>
      <c r="C113" s="51" t="s">
        <v>16</v>
      </c>
      <c r="D113" s="29" t="str">
        <f>IFERROR(ROUND(AVERAGEIFS(Output!$N$3:$N$992,Output!$H$3:$H$992,D$3,Output!#REF!,1,Output!$B$3:$B$992,$A113),1)&amp;" ["&amp;ROUND(_xlfn.MINIFS(Output!$N$3:$N$992,Output!$H$3:$H$992,D$3,Output!#REF!,1,Output!$B$3:$B$992,$A113),1)&amp;"-"&amp;ROUND(_xlfn.MAXIFS(Output!$N$3:$N$992,Output!$H$3:$H$992,D$3,Output!#REF!,1,Output!$B$3:$B$992,$A113),1)&amp;"]","")</f>
        <v/>
      </c>
      <c r="E113" s="29" t="str">
        <f>IFERROR(ROUND(AVERAGEIFS(Output!$N$3:$N$992,Output!$H$3:$H$992,E$3,Output!#REF!,1,Output!$B$3:$B$992,$A113),1)&amp;" ["&amp;ROUND(_xlfn.MINIFS(Output!$N$3:$N$992,Output!$H$3:$H$992,E$3,Output!#REF!,1,Output!$B$3:$B$992,$A113),1)&amp;"-"&amp;ROUND(_xlfn.MAXIFS(Output!$N$3:$N$992,Output!$H$3:$H$992,E$3,Output!#REF!,1,Output!$B$3:$B$992,$A113),1)&amp;"]","")</f>
        <v/>
      </c>
      <c r="F113" s="29" t="str">
        <f>IFERROR(ROUND(AVERAGEIFS(Output!$N$3:$N$992,Output!$H$3:$H$992,F$3,Output!#REF!,1,Output!$B$3:$B$992,$A113),1)&amp;" ["&amp;ROUND(_xlfn.MINIFS(Output!$N$3:$N$992,Output!$H$3:$H$992,F$3,Output!#REF!,1,Output!$B$3:$B$992,$A113),1)&amp;"-"&amp;ROUND(_xlfn.MAXIFS(Output!$N$3:$N$992,Output!$H$3:$H$992,F$3,Output!#REF!,1,Output!$B$3:$B$992,$A113),1)&amp;"]","")</f>
        <v/>
      </c>
      <c r="G113" s="29" t="str">
        <f>IFERROR(ROUND(AVERAGEIFS(Output!$N$3:$N$992,Output!$H$3:$H$992,G$3,Output!#REF!,1,Output!$B$3:$B$992,$A113),1)&amp;" ["&amp;ROUND(_xlfn.MINIFS(Output!$N$3:$N$992,Output!$H$3:$H$992,G$3,Output!#REF!,1,Output!$B$3:$B$992,$A113),1)&amp;"-"&amp;ROUND(_xlfn.MAXIFS(Output!$N$3:$N$992,Output!$H$3:$H$992,G$3,Output!#REF!,1,Output!$B$3:$B$992,$A113),1)&amp;"]","")</f>
        <v/>
      </c>
      <c r="H113" s="29" t="str">
        <f>IFERROR(ROUND(AVERAGEIFS(Output!$N$3:$N$992,Output!$H$3:$H$992,H$3,Output!#REF!,1,Output!$B$3:$B$992,$A113),1)&amp;" ["&amp;ROUND(_xlfn.MINIFS(Output!$N$3:$N$992,Output!$H$3:$H$992,H$3,Output!#REF!,1,Output!$B$3:$B$992,$A113),1)&amp;"-"&amp;ROUND(_xlfn.MAXIFS(Output!$N$3:$N$992,Output!$H$3:$H$992,H$3,Output!#REF!,1,Output!$B$3:$B$992,$A113),1)&amp;"]","")</f>
        <v/>
      </c>
      <c r="I113" s="29" t="str">
        <f>IFERROR(ROUND(AVERAGEIFS(Output!$N$3:$N$992,Output!$H$3:$H$992,I$3,Output!#REF!,1,Output!$B$3:$B$992,$A113),1)&amp;" ["&amp;ROUND(_xlfn.MINIFS(Output!$N$3:$N$992,Output!$H$3:$H$992,I$3,Output!#REF!,1,Output!$B$3:$B$992,$A113),1)&amp;"-"&amp;ROUND(_xlfn.MAXIFS(Output!$N$3:$N$992,Output!$H$3:$H$992,I$3,Output!#REF!,1,Output!$B$3:$B$992,$A113),1)&amp;"]","")</f>
        <v/>
      </c>
      <c r="J113" s="29" t="str">
        <f>IFERROR(ROUND(AVERAGEIFS(Output!$N$3:$N$992,Output!$H$3:$H$992,J$3,Output!#REF!,1,Output!$B$3:$B$992,$A113),1)&amp;" ["&amp;ROUND(_xlfn.MINIFS(Output!$N$3:$N$992,Output!$H$3:$H$992,J$3,Output!#REF!,1,Output!$B$3:$B$992,$A113),1)&amp;"-"&amp;ROUND(_xlfn.MAXIFS(Output!$N$3:$N$992,Output!$H$3:$H$992,J$3,Output!#REF!,1,Output!$B$3:$B$992,$A113),1)&amp;"]","")</f>
        <v/>
      </c>
      <c r="K113" s="29" t="str">
        <f>IFERROR(ROUND(AVERAGEIFS(Output!$N$3:$N$992,Output!$H$3:$H$992,K$3,Output!#REF!,1,Output!$B$3:$B$992,$A113),1)&amp;" ["&amp;ROUND(_xlfn.MINIFS(Output!$N$3:$N$992,Output!$H$3:$H$992,K$3,Output!#REF!,1,Output!$B$3:$B$992,$A113),1)&amp;"-"&amp;ROUND(_xlfn.MAXIFS(Output!$N$3:$N$992,Output!$H$3:$H$992,K$3,Output!#REF!,1,Output!$B$3:$B$992,$A113),1)&amp;"]","")</f>
        <v/>
      </c>
      <c r="L113" s="29" t="str">
        <f>IFERROR(ROUND(AVERAGEIFS(Output!$N$3:$N$992,Output!$H$3:$H$992,L$3,Output!#REF!,1,Output!$B$3:$B$992,$A113),1)&amp;" ["&amp;ROUND(_xlfn.MINIFS(Output!$N$3:$N$992,Output!$H$3:$H$992,L$3,Output!#REF!,1,Output!$B$3:$B$992,$A113),1)&amp;"-"&amp;ROUND(_xlfn.MAXIFS(Output!$N$3:$N$992,Output!$H$3:$H$992,L$3,Output!#REF!,1,Output!$B$3:$B$992,$A113),1)&amp;"]","")</f>
        <v/>
      </c>
      <c r="M113" s="29" t="str">
        <f>IFERROR(ROUND(AVERAGEIFS(Output!$N$3:$N$992,Output!$H$3:$H$992,M$3,Output!#REF!,1,Output!$B$3:$B$992,$A113),1)&amp;" ["&amp;ROUND(_xlfn.MINIFS(Output!$N$3:$N$992,Output!$H$3:$H$992,M$3,Output!#REF!,1,Output!$B$3:$B$992,$A113),1)&amp;"-"&amp;ROUND(_xlfn.MAXIFS(Output!$N$3:$N$992,Output!$H$3:$H$992,M$3,Output!#REF!,1,Output!$B$3:$B$992,$A113),1)&amp;"]","")</f>
        <v/>
      </c>
      <c r="N113" s="29" t="str">
        <f>IFERROR(ROUND(AVERAGEIFS(Output!$N$3:$N$992,Output!$H$3:$H$992,N$3,Output!#REF!,1,Output!$B$3:$B$992,$A113),1)&amp;" ["&amp;ROUND(_xlfn.MINIFS(Output!$N$3:$N$992,Output!$H$3:$H$992,N$3,Output!#REF!,1,Output!$B$3:$B$992,$A113),1)&amp;"-"&amp;ROUND(_xlfn.MAXIFS(Output!$N$3:$N$992,Output!$H$3:$H$992,N$3,Output!#REF!,1,Output!$B$3:$B$992,$A113),1)&amp;"]","")</f>
        <v/>
      </c>
      <c r="O113" s="29" t="str">
        <f>IFERROR(ROUND(AVERAGEIFS(Output!$N$3:$N$992,Output!$H$3:$H$992,O$3,Output!#REF!,1,Output!$B$3:$B$992,$A113),1)&amp;" ["&amp;ROUND(_xlfn.MINIFS(Output!$N$3:$N$992,Output!$H$3:$H$992,O$3,Output!#REF!,1,Output!$B$3:$B$992,$A113),1)&amp;"-"&amp;ROUND(_xlfn.MAXIFS(Output!$N$3:$N$992,Output!$H$3:$H$992,O$3,Output!#REF!,1,Output!$B$3:$B$992,$A113),1)&amp;"]","")</f>
        <v/>
      </c>
      <c r="P113" s="29" t="str">
        <f>IFERROR(ROUND(AVERAGEIFS(Output!$N$3:$N$992,Output!$H$3:$H$992,P$3,Output!#REF!,1,Output!$B$3:$B$992,$A113),1)&amp;" ["&amp;ROUND(_xlfn.MINIFS(Output!$N$3:$N$992,Output!$H$3:$H$992,P$3,Output!#REF!,1,Output!$B$3:$B$992,$A113),1)&amp;"-"&amp;ROUND(_xlfn.MAXIFS(Output!$N$3:$N$992,Output!$H$3:$H$992,P$3,Output!#REF!,1,Output!$B$3:$B$992,$A113),1)&amp;"]","")</f>
        <v/>
      </c>
      <c r="Q113" s="29" t="str">
        <f>IFERROR(ROUND(AVERAGEIFS(Output!$N$3:$N$992,Output!$H$3:$H$992,Q$3,Output!#REF!,1,Output!$B$3:$B$992,$A113),1)&amp;" ["&amp;ROUND(_xlfn.MINIFS(Output!$N$3:$N$992,Output!$H$3:$H$992,Q$3,Output!#REF!,1,Output!$B$3:$B$992,$A113),1)&amp;"-"&amp;ROUND(_xlfn.MAXIFS(Output!$N$3:$N$992,Output!$H$3:$H$992,Q$3,Output!#REF!,1,Output!$B$3:$B$992,$A113),1)&amp;"]","")</f>
        <v/>
      </c>
      <c r="R113" s="29" t="str">
        <f>IFERROR(ROUND(AVERAGEIFS(Output!$N$3:$N$992,Output!$H$3:$H$992,R$3,Output!#REF!,1,Output!$B$3:$B$992,$A113),1)&amp;" ["&amp;ROUND(_xlfn.MINIFS(Output!$N$3:$N$992,Output!$H$3:$H$992,R$3,Output!#REF!,1,Output!$B$3:$B$992,$A113),1)&amp;"-"&amp;ROUND(_xlfn.MAXIFS(Output!$N$3:$N$992,Output!$H$3:$H$992,R$3,Output!#REF!,1,Output!$B$3:$B$992,$A113),1)&amp;"]","")</f>
        <v/>
      </c>
      <c r="S113" s="29" t="str">
        <f>IFERROR(ROUND(AVERAGEIFS(Output!$N$3:$N$992,Output!$H$3:$H$992,S$3,Output!#REF!,1,Output!$B$3:$B$992,$A113),1)&amp;" ["&amp;ROUND(_xlfn.MINIFS(Output!$N$3:$N$992,Output!$H$3:$H$992,S$3,Output!#REF!,1,Output!$B$3:$B$992,$A113),1)&amp;"-"&amp;ROUND(_xlfn.MAXIFS(Output!$N$3:$N$992,Output!$H$3:$H$992,S$3,Output!#REF!,1,Output!$B$3:$B$992,$A113),1)&amp;"]","")</f>
        <v/>
      </c>
      <c r="T113" s="29" t="str">
        <f>IFERROR(ROUND(AVERAGEIFS(Output!$N$3:$N$992,Output!$H$3:$H$992,T$3,Output!#REF!,1,Output!$B$3:$B$992,$A113),1)&amp;" ["&amp;ROUND(_xlfn.MINIFS(Output!$N$3:$N$992,Output!$H$3:$H$992,T$3,Output!#REF!,1,Output!$B$3:$B$992,$A113),1)&amp;"-"&amp;ROUND(_xlfn.MAXIFS(Output!$N$3:$N$992,Output!$H$3:$H$992,T$3,Output!#REF!,1,Output!$B$3:$B$992,$A113),1)&amp;"]","")</f>
        <v/>
      </c>
      <c r="U113" s="29" t="str">
        <f>IFERROR(ROUND(AVERAGEIFS(Output!$N$3:$N$992,Output!$H$3:$H$992,U$3,Output!#REF!,1,Output!$B$3:$B$992,$A113),1)&amp;" ["&amp;ROUND(_xlfn.MINIFS(Output!$N$3:$N$992,Output!$H$3:$H$992,U$3,Output!#REF!,1,Output!$B$3:$B$992,$A113),1)&amp;"-"&amp;ROUND(_xlfn.MAXIFS(Output!$N$3:$N$992,Output!$H$3:$H$992,U$3,Output!#REF!,1,Output!$B$3:$B$992,$A113),1)&amp;"]","")</f>
        <v/>
      </c>
      <c r="V113" s="29" t="str">
        <f>IFERROR(ROUND(AVERAGEIFS(Output!$N$3:$N$992,Output!$H$3:$H$992,V$3,Output!#REF!,1,Output!$B$3:$B$992,$A113),1)&amp;" ["&amp;ROUND(_xlfn.MINIFS(Output!$N$3:$N$992,Output!$H$3:$H$992,V$3,Output!#REF!,1,Output!$B$3:$B$992,$A113),1)&amp;"-"&amp;ROUND(_xlfn.MAXIFS(Output!$N$3:$N$992,Output!$H$3:$H$992,V$3,Output!#REF!,1,Output!$B$3:$B$992,$A113),1)&amp;"]","")</f>
        <v/>
      </c>
      <c r="W113" s="29" t="str">
        <f>IFERROR(ROUND(AVERAGEIFS(Output!$N$3:$N$992,Output!$H$3:$H$992,W$3,Output!#REF!,1,Output!$B$3:$B$992,$A113),1)&amp;" ["&amp;ROUND(_xlfn.MINIFS(Output!$N$3:$N$992,Output!$H$3:$H$992,W$3,Output!#REF!,1,Output!$B$3:$B$992,$A113),1)&amp;"-"&amp;ROUND(_xlfn.MAXIFS(Output!$N$3:$N$992,Output!$H$3:$H$992,W$3,Output!#REF!,1,Output!$B$3:$B$992,$A113),1)&amp;"]","")</f>
        <v/>
      </c>
      <c r="X113" s="29" t="str">
        <f>IFERROR(ROUND(AVERAGEIFS(Output!$N$3:$N$992,Output!$H$3:$H$992,X$3,Output!#REF!,1,Output!$B$3:$B$992,$A113),1)&amp;" ["&amp;ROUND(_xlfn.MINIFS(Output!$N$3:$N$992,Output!$H$3:$H$992,X$3,Output!#REF!,1,Output!$B$3:$B$992,$A113),1)&amp;"-"&amp;ROUND(_xlfn.MAXIFS(Output!$N$3:$N$992,Output!$H$3:$H$992,X$3,Output!#REF!,1,Output!$B$3:$B$992,$A113),1)&amp;"]","")</f>
        <v/>
      </c>
      <c r="Y113" s="29" t="str">
        <f>IFERROR(ROUND(AVERAGEIFS(Output!$N$3:$N$992,Output!$H$3:$H$992,Y$3,Output!#REF!,1,Output!$B$3:$B$992,$A113),1)&amp;" ["&amp;ROUND(_xlfn.MINIFS(Output!$N$3:$N$992,Output!$H$3:$H$992,Y$3,Output!#REF!,1,Output!$B$3:$B$992,$A113),1)&amp;"-"&amp;ROUND(_xlfn.MAXIFS(Output!$N$3:$N$992,Output!$H$3:$H$992,Y$3,Output!#REF!,1,Output!$B$3:$B$992,$A113),1)&amp;"]","")</f>
        <v/>
      </c>
      <c r="Z113" s="29" t="str">
        <f>IFERROR(ROUND(AVERAGEIFS(Output!$N$3:$N$992,Output!$H$3:$H$992,Z$3,Output!#REF!,1,Output!$B$3:$B$992,$A113),1)&amp;" ["&amp;ROUND(_xlfn.MINIFS(Output!$N$3:$N$992,Output!$H$3:$H$992,Z$3,Output!#REF!,1,Output!$B$3:$B$992,$A113),1)&amp;"-"&amp;ROUND(_xlfn.MAXIFS(Output!$N$3:$N$992,Output!$H$3:$H$992,Z$3,Output!#REF!,1,Output!$B$3:$B$992,$A113),1)&amp;"]","")</f>
        <v/>
      </c>
      <c r="AA113" s="29" t="str">
        <f>IFERROR(ROUND(AVERAGEIFS(Output!$N$3:$N$992,Output!$H$3:$H$992,AA$3,Output!#REF!,1,Output!$B$3:$B$992,$A113),0)&amp;" ["&amp;ROUND(_xlfn.MINIFS(Output!$N$3:$N$992,Output!$H$3:$H$992,AA$3,Output!#REF!,1,Output!$B$3:$B$992,$A113),0)&amp;"-"&amp;ROUND(_xlfn.MAXIFS(Output!$N$3:$N$992,Output!$H$3:$H$992,AA$3,Output!#REF!,1,Output!$B$3:$B$992,$A113),0)&amp;"]","")</f>
        <v/>
      </c>
      <c r="AB113" s="29" t="str">
        <f>IFERROR(ROUND(AVERAGEIFS(Output!$N$3:$N$992,Output!$H$3:$H$992,AB$3,Output!#REF!,1,Output!$B$3:$B$992,$A113),0)&amp;" ["&amp;ROUND(_xlfn.MINIFS(Output!$N$3:$N$992,Output!$H$3:$H$992,AB$3,Output!#REF!,1,Output!$B$3:$B$992,$A113),0)&amp;"-"&amp;ROUND(_xlfn.MAXIFS(Output!$N$3:$N$992,Output!$H$3:$H$992,AB$3,Output!#REF!,1,Output!$B$3:$B$992,$A113),0)&amp;"]","")</f>
        <v/>
      </c>
      <c r="AC113" s="29" t="str">
        <f>IFERROR(ROUND(AVERAGEIFS(Output!$N$3:$N$992,Output!$H$3:$H$992,AC$3,Output!#REF!,1,Output!$B$3:$B$992,$A113),0)&amp;" ["&amp;ROUND(_xlfn.MINIFS(Output!$N$3:$N$992,Output!$H$3:$H$992,AC$3,Output!#REF!,1,Output!$B$3:$B$992,$A113),0)&amp;"-"&amp;ROUND(_xlfn.MAXIFS(Output!$N$3:$N$992,Output!$H$3:$H$992,AC$3,Output!#REF!,1,Output!$B$3:$B$992,$A113),0)&amp;"]","")</f>
        <v/>
      </c>
    </row>
    <row r="114" spans="1:29" x14ac:dyDescent="0.35">
      <c r="A114" s="28" t="s">
        <v>1444</v>
      </c>
      <c r="B114" s="51" t="s">
        <v>9</v>
      </c>
      <c r="C114" s="51" t="s">
        <v>16</v>
      </c>
      <c r="D114" s="29" t="str">
        <f>IFERROR(ROUND(AVERAGEIFS(Output!$N$3:$N$992,Output!$H$3:$H$992,D$3,Output!#REF!,1,Output!$B$3:$B$992,$A114),1)&amp;" ["&amp;ROUND(_xlfn.MINIFS(Output!$N$3:$N$992,Output!$H$3:$H$992,D$3,Output!#REF!,1,Output!$B$3:$B$992,$A114),1)&amp;"-"&amp;ROUND(_xlfn.MAXIFS(Output!$N$3:$N$992,Output!$H$3:$H$992,D$3,Output!#REF!,1,Output!$B$3:$B$992,$A114),1)&amp;"]","")</f>
        <v/>
      </c>
      <c r="E114" s="29" t="str">
        <f>IFERROR(ROUND(AVERAGEIFS(Output!$N$3:$N$992,Output!$H$3:$H$992,E$3,Output!#REF!,1,Output!$B$3:$B$992,$A114),1)&amp;" ["&amp;ROUND(_xlfn.MINIFS(Output!$N$3:$N$992,Output!$H$3:$H$992,E$3,Output!#REF!,1,Output!$B$3:$B$992,$A114),1)&amp;"-"&amp;ROUND(_xlfn.MAXIFS(Output!$N$3:$N$992,Output!$H$3:$H$992,E$3,Output!#REF!,1,Output!$B$3:$B$992,$A114),1)&amp;"]","")</f>
        <v/>
      </c>
      <c r="F114" s="29" t="str">
        <f>IFERROR(ROUND(AVERAGEIFS(Output!$N$3:$N$992,Output!$H$3:$H$992,F$3,Output!#REF!,1,Output!$B$3:$B$992,$A114),1)&amp;" ["&amp;ROUND(_xlfn.MINIFS(Output!$N$3:$N$992,Output!$H$3:$H$992,F$3,Output!#REF!,1,Output!$B$3:$B$992,$A114),1)&amp;"-"&amp;ROUND(_xlfn.MAXIFS(Output!$N$3:$N$992,Output!$H$3:$H$992,F$3,Output!#REF!,1,Output!$B$3:$B$992,$A114),1)&amp;"]","")</f>
        <v/>
      </c>
      <c r="G114" s="29" t="str">
        <f>IFERROR(ROUND(AVERAGEIFS(Output!$N$3:$N$992,Output!$H$3:$H$992,G$3,Output!#REF!,1,Output!$B$3:$B$992,$A114),1)&amp;" ["&amp;ROUND(_xlfn.MINIFS(Output!$N$3:$N$992,Output!$H$3:$H$992,G$3,Output!#REF!,1,Output!$B$3:$B$992,$A114),1)&amp;"-"&amp;ROUND(_xlfn.MAXIFS(Output!$N$3:$N$992,Output!$H$3:$H$992,G$3,Output!#REF!,1,Output!$B$3:$B$992,$A114),1)&amp;"]","")</f>
        <v/>
      </c>
      <c r="H114" s="29" t="str">
        <f>IFERROR(ROUND(AVERAGEIFS(Output!$N$3:$N$992,Output!$H$3:$H$992,H$3,Output!#REF!,1,Output!$B$3:$B$992,$A114),1)&amp;" ["&amp;ROUND(_xlfn.MINIFS(Output!$N$3:$N$992,Output!$H$3:$H$992,H$3,Output!#REF!,1,Output!$B$3:$B$992,$A114),1)&amp;"-"&amp;ROUND(_xlfn.MAXIFS(Output!$N$3:$N$992,Output!$H$3:$H$992,H$3,Output!#REF!,1,Output!$B$3:$B$992,$A114),1)&amp;"]","")</f>
        <v/>
      </c>
      <c r="I114" s="29" t="str">
        <f>IFERROR(ROUND(AVERAGEIFS(Output!$N$3:$N$992,Output!$H$3:$H$992,I$3,Output!#REF!,1,Output!$B$3:$B$992,$A114),1)&amp;" ["&amp;ROUND(_xlfn.MINIFS(Output!$N$3:$N$992,Output!$H$3:$H$992,I$3,Output!#REF!,1,Output!$B$3:$B$992,$A114),1)&amp;"-"&amp;ROUND(_xlfn.MAXIFS(Output!$N$3:$N$992,Output!$H$3:$H$992,I$3,Output!#REF!,1,Output!$B$3:$B$992,$A114),1)&amp;"]","")</f>
        <v/>
      </c>
      <c r="J114" s="29" t="str">
        <f>IFERROR(ROUND(AVERAGEIFS(Output!$N$3:$N$992,Output!$H$3:$H$992,J$3,Output!#REF!,1,Output!$B$3:$B$992,$A114),1)&amp;" ["&amp;ROUND(_xlfn.MINIFS(Output!$N$3:$N$992,Output!$H$3:$H$992,J$3,Output!#REF!,1,Output!$B$3:$B$992,$A114),1)&amp;"-"&amp;ROUND(_xlfn.MAXIFS(Output!$N$3:$N$992,Output!$H$3:$H$992,J$3,Output!#REF!,1,Output!$B$3:$B$992,$A114),1)&amp;"]","")</f>
        <v/>
      </c>
      <c r="K114" s="29" t="str">
        <f>IFERROR(ROUND(AVERAGEIFS(Output!$N$3:$N$992,Output!$H$3:$H$992,K$3,Output!#REF!,1,Output!$B$3:$B$992,$A114),1)&amp;" ["&amp;ROUND(_xlfn.MINIFS(Output!$N$3:$N$992,Output!$H$3:$H$992,K$3,Output!#REF!,1,Output!$B$3:$B$992,$A114),1)&amp;"-"&amp;ROUND(_xlfn.MAXIFS(Output!$N$3:$N$992,Output!$H$3:$H$992,K$3,Output!#REF!,1,Output!$B$3:$B$992,$A114),1)&amp;"]","")</f>
        <v/>
      </c>
      <c r="L114" s="29" t="str">
        <f>IFERROR(ROUND(AVERAGEIFS(Output!$N$3:$N$992,Output!$H$3:$H$992,L$3,Output!#REF!,1,Output!$B$3:$B$992,$A114),1)&amp;" ["&amp;ROUND(_xlfn.MINIFS(Output!$N$3:$N$992,Output!$H$3:$H$992,L$3,Output!#REF!,1,Output!$B$3:$B$992,$A114),1)&amp;"-"&amp;ROUND(_xlfn.MAXIFS(Output!$N$3:$N$992,Output!$H$3:$H$992,L$3,Output!#REF!,1,Output!$B$3:$B$992,$A114),1)&amp;"]","")</f>
        <v/>
      </c>
      <c r="M114" s="29" t="str">
        <f>IFERROR(ROUND(AVERAGEIFS(Output!$N$3:$N$992,Output!$H$3:$H$992,M$3,Output!#REF!,1,Output!$B$3:$B$992,$A114),1)&amp;" ["&amp;ROUND(_xlfn.MINIFS(Output!$N$3:$N$992,Output!$H$3:$H$992,M$3,Output!#REF!,1,Output!$B$3:$B$992,$A114),1)&amp;"-"&amp;ROUND(_xlfn.MAXIFS(Output!$N$3:$N$992,Output!$H$3:$H$992,M$3,Output!#REF!,1,Output!$B$3:$B$992,$A114),1)&amp;"]","")</f>
        <v/>
      </c>
      <c r="N114" s="29" t="str">
        <f>IFERROR(ROUND(AVERAGEIFS(Output!$N$3:$N$992,Output!$H$3:$H$992,N$3,Output!#REF!,1,Output!$B$3:$B$992,$A114),1)&amp;" ["&amp;ROUND(_xlfn.MINIFS(Output!$N$3:$N$992,Output!$H$3:$H$992,N$3,Output!#REF!,1,Output!$B$3:$B$992,$A114),1)&amp;"-"&amp;ROUND(_xlfn.MAXIFS(Output!$N$3:$N$992,Output!$H$3:$H$992,N$3,Output!#REF!,1,Output!$B$3:$B$992,$A114),1)&amp;"]","")</f>
        <v/>
      </c>
      <c r="O114" s="29" t="str">
        <f>IFERROR(ROUND(AVERAGEIFS(Output!$N$3:$N$992,Output!$H$3:$H$992,O$3,Output!#REF!,1,Output!$B$3:$B$992,$A114),1)&amp;" ["&amp;ROUND(_xlfn.MINIFS(Output!$N$3:$N$992,Output!$H$3:$H$992,O$3,Output!#REF!,1,Output!$B$3:$B$992,$A114),1)&amp;"-"&amp;ROUND(_xlfn.MAXIFS(Output!$N$3:$N$992,Output!$H$3:$H$992,O$3,Output!#REF!,1,Output!$B$3:$B$992,$A114),1)&amp;"]","")</f>
        <v/>
      </c>
      <c r="P114" s="29" t="str">
        <f>IFERROR(ROUND(AVERAGEIFS(Output!$N$3:$N$992,Output!$H$3:$H$992,P$3,Output!#REF!,1,Output!$B$3:$B$992,$A114),1)&amp;" ["&amp;ROUND(_xlfn.MINIFS(Output!$N$3:$N$992,Output!$H$3:$H$992,P$3,Output!#REF!,1,Output!$B$3:$B$992,$A114),1)&amp;"-"&amp;ROUND(_xlfn.MAXIFS(Output!$N$3:$N$992,Output!$H$3:$H$992,P$3,Output!#REF!,1,Output!$B$3:$B$992,$A114),1)&amp;"]","")</f>
        <v/>
      </c>
      <c r="Q114" s="29" t="str">
        <f>IFERROR(ROUND(AVERAGEIFS(Output!$N$3:$N$992,Output!$H$3:$H$992,Q$3,Output!#REF!,1,Output!$B$3:$B$992,$A114),1)&amp;" ["&amp;ROUND(_xlfn.MINIFS(Output!$N$3:$N$992,Output!$H$3:$H$992,Q$3,Output!#REF!,1,Output!$B$3:$B$992,$A114),1)&amp;"-"&amp;ROUND(_xlfn.MAXIFS(Output!$N$3:$N$992,Output!$H$3:$H$992,Q$3,Output!#REF!,1,Output!$B$3:$B$992,$A114),1)&amp;"]","")</f>
        <v/>
      </c>
      <c r="R114" s="29" t="str">
        <f>IFERROR(ROUND(AVERAGEIFS(Output!$N$3:$N$992,Output!$H$3:$H$992,R$3,Output!#REF!,1,Output!$B$3:$B$992,$A114),1)&amp;" ["&amp;ROUND(_xlfn.MINIFS(Output!$N$3:$N$992,Output!$H$3:$H$992,R$3,Output!#REF!,1,Output!$B$3:$B$992,$A114),1)&amp;"-"&amp;ROUND(_xlfn.MAXIFS(Output!$N$3:$N$992,Output!$H$3:$H$992,R$3,Output!#REF!,1,Output!$B$3:$B$992,$A114),1)&amp;"]","")</f>
        <v/>
      </c>
      <c r="S114" s="29" t="str">
        <f>IFERROR(ROUND(AVERAGEIFS(Output!$N$3:$N$992,Output!$H$3:$H$992,S$3,Output!#REF!,1,Output!$B$3:$B$992,$A114),1)&amp;" ["&amp;ROUND(_xlfn.MINIFS(Output!$N$3:$N$992,Output!$H$3:$H$992,S$3,Output!#REF!,1,Output!$B$3:$B$992,$A114),1)&amp;"-"&amp;ROUND(_xlfn.MAXIFS(Output!$N$3:$N$992,Output!$H$3:$H$992,S$3,Output!#REF!,1,Output!$B$3:$B$992,$A114),1)&amp;"]","")</f>
        <v/>
      </c>
      <c r="T114" s="29" t="str">
        <f>IFERROR(ROUND(AVERAGEIFS(Output!$N$3:$N$992,Output!$H$3:$H$992,T$3,Output!#REF!,1,Output!$B$3:$B$992,$A114),1)&amp;" ["&amp;ROUND(_xlfn.MINIFS(Output!$N$3:$N$992,Output!$H$3:$H$992,T$3,Output!#REF!,1,Output!$B$3:$B$992,$A114),1)&amp;"-"&amp;ROUND(_xlfn.MAXIFS(Output!$N$3:$N$992,Output!$H$3:$H$992,T$3,Output!#REF!,1,Output!$B$3:$B$992,$A114),1)&amp;"]","")</f>
        <v/>
      </c>
      <c r="U114" s="29" t="str">
        <f>IFERROR(ROUND(AVERAGEIFS(Output!$N$3:$N$992,Output!$H$3:$H$992,U$3,Output!#REF!,1,Output!$B$3:$B$992,$A114),1)&amp;" ["&amp;ROUND(_xlfn.MINIFS(Output!$N$3:$N$992,Output!$H$3:$H$992,U$3,Output!#REF!,1,Output!$B$3:$B$992,$A114),1)&amp;"-"&amp;ROUND(_xlfn.MAXIFS(Output!$N$3:$N$992,Output!$H$3:$H$992,U$3,Output!#REF!,1,Output!$B$3:$B$992,$A114),1)&amp;"]","")</f>
        <v/>
      </c>
      <c r="V114" s="29" t="str">
        <f>IFERROR(ROUND(AVERAGEIFS(Output!$N$3:$N$992,Output!$H$3:$H$992,V$3,Output!#REF!,1,Output!$B$3:$B$992,$A114),1)&amp;" ["&amp;ROUND(_xlfn.MINIFS(Output!$N$3:$N$992,Output!$H$3:$H$992,V$3,Output!#REF!,1,Output!$B$3:$B$992,$A114),1)&amp;"-"&amp;ROUND(_xlfn.MAXIFS(Output!$N$3:$N$992,Output!$H$3:$H$992,V$3,Output!#REF!,1,Output!$B$3:$B$992,$A114),1)&amp;"]","")</f>
        <v/>
      </c>
      <c r="W114" s="29" t="str">
        <f>IFERROR(ROUND(AVERAGEIFS(Output!$N$3:$N$992,Output!$H$3:$H$992,W$3,Output!#REF!,1,Output!$B$3:$B$992,$A114),1)&amp;" ["&amp;ROUND(_xlfn.MINIFS(Output!$N$3:$N$992,Output!$H$3:$H$992,W$3,Output!#REF!,1,Output!$B$3:$B$992,$A114),1)&amp;"-"&amp;ROUND(_xlfn.MAXIFS(Output!$N$3:$N$992,Output!$H$3:$H$992,W$3,Output!#REF!,1,Output!$B$3:$B$992,$A114),1)&amp;"]","")</f>
        <v/>
      </c>
      <c r="X114" s="29" t="str">
        <f>IFERROR(ROUND(AVERAGEIFS(Output!$N$3:$N$992,Output!$H$3:$H$992,X$3,Output!#REF!,1,Output!$B$3:$B$992,$A114),1)&amp;" ["&amp;ROUND(_xlfn.MINIFS(Output!$N$3:$N$992,Output!$H$3:$H$992,X$3,Output!#REF!,1,Output!$B$3:$B$992,$A114),1)&amp;"-"&amp;ROUND(_xlfn.MAXIFS(Output!$N$3:$N$992,Output!$H$3:$H$992,X$3,Output!#REF!,1,Output!$B$3:$B$992,$A114),1)&amp;"]","")</f>
        <v/>
      </c>
      <c r="Y114" s="29" t="str">
        <f>IFERROR(ROUND(AVERAGEIFS(Output!$N$3:$N$992,Output!$H$3:$H$992,Y$3,Output!#REF!,1,Output!$B$3:$B$992,$A114),1)&amp;" ["&amp;ROUND(_xlfn.MINIFS(Output!$N$3:$N$992,Output!$H$3:$H$992,Y$3,Output!#REF!,1,Output!$B$3:$B$992,$A114),1)&amp;"-"&amp;ROUND(_xlfn.MAXIFS(Output!$N$3:$N$992,Output!$H$3:$H$992,Y$3,Output!#REF!,1,Output!$B$3:$B$992,$A114),1)&amp;"]","")</f>
        <v/>
      </c>
      <c r="Z114" s="29" t="str">
        <f>IFERROR(ROUND(AVERAGEIFS(Output!$N$3:$N$992,Output!$H$3:$H$992,Z$3,Output!#REF!,1,Output!$B$3:$B$992,$A114),1)&amp;" ["&amp;ROUND(_xlfn.MINIFS(Output!$N$3:$N$992,Output!$H$3:$H$992,Z$3,Output!#REF!,1,Output!$B$3:$B$992,$A114),1)&amp;"-"&amp;ROUND(_xlfn.MAXIFS(Output!$N$3:$N$992,Output!$H$3:$H$992,Z$3,Output!#REF!,1,Output!$B$3:$B$992,$A114),1)&amp;"]","")</f>
        <v/>
      </c>
      <c r="AA114" s="29" t="str">
        <f>IFERROR(ROUND(AVERAGEIFS(Output!$N$3:$N$992,Output!$H$3:$H$992,AA$3,Output!#REF!,1,Output!$B$3:$B$992,$A114),0)&amp;" ["&amp;ROUND(_xlfn.MINIFS(Output!$N$3:$N$992,Output!$H$3:$H$992,AA$3,Output!#REF!,1,Output!$B$3:$B$992,$A114),0)&amp;"-"&amp;ROUND(_xlfn.MAXIFS(Output!$N$3:$N$992,Output!$H$3:$H$992,AA$3,Output!#REF!,1,Output!$B$3:$B$992,$A114),0)&amp;"]","")</f>
        <v/>
      </c>
      <c r="AB114" s="29" t="str">
        <f>IFERROR(ROUND(AVERAGEIFS(Output!$N$3:$N$992,Output!$H$3:$H$992,AB$3,Output!#REF!,1,Output!$B$3:$B$992,$A114),0)&amp;" ["&amp;ROUND(_xlfn.MINIFS(Output!$N$3:$N$992,Output!$H$3:$H$992,AB$3,Output!#REF!,1,Output!$B$3:$B$992,$A114),0)&amp;"-"&amp;ROUND(_xlfn.MAXIFS(Output!$N$3:$N$992,Output!$H$3:$H$992,AB$3,Output!#REF!,1,Output!$B$3:$B$992,$A114),0)&amp;"]","")</f>
        <v/>
      </c>
      <c r="AC114" s="29" t="str">
        <f>IFERROR(ROUND(AVERAGEIFS(Output!$N$3:$N$992,Output!$H$3:$H$992,AC$3,Output!#REF!,1,Output!$B$3:$B$992,$A114),0)&amp;" ["&amp;ROUND(_xlfn.MINIFS(Output!$N$3:$N$992,Output!$H$3:$H$992,AC$3,Output!#REF!,1,Output!$B$3:$B$992,$A114),0)&amp;"-"&amp;ROUND(_xlfn.MAXIFS(Output!$N$3:$N$992,Output!$H$3:$H$992,AC$3,Output!#REF!,1,Output!$B$3:$B$992,$A114),0)&amp;"]","")</f>
        <v/>
      </c>
    </row>
    <row r="115" spans="1:29" x14ac:dyDescent="0.35">
      <c r="A115" s="28" t="s">
        <v>52</v>
      </c>
      <c r="B115" s="51" t="s">
        <v>7</v>
      </c>
      <c r="C115" s="51" t="s">
        <v>17</v>
      </c>
      <c r="D115" s="29" t="str">
        <f>IFERROR(ROUND(AVERAGEIFS(Output!$N$3:$N$992,Output!$H$3:$H$992,D$3,Output!#REF!,1,Output!$B$3:$B$992,$A115),1)&amp;" ["&amp;ROUND(_xlfn.MINIFS(Output!$N$3:$N$992,Output!$H$3:$H$992,D$3,Output!#REF!,1,Output!$B$3:$B$992,$A115),1)&amp;"-"&amp;ROUND(_xlfn.MAXIFS(Output!$N$3:$N$992,Output!$H$3:$H$992,D$3,Output!#REF!,1,Output!$B$3:$B$992,$A115),1)&amp;"]","")</f>
        <v/>
      </c>
      <c r="E115" s="29" t="str">
        <f>IFERROR(ROUND(AVERAGEIFS(Output!$N$3:$N$992,Output!$H$3:$H$992,E$3,Output!#REF!,1,Output!$B$3:$B$992,$A115),1)&amp;" ["&amp;ROUND(_xlfn.MINIFS(Output!$N$3:$N$992,Output!$H$3:$H$992,E$3,Output!#REF!,1,Output!$B$3:$B$992,$A115),1)&amp;"-"&amp;ROUND(_xlfn.MAXIFS(Output!$N$3:$N$992,Output!$H$3:$H$992,E$3,Output!#REF!,1,Output!$B$3:$B$992,$A115),1)&amp;"]","")</f>
        <v/>
      </c>
      <c r="F115" s="29" t="str">
        <f>IFERROR(ROUND(AVERAGEIFS(Output!$N$3:$N$992,Output!$H$3:$H$992,F$3,Output!#REF!,1,Output!$B$3:$B$992,$A115),1)&amp;" ["&amp;ROUND(_xlfn.MINIFS(Output!$N$3:$N$992,Output!$H$3:$H$992,F$3,Output!#REF!,1,Output!$B$3:$B$992,$A115),1)&amp;"-"&amp;ROUND(_xlfn.MAXIFS(Output!$N$3:$N$992,Output!$H$3:$H$992,F$3,Output!#REF!,1,Output!$B$3:$B$992,$A115),1)&amp;"]","")</f>
        <v/>
      </c>
      <c r="G115" s="29" t="str">
        <f>IFERROR(ROUND(AVERAGEIFS(Output!$N$3:$N$992,Output!$H$3:$H$992,G$3,Output!#REF!,1,Output!$B$3:$B$992,$A115),1)&amp;" ["&amp;ROUND(_xlfn.MINIFS(Output!$N$3:$N$992,Output!$H$3:$H$992,G$3,Output!#REF!,1,Output!$B$3:$B$992,$A115),1)&amp;"-"&amp;ROUND(_xlfn.MAXIFS(Output!$N$3:$N$992,Output!$H$3:$H$992,G$3,Output!#REF!,1,Output!$B$3:$B$992,$A115),1)&amp;"]","")</f>
        <v/>
      </c>
      <c r="H115" s="29" t="str">
        <f>IFERROR(ROUND(AVERAGEIFS(Output!$N$3:$N$992,Output!$H$3:$H$992,H$3,Output!#REF!,1,Output!$B$3:$B$992,$A115),1)&amp;" ["&amp;ROUND(_xlfn.MINIFS(Output!$N$3:$N$992,Output!$H$3:$H$992,H$3,Output!#REF!,1,Output!$B$3:$B$992,$A115),1)&amp;"-"&amp;ROUND(_xlfn.MAXIFS(Output!$N$3:$N$992,Output!$H$3:$H$992,H$3,Output!#REF!,1,Output!$B$3:$B$992,$A115),1)&amp;"]","")</f>
        <v/>
      </c>
      <c r="I115" s="29" t="str">
        <f>IFERROR(ROUND(AVERAGEIFS(Output!$N$3:$N$992,Output!$H$3:$H$992,I$3,Output!#REF!,1,Output!$B$3:$B$992,$A115),1)&amp;" ["&amp;ROUND(_xlfn.MINIFS(Output!$N$3:$N$992,Output!$H$3:$H$992,I$3,Output!#REF!,1,Output!$B$3:$B$992,$A115),1)&amp;"-"&amp;ROUND(_xlfn.MAXIFS(Output!$N$3:$N$992,Output!$H$3:$H$992,I$3,Output!#REF!,1,Output!$B$3:$B$992,$A115),1)&amp;"]","")</f>
        <v/>
      </c>
      <c r="J115" s="29" t="str">
        <f>IFERROR(ROUND(AVERAGEIFS(Output!$N$3:$N$992,Output!$H$3:$H$992,J$3,Output!#REF!,1,Output!$B$3:$B$992,$A115),1)&amp;" ["&amp;ROUND(_xlfn.MINIFS(Output!$N$3:$N$992,Output!$H$3:$H$992,J$3,Output!#REF!,1,Output!$B$3:$B$992,$A115),1)&amp;"-"&amp;ROUND(_xlfn.MAXIFS(Output!$N$3:$N$992,Output!$H$3:$H$992,J$3,Output!#REF!,1,Output!$B$3:$B$992,$A115),1)&amp;"]","")</f>
        <v/>
      </c>
      <c r="K115" s="29" t="str">
        <f>IFERROR(ROUND(AVERAGEIFS(Output!$N$3:$N$992,Output!$H$3:$H$992,K$3,Output!#REF!,1,Output!$B$3:$B$992,$A115),1)&amp;" ["&amp;ROUND(_xlfn.MINIFS(Output!$N$3:$N$992,Output!$H$3:$H$992,K$3,Output!#REF!,1,Output!$B$3:$B$992,$A115),1)&amp;"-"&amp;ROUND(_xlfn.MAXIFS(Output!$N$3:$N$992,Output!$H$3:$H$992,K$3,Output!#REF!,1,Output!$B$3:$B$992,$A115),1)&amp;"]","")</f>
        <v/>
      </c>
      <c r="L115" s="29" t="str">
        <f>IFERROR(ROUND(AVERAGEIFS(Output!$N$3:$N$992,Output!$H$3:$H$992,L$3,Output!#REF!,1,Output!$B$3:$B$992,$A115),1)&amp;" ["&amp;ROUND(_xlfn.MINIFS(Output!$N$3:$N$992,Output!$H$3:$H$992,L$3,Output!#REF!,1,Output!$B$3:$B$992,$A115),1)&amp;"-"&amp;ROUND(_xlfn.MAXIFS(Output!$N$3:$N$992,Output!$H$3:$H$992,L$3,Output!#REF!,1,Output!$B$3:$B$992,$A115),1)&amp;"]","")</f>
        <v/>
      </c>
      <c r="M115" s="29" t="str">
        <f>IFERROR(ROUND(AVERAGEIFS(Output!$N$3:$N$992,Output!$H$3:$H$992,M$3,Output!#REF!,1,Output!$B$3:$B$992,$A115),1)&amp;" ["&amp;ROUND(_xlfn.MINIFS(Output!$N$3:$N$992,Output!$H$3:$H$992,M$3,Output!#REF!,1,Output!$B$3:$B$992,$A115),1)&amp;"-"&amp;ROUND(_xlfn.MAXIFS(Output!$N$3:$N$992,Output!$H$3:$H$992,M$3,Output!#REF!,1,Output!$B$3:$B$992,$A115),1)&amp;"]","")</f>
        <v/>
      </c>
      <c r="N115" s="29" t="str">
        <f>IFERROR(ROUND(AVERAGEIFS(Output!$N$3:$N$992,Output!$H$3:$H$992,N$3,Output!#REF!,1,Output!$B$3:$B$992,$A115),1)&amp;" ["&amp;ROUND(_xlfn.MINIFS(Output!$N$3:$N$992,Output!$H$3:$H$992,N$3,Output!#REF!,1,Output!$B$3:$B$992,$A115),1)&amp;"-"&amp;ROUND(_xlfn.MAXIFS(Output!$N$3:$N$992,Output!$H$3:$H$992,N$3,Output!#REF!,1,Output!$B$3:$B$992,$A115),1)&amp;"]","")</f>
        <v/>
      </c>
      <c r="O115" s="29" t="str">
        <f>IFERROR(ROUND(AVERAGEIFS(Output!$N$3:$N$992,Output!$H$3:$H$992,O$3,Output!#REF!,1,Output!$B$3:$B$992,$A115),1)&amp;" ["&amp;ROUND(_xlfn.MINIFS(Output!$N$3:$N$992,Output!$H$3:$H$992,O$3,Output!#REF!,1,Output!$B$3:$B$992,$A115),1)&amp;"-"&amp;ROUND(_xlfn.MAXIFS(Output!$N$3:$N$992,Output!$H$3:$H$992,O$3,Output!#REF!,1,Output!$B$3:$B$992,$A115),1)&amp;"]","")</f>
        <v/>
      </c>
      <c r="P115" s="29" t="str">
        <f>IFERROR(ROUND(AVERAGEIFS(Output!$N$3:$N$992,Output!$H$3:$H$992,P$3,Output!#REF!,1,Output!$B$3:$B$992,$A115),1)&amp;" ["&amp;ROUND(_xlfn.MINIFS(Output!$N$3:$N$992,Output!$H$3:$H$992,P$3,Output!#REF!,1,Output!$B$3:$B$992,$A115),1)&amp;"-"&amp;ROUND(_xlfn.MAXIFS(Output!$N$3:$N$992,Output!$H$3:$H$992,P$3,Output!#REF!,1,Output!$B$3:$B$992,$A115),1)&amp;"]","")</f>
        <v/>
      </c>
      <c r="Q115" s="29" t="str">
        <f>IFERROR(ROUND(AVERAGEIFS(Output!$N$3:$N$992,Output!$H$3:$H$992,Q$3,Output!#REF!,1,Output!$B$3:$B$992,$A115),1)&amp;" ["&amp;ROUND(_xlfn.MINIFS(Output!$N$3:$N$992,Output!$H$3:$H$992,Q$3,Output!#REF!,1,Output!$B$3:$B$992,$A115),1)&amp;"-"&amp;ROUND(_xlfn.MAXIFS(Output!$N$3:$N$992,Output!$H$3:$H$992,Q$3,Output!#REF!,1,Output!$B$3:$B$992,$A115),1)&amp;"]","")</f>
        <v/>
      </c>
      <c r="R115" s="29" t="str">
        <f>IFERROR(ROUND(AVERAGEIFS(Output!$N$3:$N$992,Output!$H$3:$H$992,R$3,Output!#REF!,1,Output!$B$3:$B$992,$A115),1)&amp;" ["&amp;ROUND(_xlfn.MINIFS(Output!$N$3:$N$992,Output!$H$3:$H$992,R$3,Output!#REF!,1,Output!$B$3:$B$992,$A115),1)&amp;"-"&amp;ROUND(_xlfn.MAXIFS(Output!$N$3:$N$992,Output!$H$3:$H$992,R$3,Output!#REF!,1,Output!$B$3:$B$992,$A115),1)&amp;"]","")</f>
        <v/>
      </c>
      <c r="S115" s="29" t="str">
        <f>IFERROR(ROUND(AVERAGEIFS(Output!$N$3:$N$992,Output!$H$3:$H$992,S$3,Output!#REF!,1,Output!$B$3:$B$992,$A115),1)&amp;" ["&amp;ROUND(_xlfn.MINIFS(Output!$N$3:$N$992,Output!$H$3:$H$992,S$3,Output!#REF!,1,Output!$B$3:$B$992,$A115),1)&amp;"-"&amp;ROUND(_xlfn.MAXIFS(Output!$N$3:$N$992,Output!$H$3:$H$992,S$3,Output!#REF!,1,Output!$B$3:$B$992,$A115),1)&amp;"]","")</f>
        <v/>
      </c>
      <c r="T115" s="29" t="str">
        <f>IFERROR(ROUND(AVERAGEIFS(Output!$N$3:$N$992,Output!$H$3:$H$992,T$3,Output!#REF!,1,Output!$B$3:$B$992,$A115),1)&amp;" ["&amp;ROUND(_xlfn.MINIFS(Output!$N$3:$N$992,Output!$H$3:$H$992,T$3,Output!#REF!,1,Output!$B$3:$B$992,$A115),1)&amp;"-"&amp;ROUND(_xlfn.MAXIFS(Output!$N$3:$N$992,Output!$H$3:$H$992,T$3,Output!#REF!,1,Output!$B$3:$B$992,$A115),1)&amp;"]","")</f>
        <v/>
      </c>
      <c r="U115" s="29" t="str">
        <f>IFERROR(ROUND(AVERAGEIFS(Output!$N$3:$N$992,Output!$H$3:$H$992,U$3,Output!#REF!,1,Output!$B$3:$B$992,$A115),1)&amp;" ["&amp;ROUND(_xlfn.MINIFS(Output!$N$3:$N$992,Output!$H$3:$H$992,U$3,Output!#REF!,1,Output!$B$3:$B$992,$A115),1)&amp;"-"&amp;ROUND(_xlfn.MAXIFS(Output!$N$3:$N$992,Output!$H$3:$H$992,U$3,Output!#REF!,1,Output!$B$3:$B$992,$A115),1)&amp;"]","")</f>
        <v/>
      </c>
      <c r="V115" s="29" t="str">
        <f>IFERROR(ROUND(AVERAGEIFS(Output!$N$3:$N$992,Output!$H$3:$H$992,V$3,Output!#REF!,1,Output!$B$3:$B$992,$A115),1)&amp;" ["&amp;ROUND(_xlfn.MINIFS(Output!$N$3:$N$992,Output!$H$3:$H$992,V$3,Output!#REF!,1,Output!$B$3:$B$992,$A115),1)&amp;"-"&amp;ROUND(_xlfn.MAXIFS(Output!$N$3:$N$992,Output!$H$3:$H$992,V$3,Output!#REF!,1,Output!$B$3:$B$992,$A115),1)&amp;"]","")</f>
        <v/>
      </c>
      <c r="W115" s="29" t="str">
        <f>IFERROR(ROUND(AVERAGEIFS(Output!$N$3:$N$992,Output!$H$3:$H$992,W$3,Output!#REF!,1,Output!$B$3:$B$992,$A115),1)&amp;" ["&amp;ROUND(_xlfn.MINIFS(Output!$N$3:$N$992,Output!$H$3:$H$992,W$3,Output!#REF!,1,Output!$B$3:$B$992,$A115),1)&amp;"-"&amp;ROUND(_xlfn.MAXIFS(Output!$N$3:$N$992,Output!$H$3:$H$992,W$3,Output!#REF!,1,Output!$B$3:$B$992,$A115),1)&amp;"]","")</f>
        <v/>
      </c>
      <c r="X115" s="29" t="str">
        <f>IFERROR(ROUND(AVERAGEIFS(Output!$N$3:$N$992,Output!$H$3:$H$992,X$3,Output!#REF!,1,Output!$B$3:$B$992,$A115),1)&amp;" ["&amp;ROUND(_xlfn.MINIFS(Output!$N$3:$N$992,Output!$H$3:$H$992,X$3,Output!#REF!,1,Output!$B$3:$B$992,$A115),1)&amp;"-"&amp;ROUND(_xlfn.MAXIFS(Output!$N$3:$N$992,Output!$H$3:$H$992,X$3,Output!#REF!,1,Output!$B$3:$B$992,$A115),1)&amp;"]","")</f>
        <v/>
      </c>
      <c r="Y115" s="29" t="str">
        <f>IFERROR(ROUND(AVERAGEIFS(Output!$N$3:$N$992,Output!$H$3:$H$992,Y$3,Output!#REF!,1,Output!$B$3:$B$992,$A115),1)&amp;" ["&amp;ROUND(_xlfn.MINIFS(Output!$N$3:$N$992,Output!$H$3:$H$992,Y$3,Output!#REF!,1,Output!$B$3:$B$992,$A115),1)&amp;"-"&amp;ROUND(_xlfn.MAXIFS(Output!$N$3:$N$992,Output!$H$3:$H$992,Y$3,Output!#REF!,1,Output!$B$3:$B$992,$A115),1)&amp;"]","")</f>
        <v/>
      </c>
      <c r="Z115" s="29" t="str">
        <f>IFERROR(ROUND(AVERAGEIFS(Output!$N$3:$N$992,Output!$H$3:$H$992,Z$3,Output!#REF!,1,Output!$B$3:$B$992,$A115),1)&amp;" ["&amp;ROUND(_xlfn.MINIFS(Output!$N$3:$N$992,Output!$H$3:$H$992,Z$3,Output!#REF!,1,Output!$B$3:$B$992,$A115),1)&amp;"-"&amp;ROUND(_xlfn.MAXIFS(Output!$N$3:$N$992,Output!$H$3:$H$992,Z$3,Output!#REF!,1,Output!$B$3:$B$992,$A115),1)&amp;"]","")</f>
        <v/>
      </c>
      <c r="AA115" s="29" t="str">
        <f>IFERROR(ROUND(AVERAGEIFS(Output!$N$3:$N$992,Output!$H$3:$H$992,AA$3,Output!#REF!,1,Output!$B$3:$B$992,$A115),0)&amp;" ["&amp;ROUND(_xlfn.MINIFS(Output!$N$3:$N$992,Output!$H$3:$H$992,AA$3,Output!#REF!,1,Output!$B$3:$B$992,$A115),0)&amp;"-"&amp;ROUND(_xlfn.MAXIFS(Output!$N$3:$N$992,Output!$H$3:$H$992,AA$3,Output!#REF!,1,Output!$B$3:$B$992,$A115),0)&amp;"]","")</f>
        <v/>
      </c>
      <c r="AB115" s="29" t="str">
        <f>IFERROR(ROUND(AVERAGEIFS(Output!$N$3:$N$992,Output!$H$3:$H$992,AB$3,Output!#REF!,1,Output!$B$3:$B$992,$A115),0)&amp;" ["&amp;ROUND(_xlfn.MINIFS(Output!$N$3:$N$992,Output!$H$3:$H$992,AB$3,Output!#REF!,1,Output!$B$3:$B$992,$A115),0)&amp;"-"&amp;ROUND(_xlfn.MAXIFS(Output!$N$3:$N$992,Output!$H$3:$H$992,AB$3,Output!#REF!,1,Output!$B$3:$B$992,$A115),0)&amp;"]","")</f>
        <v/>
      </c>
      <c r="AC115" s="29" t="str">
        <f>IFERROR(ROUND(AVERAGEIFS(Output!$N$3:$N$992,Output!$H$3:$H$992,AC$3,Output!#REF!,1,Output!$B$3:$B$992,$A115),0)&amp;" ["&amp;ROUND(_xlfn.MINIFS(Output!$N$3:$N$992,Output!$H$3:$H$992,AC$3,Output!#REF!,1,Output!$B$3:$B$992,$A115),0)&amp;"-"&amp;ROUND(_xlfn.MAXIFS(Output!$N$3:$N$992,Output!$H$3:$H$992,AC$3,Output!#REF!,1,Output!$B$3:$B$992,$A115),0)&amp;"]","")</f>
        <v/>
      </c>
    </row>
    <row r="116" spans="1:29" x14ac:dyDescent="0.35">
      <c r="A116" s="28" t="s">
        <v>54</v>
      </c>
      <c r="B116" s="51" t="s">
        <v>9</v>
      </c>
      <c r="C116" s="51" t="s">
        <v>17</v>
      </c>
      <c r="D116" s="29" t="str">
        <f>IFERROR(ROUND(AVERAGEIFS(Output!$N$3:$N$992,Output!$H$3:$H$992,D$3,Output!#REF!,1,Output!$B$3:$B$992,$A116),1)&amp;" ["&amp;ROUND(_xlfn.MINIFS(Output!$N$3:$N$992,Output!$H$3:$H$992,D$3,Output!#REF!,1,Output!$B$3:$B$992,$A116),1)&amp;"-"&amp;ROUND(_xlfn.MAXIFS(Output!$N$3:$N$992,Output!$H$3:$H$992,D$3,Output!#REF!,1,Output!$B$3:$B$992,$A116),1)&amp;"]","")</f>
        <v/>
      </c>
      <c r="E116" s="29" t="str">
        <f>IFERROR(ROUND(AVERAGEIFS(Output!$N$3:$N$992,Output!$H$3:$H$992,E$3,Output!#REF!,1,Output!$B$3:$B$992,$A116),1)&amp;" ["&amp;ROUND(_xlfn.MINIFS(Output!$N$3:$N$992,Output!$H$3:$H$992,E$3,Output!#REF!,1,Output!$B$3:$B$992,$A116),1)&amp;"-"&amp;ROUND(_xlfn.MAXIFS(Output!$N$3:$N$992,Output!$H$3:$H$992,E$3,Output!#REF!,1,Output!$B$3:$B$992,$A116),1)&amp;"]","")</f>
        <v/>
      </c>
      <c r="F116" s="29" t="str">
        <f>IFERROR(ROUND(AVERAGEIFS(Output!$N$3:$N$992,Output!$H$3:$H$992,F$3,Output!#REF!,1,Output!$B$3:$B$992,$A116),1)&amp;" ["&amp;ROUND(_xlfn.MINIFS(Output!$N$3:$N$992,Output!$H$3:$H$992,F$3,Output!#REF!,1,Output!$B$3:$B$992,$A116),1)&amp;"-"&amp;ROUND(_xlfn.MAXIFS(Output!$N$3:$N$992,Output!$H$3:$H$992,F$3,Output!#REF!,1,Output!$B$3:$B$992,$A116),1)&amp;"]","")</f>
        <v/>
      </c>
      <c r="G116" s="29" t="str">
        <f>IFERROR(ROUND(AVERAGEIFS(Output!$N$3:$N$992,Output!$H$3:$H$992,G$3,Output!#REF!,1,Output!$B$3:$B$992,$A116),1)&amp;" ["&amp;ROUND(_xlfn.MINIFS(Output!$N$3:$N$992,Output!$H$3:$H$992,G$3,Output!#REF!,1,Output!$B$3:$B$992,$A116),1)&amp;"-"&amp;ROUND(_xlfn.MAXIFS(Output!$N$3:$N$992,Output!$H$3:$H$992,G$3,Output!#REF!,1,Output!$B$3:$B$992,$A116),1)&amp;"]","")</f>
        <v/>
      </c>
      <c r="H116" s="29" t="str">
        <f>IFERROR(ROUND(AVERAGEIFS(Output!$N$3:$N$992,Output!$H$3:$H$992,H$3,Output!#REF!,1,Output!$B$3:$B$992,$A116),1)&amp;" ["&amp;ROUND(_xlfn.MINIFS(Output!$N$3:$N$992,Output!$H$3:$H$992,H$3,Output!#REF!,1,Output!$B$3:$B$992,$A116),1)&amp;"-"&amp;ROUND(_xlfn.MAXIFS(Output!$N$3:$N$992,Output!$H$3:$H$992,H$3,Output!#REF!,1,Output!$B$3:$B$992,$A116),1)&amp;"]","")</f>
        <v/>
      </c>
      <c r="I116" s="29" t="str">
        <f>IFERROR(ROUND(AVERAGEIFS(Output!$N$3:$N$992,Output!$H$3:$H$992,I$3,Output!#REF!,1,Output!$B$3:$B$992,$A116),1)&amp;" ["&amp;ROUND(_xlfn.MINIFS(Output!$N$3:$N$992,Output!$H$3:$H$992,I$3,Output!#REF!,1,Output!$B$3:$B$992,$A116),1)&amp;"-"&amp;ROUND(_xlfn.MAXIFS(Output!$N$3:$N$992,Output!$H$3:$H$992,I$3,Output!#REF!,1,Output!$B$3:$B$992,$A116),1)&amp;"]","")</f>
        <v/>
      </c>
      <c r="J116" s="29" t="str">
        <f>IFERROR(ROUND(AVERAGEIFS(Output!$N$3:$N$992,Output!$H$3:$H$992,J$3,Output!#REF!,1,Output!$B$3:$B$992,$A116),1)&amp;" ["&amp;ROUND(_xlfn.MINIFS(Output!$N$3:$N$992,Output!$H$3:$H$992,J$3,Output!#REF!,1,Output!$B$3:$B$992,$A116),1)&amp;"-"&amp;ROUND(_xlfn.MAXIFS(Output!$N$3:$N$992,Output!$H$3:$H$992,J$3,Output!#REF!,1,Output!$B$3:$B$992,$A116),1)&amp;"]","")</f>
        <v/>
      </c>
      <c r="K116" s="29" t="str">
        <f>IFERROR(ROUND(AVERAGEIFS(Output!$N$3:$N$992,Output!$H$3:$H$992,K$3,Output!#REF!,1,Output!$B$3:$B$992,$A116),1)&amp;" ["&amp;ROUND(_xlfn.MINIFS(Output!$N$3:$N$992,Output!$H$3:$H$992,K$3,Output!#REF!,1,Output!$B$3:$B$992,$A116),1)&amp;"-"&amp;ROUND(_xlfn.MAXIFS(Output!$N$3:$N$992,Output!$H$3:$H$992,K$3,Output!#REF!,1,Output!$B$3:$B$992,$A116),1)&amp;"]","")</f>
        <v/>
      </c>
      <c r="L116" s="29" t="str">
        <f>IFERROR(ROUND(AVERAGEIFS(Output!$N$3:$N$992,Output!$H$3:$H$992,L$3,Output!#REF!,1,Output!$B$3:$B$992,$A116),1)&amp;" ["&amp;ROUND(_xlfn.MINIFS(Output!$N$3:$N$992,Output!$H$3:$H$992,L$3,Output!#REF!,1,Output!$B$3:$B$992,$A116),1)&amp;"-"&amp;ROUND(_xlfn.MAXIFS(Output!$N$3:$N$992,Output!$H$3:$H$992,L$3,Output!#REF!,1,Output!$B$3:$B$992,$A116),1)&amp;"]","")</f>
        <v/>
      </c>
      <c r="M116" s="29" t="str">
        <f>IFERROR(ROUND(AVERAGEIFS(Output!$N$3:$N$992,Output!$H$3:$H$992,M$3,Output!#REF!,1,Output!$B$3:$B$992,$A116),1)&amp;" ["&amp;ROUND(_xlfn.MINIFS(Output!$N$3:$N$992,Output!$H$3:$H$992,M$3,Output!#REF!,1,Output!$B$3:$B$992,$A116),1)&amp;"-"&amp;ROUND(_xlfn.MAXIFS(Output!$N$3:$N$992,Output!$H$3:$H$992,M$3,Output!#REF!,1,Output!$B$3:$B$992,$A116),1)&amp;"]","")</f>
        <v/>
      </c>
      <c r="N116" s="29" t="str">
        <f>IFERROR(ROUND(AVERAGEIFS(Output!$N$3:$N$992,Output!$H$3:$H$992,N$3,Output!#REF!,1,Output!$B$3:$B$992,$A116),1)&amp;" ["&amp;ROUND(_xlfn.MINIFS(Output!$N$3:$N$992,Output!$H$3:$H$992,N$3,Output!#REF!,1,Output!$B$3:$B$992,$A116),1)&amp;"-"&amp;ROUND(_xlfn.MAXIFS(Output!$N$3:$N$992,Output!$H$3:$H$992,N$3,Output!#REF!,1,Output!$B$3:$B$992,$A116),1)&amp;"]","")</f>
        <v/>
      </c>
      <c r="O116" s="29" t="str">
        <f>IFERROR(ROUND(AVERAGEIFS(Output!$N$3:$N$992,Output!$H$3:$H$992,O$3,Output!#REF!,1,Output!$B$3:$B$992,$A116),1)&amp;" ["&amp;ROUND(_xlfn.MINIFS(Output!$N$3:$N$992,Output!$H$3:$H$992,O$3,Output!#REF!,1,Output!$B$3:$B$992,$A116),1)&amp;"-"&amp;ROUND(_xlfn.MAXIFS(Output!$N$3:$N$992,Output!$H$3:$H$992,O$3,Output!#REF!,1,Output!$B$3:$B$992,$A116),1)&amp;"]","")</f>
        <v/>
      </c>
      <c r="P116" s="29" t="str">
        <f>IFERROR(ROUND(AVERAGEIFS(Output!$N$3:$N$992,Output!$H$3:$H$992,P$3,Output!#REF!,1,Output!$B$3:$B$992,$A116),1)&amp;" ["&amp;ROUND(_xlfn.MINIFS(Output!$N$3:$N$992,Output!$H$3:$H$992,P$3,Output!#REF!,1,Output!$B$3:$B$992,$A116),1)&amp;"-"&amp;ROUND(_xlfn.MAXIFS(Output!$N$3:$N$992,Output!$H$3:$H$992,P$3,Output!#REF!,1,Output!$B$3:$B$992,$A116),1)&amp;"]","")</f>
        <v/>
      </c>
      <c r="Q116" s="29" t="str">
        <f>IFERROR(ROUND(AVERAGEIFS(Output!$N$3:$N$992,Output!$H$3:$H$992,Q$3,Output!#REF!,1,Output!$B$3:$B$992,$A116),1)&amp;" ["&amp;ROUND(_xlfn.MINIFS(Output!$N$3:$N$992,Output!$H$3:$H$992,Q$3,Output!#REF!,1,Output!$B$3:$B$992,$A116),1)&amp;"-"&amp;ROUND(_xlfn.MAXIFS(Output!$N$3:$N$992,Output!$H$3:$H$992,Q$3,Output!#REF!,1,Output!$B$3:$B$992,$A116),1)&amp;"]","")</f>
        <v/>
      </c>
      <c r="R116" s="29" t="str">
        <f>IFERROR(ROUND(AVERAGEIFS(Output!$N$3:$N$992,Output!$H$3:$H$992,R$3,Output!#REF!,1,Output!$B$3:$B$992,$A116),1)&amp;" ["&amp;ROUND(_xlfn.MINIFS(Output!$N$3:$N$992,Output!$H$3:$H$992,R$3,Output!#REF!,1,Output!$B$3:$B$992,$A116),1)&amp;"-"&amp;ROUND(_xlfn.MAXIFS(Output!$N$3:$N$992,Output!$H$3:$H$992,R$3,Output!#REF!,1,Output!$B$3:$B$992,$A116),1)&amp;"]","")</f>
        <v/>
      </c>
      <c r="S116" s="29" t="str">
        <f>IFERROR(ROUND(AVERAGEIFS(Output!$N$3:$N$992,Output!$H$3:$H$992,S$3,Output!#REF!,1,Output!$B$3:$B$992,$A116),1)&amp;" ["&amp;ROUND(_xlfn.MINIFS(Output!$N$3:$N$992,Output!$H$3:$H$992,S$3,Output!#REF!,1,Output!$B$3:$B$992,$A116),1)&amp;"-"&amp;ROUND(_xlfn.MAXIFS(Output!$N$3:$N$992,Output!$H$3:$H$992,S$3,Output!#REF!,1,Output!$B$3:$B$992,$A116),1)&amp;"]","")</f>
        <v/>
      </c>
      <c r="T116" s="29" t="str">
        <f>IFERROR(ROUND(AVERAGEIFS(Output!$N$3:$N$992,Output!$H$3:$H$992,T$3,Output!#REF!,1,Output!$B$3:$B$992,$A116),1)&amp;" ["&amp;ROUND(_xlfn.MINIFS(Output!$N$3:$N$992,Output!$H$3:$H$992,T$3,Output!#REF!,1,Output!$B$3:$B$992,$A116),1)&amp;"-"&amp;ROUND(_xlfn.MAXIFS(Output!$N$3:$N$992,Output!$H$3:$H$992,T$3,Output!#REF!,1,Output!$B$3:$B$992,$A116),1)&amp;"]","")</f>
        <v/>
      </c>
      <c r="U116" s="29" t="str">
        <f>IFERROR(ROUND(AVERAGEIFS(Output!$N$3:$N$992,Output!$H$3:$H$992,U$3,Output!#REF!,1,Output!$B$3:$B$992,$A116),1)&amp;" ["&amp;ROUND(_xlfn.MINIFS(Output!$N$3:$N$992,Output!$H$3:$H$992,U$3,Output!#REF!,1,Output!$B$3:$B$992,$A116),1)&amp;"-"&amp;ROUND(_xlfn.MAXIFS(Output!$N$3:$N$992,Output!$H$3:$H$992,U$3,Output!#REF!,1,Output!$B$3:$B$992,$A116),1)&amp;"]","")</f>
        <v/>
      </c>
      <c r="V116" s="29" t="str">
        <f>IFERROR(ROUND(AVERAGEIFS(Output!$N$3:$N$992,Output!$H$3:$H$992,V$3,Output!#REF!,1,Output!$B$3:$B$992,$A116),1)&amp;" ["&amp;ROUND(_xlfn.MINIFS(Output!$N$3:$N$992,Output!$H$3:$H$992,V$3,Output!#REF!,1,Output!$B$3:$B$992,$A116),1)&amp;"-"&amp;ROUND(_xlfn.MAXIFS(Output!$N$3:$N$992,Output!$H$3:$H$992,V$3,Output!#REF!,1,Output!$B$3:$B$992,$A116),1)&amp;"]","")</f>
        <v/>
      </c>
      <c r="W116" s="29" t="str">
        <f>IFERROR(ROUND(AVERAGEIFS(Output!$N$3:$N$992,Output!$H$3:$H$992,W$3,Output!#REF!,1,Output!$B$3:$B$992,$A116),1)&amp;" ["&amp;ROUND(_xlfn.MINIFS(Output!$N$3:$N$992,Output!$H$3:$H$992,W$3,Output!#REF!,1,Output!$B$3:$B$992,$A116),1)&amp;"-"&amp;ROUND(_xlfn.MAXIFS(Output!$N$3:$N$992,Output!$H$3:$H$992,W$3,Output!#REF!,1,Output!$B$3:$B$992,$A116),1)&amp;"]","")</f>
        <v/>
      </c>
      <c r="X116" s="29" t="str">
        <f>IFERROR(ROUND(AVERAGEIFS(Output!$N$3:$N$992,Output!$H$3:$H$992,X$3,Output!#REF!,1,Output!$B$3:$B$992,$A116),1)&amp;" ["&amp;ROUND(_xlfn.MINIFS(Output!$N$3:$N$992,Output!$H$3:$H$992,X$3,Output!#REF!,1,Output!$B$3:$B$992,$A116),1)&amp;"-"&amp;ROUND(_xlfn.MAXIFS(Output!$N$3:$N$992,Output!$H$3:$H$992,X$3,Output!#REF!,1,Output!$B$3:$B$992,$A116),1)&amp;"]","")</f>
        <v/>
      </c>
      <c r="Y116" s="29" t="str">
        <f>IFERROR(ROUND(AVERAGEIFS(Output!$N$3:$N$992,Output!$H$3:$H$992,Y$3,Output!#REF!,1,Output!$B$3:$B$992,$A116),1)&amp;" ["&amp;ROUND(_xlfn.MINIFS(Output!$N$3:$N$992,Output!$H$3:$H$992,Y$3,Output!#REF!,1,Output!$B$3:$B$992,$A116),1)&amp;"-"&amp;ROUND(_xlfn.MAXIFS(Output!$N$3:$N$992,Output!$H$3:$H$992,Y$3,Output!#REF!,1,Output!$B$3:$B$992,$A116),1)&amp;"]","")</f>
        <v/>
      </c>
      <c r="Z116" s="29" t="str">
        <f>IFERROR(ROUND(AVERAGEIFS(Output!$N$3:$N$992,Output!$H$3:$H$992,Z$3,Output!#REF!,1,Output!$B$3:$B$992,$A116),1)&amp;" ["&amp;ROUND(_xlfn.MINIFS(Output!$N$3:$N$992,Output!$H$3:$H$992,Z$3,Output!#REF!,1,Output!$B$3:$B$992,$A116),1)&amp;"-"&amp;ROUND(_xlfn.MAXIFS(Output!$N$3:$N$992,Output!$H$3:$H$992,Z$3,Output!#REF!,1,Output!$B$3:$B$992,$A116),1)&amp;"]","")</f>
        <v/>
      </c>
      <c r="AA116" s="29" t="str">
        <f>IFERROR(ROUND(AVERAGEIFS(Output!$N$3:$N$992,Output!$H$3:$H$992,AA$3,Output!#REF!,1,Output!$B$3:$B$992,$A116),0)&amp;" ["&amp;ROUND(_xlfn.MINIFS(Output!$N$3:$N$992,Output!$H$3:$H$992,AA$3,Output!#REF!,1,Output!$B$3:$B$992,$A116),0)&amp;"-"&amp;ROUND(_xlfn.MAXIFS(Output!$N$3:$N$992,Output!$H$3:$H$992,AA$3,Output!#REF!,1,Output!$B$3:$B$992,$A116),0)&amp;"]","")</f>
        <v/>
      </c>
      <c r="AB116" s="29" t="str">
        <f>IFERROR(ROUND(AVERAGEIFS(Output!$N$3:$N$992,Output!$H$3:$H$992,AB$3,Output!#REF!,1,Output!$B$3:$B$992,$A116),0)&amp;" ["&amp;ROUND(_xlfn.MINIFS(Output!$N$3:$N$992,Output!$H$3:$H$992,AB$3,Output!#REF!,1,Output!$B$3:$B$992,$A116),0)&amp;"-"&amp;ROUND(_xlfn.MAXIFS(Output!$N$3:$N$992,Output!$H$3:$H$992,AB$3,Output!#REF!,1,Output!$B$3:$B$992,$A116),0)&amp;"]","")</f>
        <v/>
      </c>
      <c r="AC116" s="29" t="str">
        <f>IFERROR(ROUND(AVERAGEIFS(Output!$N$3:$N$992,Output!$H$3:$H$992,AC$3,Output!#REF!,1,Output!$B$3:$B$992,$A116),0)&amp;" ["&amp;ROUND(_xlfn.MINIFS(Output!$N$3:$N$992,Output!$H$3:$H$992,AC$3,Output!#REF!,1,Output!$B$3:$B$992,$A116),0)&amp;"-"&amp;ROUND(_xlfn.MAXIFS(Output!$N$3:$N$992,Output!$H$3:$H$992,AC$3,Output!#REF!,1,Output!$B$3:$B$992,$A116),0)&amp;"]","")</f>
        <v/>
      </c>
    </row>
    <row r="117" spans="1:29" x14ac:dyDescent="0.35">
      <c r="A117" s="28" t="s">
        <v>53</v>
      </c>
      <c r="B117" s="51" t="s">
        <v>11</v>
      </c>
      <c r="C117" s="51" t="s">
        <v>17</v>
      </c>
      <c r="D117" s="29" t="str">
        <f>IFERROR(ROUND(AVERAGEIFS(Output!$N$3:$N$992,Output!$H$3:$H$992,D$3,Output!#REF!,1,Output!$B$3:$B$992,$A117),1)&amp;" ["&amp;ROUND(_xlfn.MINIFS(Output!$N$3:$N$992,Output!$H$3:$H$992,D$3,Output!#REF!,1,Output!$B$3:$B$992,$A117),1)&amp;"-"&amp;ROUND(_xlfn.MAXIFS(Output!$N$3:$N$992,Output!$H$3:$H$992,D$3,Output!#REF!,1,Output!$B$3:$B$992,$A117),1)&amp;"]","")</f>
        <v/>
      </c>
      <c r="E117" s="29" t="str">
        <f>IFERROR(ROUND(AVERAGEIFS(Output!$N$3:$N$992,Output!$H$3:$H$992,E$3,Output!#REF!,1,Output!$B$3:$B$992,$A117),1)&amp;" ["&amp;ROUND(_xlfn.MINIFS(Output!$N$3:$N$992,Output!$H$3:$H$992,E$3,Output!#REF!,1,Output!$B$3:$B$992,$A117),1)&amp;"-"&amp;ROUND(_xlfn.MAXIFS(Output!$N$3:$N$992,Output!$H$3:$H$992,E$3,Output!#REF!,1,Output!$B$3:$B$992,$A117),1)&amp;"]","")</f>
        <v/>
      </c>
      <c r="F117" s="29" t="str">
        <f>IFERROR(ROUND(AVERAGEIFS(Output!$N$3:$N$992,Output!$H$3:$H$992,F$3,Output!#REF!,1,Output!$B$3:$B$992,$A117),1)&amp;" ["&amp;ROUND(_xlfn.MINIFS(Output!$N$3:$N$992,Output!$H$3:$H$992,F$3,Output!#REF!,1,Output!$B$3:$B$992,$A117),1)&amp;"-"&amp;ROUND(_xlfn.MAXIFS(Output!$N$3:$N$992,Output!$H$3:$H$992,F$3,Output!#REF!,1,Output!$B$3:$B$992,$A117),1)&amp;"]","")</f>
        <v/>
      </c>
      <c r="G117" s="29" t="str">
        <f>IFERROR(ROUND(AVERAGEIFS(Output!$N$3:$N$992,Output!$H$3:$H$992,G$3,Output!#REF!,1,Output!$B$3:$B$992,$A117),1)&amp;" ["&amp;ROUND(_xlfn.MINIFS(Output!$N$3:$N$992,Output!$H$3:$H$992,G$3,Output!#REF!,1,Output!$B$3:$B$992,$A117),1)&amp;"-"&amp;ROUND(_xlfn.MAXIFS(Output!$N$3:$N$992,Output!$H$3:$H$992,G$3,Output!#REF!,1,Output!$B$3:$B$992,$A117),1)&amp;"]","")</f>
        <v/>
      </c>
      <c r="H117" s="29" t="str">
        <f>IFERROR(ROUND(AVERAGEIFS(Output!$N$3:$N$992,Output!$H$3:$H$992,H$3,Output!#REF!,1,Output!$B$3:$B$992,$A117),1)&amp;" ["&amp;ROUND(_xlfn.MINIFS(Output!$N$3:$N$992,Output!$H$3:$H$992,H$3,Output!#REF!,1,Output!$B$3:$B$992,$A117),1)&amp;"-"&amp;ROUND(_xlfn.MAXIFS(Output!$N$3:$N$992,Output!$H$3:$H$992,H$3,Output!#REF!,1,Output!$B$3:$B$992,$A117),1)&amp;"]","")</f>
        <v/>
      </c>
      <c r="I117" s="29" t="str">
        <f>IFERROR(ROUND(AVERAGEIFS(Output!$N$3:$N$992,Output!$H$3:$H$992,I$3,Output!#REF!,1,Output!$B$3:$B$992,$A117),1)&amp;" ["&amp;ROUND(_xlfn.MINIFS(Output!$N$3:$N$992,Output!$H$3:$H$992,I$3,Output!#REF!,1,Output!$B$3:$B$992,$A117),1)&amp;"-"&amp;ROUND(_xlfn.MAXIFS(Output!$N$3:$N$992,Output!$H$3:$H$992,I$3,Output!#REF!,1,Output!$B$3:$B$992,$A117),1)&amp;"]","")</f>
        <v/>
      </c>
      <c r="J117" s="29" t="str">
        <f>IFERROR(ROUND(AVERAGEIFS(Output!$N$3:$N$992,Output!$H$3:$H$992,J$3,Output!#REF!,1,Output!$B$3:$B$992,$A117),1)&amp;" ["&amp;ROUND(_xlfn.MINIFS(Output!$N$3:$N$992,Output!$H$3:$H$992,J$3,Output!#REF!,1,Output!$B$3:$B$992,$A117),1)&amp;"-"&amp;ROUND(_xlfn.MAXIFS(Output!$N$3:$N$992,Output!$H$3:$H$992,J$3,Output!#REF!,1,Output!$B$3:$B$992,$A117),1)&amp;"]","")</f>
        <v/>
      </c>
      <c r="K117" s="29" t="str">
        <f>IFERROR(ROUND(AVERAGEIFS(Output!$N$3:$N$992,Output!$H$3:$H$992,K$3,Output!#REF!,1,Output!$B$3:$B$992,$A117),1)&amp;" ["&amp;ROUND(_xlfn.MINIFS(Output!$N$3:$N$992,Output!$H$3:$H$992,K$3,Output!#REF!,1,Output!$B$3:$B$992,$A117),1)&amp;"-"&amp;ROUND(_xlfn.MAXIFS(Output!$N$3:$N$992,Output!$H$3:$H$992,K$3,Output!#REF!,1,Output!$B$3:$B$992,$A117),1)&amp;"]","")</f>
        <v/>
      </c>
      <c r="L117" s="29" t="str">
        <f>IFERROR(ROUND(AVERAGEIFS(Output!$N$3:$N$992,Output!$H$3:$H$992,L$3,Output!#REF!,1,Output!$B$3:$B$992,$A117),1)&amp;" ["&amp;ROUND(_xlfn.MINIFS(Output!$N$3:$N$992,Output!$H$3:$H$992,L$3,Output!#REF!,1,Output!$B$3:$B$992,$A117),1)&amp;"-"&amp;ROUND(_xlfn.MAXIFS(Output!$N$3:$N$992,Output!$H$3:$H$992,L$3,Output!#REF!,1,Output!$B$3:$B$992,$A117),1)&amp;"]","")</f>
        <v/>
      </c>
      <c r="M117" s="29" t="str">
        <f>IFERROR(ROUND(AVERAGEIFS(Output!$N$3:$N$992,Output!$H$3:$H$992,M$3,Output!#REF!,1,Output!$B$3:$B$992,$A117),1)&amp;" ["&amp;ROUND(_xlfn.MINIFS(Output!$N$3:$N$992,Output!$H$3:$H$992,M$3,Output!#REF!,1,Output!$B$3:$B$992,$A117),1)&amp;"-"&amp;ROUND(_xlfn.MAXIFS(Output!$N$3:$N$992,Output!$H$3:$H$992,M$3,Output!#REF!,1,Output!$B$3:$B$992,$A117),1)&amp;"]","")</f>
        <v/>
      </c>
      <c r="N117" s="29" t="str">
        <f>IFERROR(ROUND(AVERAGEIFS(Output!$N$3:$N$992,Output!$H$3:$H$992,N$3,Output!#REF!,1,Output!$B$3:$B$992,$A117),1)&amp;" ["&amp;ROUND(_xlfn.MINIFS(Output!$N$3:$N$992,Output!$H$3:$H$992,N$3,Output!#REF!,1,Output!$B$3:$B$992,$A117),1)&amp;"-"&amp;ROUND(_xlfn.MAXIFS(Output!$N$3:$N$992,Output!$H$3:$H$992,N$3,Output!#REF!,1,Output!$B$3:$B$992,$A117),1)&amp;"]","")</f>
        <v/>
      </c>
      <c r="O117" s="29" t="str">
        <f>IFERROR(ROUND(AVERAGEIFS(Output!$N$3:$N$992,Output!$H$3:$H$992,O$3,Output!#REF!,1,Output!$B$3:$B$992,$A117),1)&amp;" ["&amp;ROUND(_xlfn.MINIFS(Output!$N$3:$N$992,Output!$H$3:$H$992,O$3,Output!#REF!,1,Output!$B$3:$B$992,$A117),1)&amp;"-"&amp;ROUND(_xlfn.MAXIFS(Output!$N$3:$N$992,Output!$H$3:$H$992,O$3,Output!#REF!,1,Output!$B$3:$B$992,$A117),1)&amp;"]","")</f>
        <v/>
      </c>
      <c r="P117" s="29" t="str">
        <f>IFERROR(ROUND(AVERAGEIFS(Output!$N$3:$N$992,Output!$H$3:$H$992,P$3,Output!#REF!,1,Output!$B$3:$B$992,$A117),1)&amp;" ["&amp;ROUND(_xlfn.MINIFS(Output!$N$3:$N$992,Output!$H$3:$H$992,P$3,Output!#REF!,1,Output!$B$3:$B$992,$A117),1)&amp;"-"&amp;ROUND(_xlfn.MAXIFS(Output!$N$3:$N$992,Output!$H$3:$H$992,P$3,Output!#REF!,1,Output!$B$3:$B$992,$A117),1)&amp;"]","")</f>
        <v/>
      </c>
      <c r="Q117" s="29" t="str">
        <f>IFERROR(ROUND(AVERAGEIFS(Output!$N$3:$N$992,Output!$H$3:$H$992,Q$3,Output!#REF!,1,Output!$B$3:$B$992,$A117),1)&amp;" ["&amp;ROUND(_xlfn.MINIFS(Output!$N$3:$N$992,Output!$H$3:$H$992,Q$3,Output!#REF!,1,Output!$B$3:$B$992,$A117),1)&amp;"-"&amp;ROUND(_xlfn.MAXIFS(Output!$N$3:$N$992,Output!$H$3:$H$992,Q$3,Output!#REF!,1,Output!$B$3:$B$992,$A117),1)&amp;"]","")</f>
        <v/>
      </c>
      <c r="R117" s="29" t="str">
        <f>IFERROR(ROUND(AVERAGEIFS(Output!$N$3:$N$992,Output!$H$3:$H$992,R$3,Output!#REF!,1,Output!$B$3:$B$992,$A117),1)&amp;" ["&amp;ROUND(_xlfn.MINIFS(Output!$N$3:$N$992,Output!$H$3:$H$992,R$3,Output!#REF!,1,Output!$B$3:$B$992,$A117),1)&amp;"-"&amp;ROUND(_xlfn.MAXIFS(Output!$N$3:$N$992,Output!$H$3:$H$992,R$3,Output!#REF!,1,Output!$B$3:$B$992,$A117),1)&amp;"]","")</f>
        <v/>
      </c>
      <c r="S117" s="29" t="str">
        <f>IFERROR(ROUND(AVERAGEIFS(Output!$N$3:$N$992,Output!$H$3:$H$992,S$3,Output!#REF!,1,Output!$B$3:$B$992,$A117),1)&amp;" ["&amp;ROUND(_xlfn.MINIFS(Output!$N$3:$N$992,Output!$H$3:$H$992,S$3,Output!#REF!,1,Output!$B$3:$B$992,$A117),1)&amp;"-"&amp;ROUND(_xlfn.MAXIFS(Output!$N$3:$N$992,Output!$H$3:$H$992,S$3,Output!#REF!,1,Output!$B$3:$B$992,$A117),1)&amp;"]","")</f>
        <v/>
      </c>
      <c r="T117" s="29" t="str">
        <f>IFERROR(ROUND(AVERAGEIFS(Output!$N$3:$N$992,Output!$H$3:$H$992,T$3,Output!#REF!,1,Output!$B$3:$B$992,$A117),1)&amp;" ["&amp;ROUND(_xlfn.MINIFS(Output!$N$3:$N$992,Output!$H$3:$H$992,T$3,Output!#REF!,1,Output!$B$3:$B$992,$A117),1)&amp;"-"&amp;ROUND(_xlfn.MAXIFS(Output!$N$3:$N$992,Output!$H$3:$H$992,T$3,Output!#REF!,1,Output!$B$3:$B$992,$A117),1)&amp;"]","")</f>
        <v/>
      </c>
      <c r="U117" s="29" t="str">
        <f>IFERROR(ROUND(AVERAGEIFS(Output!$N$3:$N$992,Output!$H$3:$H$992,U$3,Output!#REF!,1,Output!$B$3:$B$992,$A117),1)&amp;" ["&amp;ROUND(_xlfn.MINIFS(Output!$N$3:$N$992,Output!$H$3:$H$992,U$3,Output!#REF!,1,Output!$B$3:$B$992,$A117),1)&amp;"-"&amp;ROUND(_xlfn.MAXIFS(Output!$N$3:$N$992,Output!$H$3:$H$992,U$3,Output!#REF!,1,Output!$B$3:$B$992,$A117),1)&amp;"]","")</f>
        <v/>
      </c>
      <c r="V117" s="29" t="str">
        <f>IFERROR(ROUND(AVERAGEIFS(Output!$N$3:$N$992,Output!$H$3:$H$992,V$3,Output!#REF!,1,Output!$B$3:$B$992,$A117),1)&amp;" ["&amp;ROUND(_xlfn.MINIFS(Output!$N$3:$N$992,Output!$H$3:$H$992,V$3,Output!#REF!,1,Output!$B$3:$B$992,$A117),1)&amp;"-"&amp;ROUND(_xlfn.MAXIFS(Output!$N$3:$N$992,Output!$H$3:$H$992,V$3,Output!#REF!,1,Output!$B$3:$B$992,$A117),1)&amp;"]","")</f>
        <v/>
      </c>
      <c r="W117" s="29" t="str">
        <f>IFERROR(ROUND(AVERAGEIFS(Output!$N$3:$N$992,Output!$H$3:$H$992,W$3,Output!#REF!,1,Output!$B$3:$B$992,$A117),1)&amp;" ["&amp;ROUND(_xlfn.MINIFS(Output!$N$3:$N$992,Output!$H$3:$H$992,W$3,Output!#REF!,1,Output!$B$3:$B$992,$A117),1)&amp;"-"&amp;ROUND(_xlfn.MAXIFS(Output!$N$3:$N$992,Output!$H$3:$H$992,W$3,Output!#REF!,1,Output!$B$3:$B$992,$A117),1)&amp;"]","")</f>
        <v/>
      </c>
      <c r="X117" s="29" t="str">
        <f>IFERROR(ROUND(AVERAGEIFS(Output!$N$3:$N$992,Output!$H$3:$H$992,X$3,Output!#REF!,1,Output!$B$3:$B$992,$A117),1)&amp;" ["&amp;ROUND(_xlfn.MINIFS(Output!$N$3:$N$992,Output!$H$3:$H$992,X$3,Output!#REF!,1,Output!$B$3:$B$992,$A117),1)&amp;"-"&amp;ROUND(_xlfn.MAXIFS(Output!$N$3:$N$992,Output!$H$3:$H$992,X$3,Output!#REF!,1,Output!$B$3:$B$992,$A117),1)&amp;"]","")</f>
        <v/>
      </c>
      <c r="Y117" s="29" t="str">
        <f>IFERROR(ROUND(AVERAGEIFS(Output!$N$3:$N$992,Output!$H$3:$H$992,Y$3,Output!#REF!,1,Output!$B$3:$B$992,$A117),1)&amp;" ["&amp;ROUND(_xlfn.MINIFS(Output!$N$3:$N$992,Output!$H$3:$H$992,Y$3,Output!#REF!,1,Output!$B$3:$B$992,$A117),1)&amp;"-"&amp;ROUND(_xlfn.MAXIFS(Output!$N$3:$N$992,Output!$H$3:$H$992,Y$3,Output!#REF!,1,Output!$B$3:$B$992,$A117),1)&amp;"]","")</f>
        <v/>
      </c>
      <c r="Z117" s="29" t="str">
        <f>IFERROR(ROUND(AVERAGEIFS(Output!$N$3:$N$992,Output!$H$3:$H$992,Z$3,Output!#REF!,1,Output!$B$3:$B$992,$A117),1)&amp;" ["&amp;ROUND(_xlfn.MINIFS(Output!$N$3:$N$992,Output!$H$3:$H$992,Z$3,Output!#REF!,1,Output!$B$3:$B$992,$A117),1)&amp;"-"&amp;ROUND(_xlfn.MAXIFS(Output!$N$3:$N$992,Output!$H$3:$H$992,Z$3,Output!#REF!,1,Output!$B$3:$B$992,$A117),1)&amp;"]","")</f>
        <v/>
      </c>
      <c r="AA117" s="29" t="str">
        <f>IFERROR(ROUND(AVERAGEIFS(Output!$N$3:$N$992,Output!$H$3:$H$992,AA$3,Output!#REF!,1,Output!$B$3:$B$992,$A117),0)&amp;" ["&amp;ROUND(_xlfn.MINIFS(Output!$N$3:$N$992,Output!$H$3:$H$992,AA$3,Output!#REF!,1,Output!$B$3:$B$992,$A117),0)&amp;"-"&amp;ROUND(_xlfn.MAXIFS(Output!$N$3:$N$992,Output!$H$3:$H$992,AA$3,Output!#REF!,1,Output!$B$3:$B$992,$A117),0)&amp;"]","")</f>
        <v/>
      </c>
      <c r="AB117" s="29" t="str">
        <f>IFERROR(ROUND(AVERAGEIFS(Output!$N$3:$N$992,Output!$H$3:$H$992,AB$3,Output!#REF!,1,Output!$B$3:$B$992,$A117),0)&amp;" ["&amp;ROUND(_xlfn.MINIFS(Output!$N$3:$N$992,Output!$H$3:$H$992,AB$3,Output!#REF!,1,Output!$B$3:$B$992,$A117),0)&amp;"-"&amp;ROUND(_xlfn.MAXIFS(Output!$N$3:$N$992,Output!$H$3:$H$992,AB$3,Output!#REF!,1,Output!$B$3:$B$992,$A117),0)&amp;"]","")</f>
        <v/>
      </c>
      <c r="AC117" s="29" t="str">
        <f>IFERROR(ROUND(AVERAGEIFS(Output!$N$3:$N$992,Output!$H$3:$H$992,AC$3,Output!#REF!,1,Output!$B$3:$B$992,$A117),0)&amp;" ["&amp;ROUND(_xlfn.MINIFS(Output!$N$3:$N$992,Output!$H$3:$H$992,AC$3,Output!#REF!,1,Output!$B$3:$B$992,$A117),0)&amp;"-"&amp;ROUND(_xlfn.MAXIFS(Output!$N$3:$N$992,Output!$H$3:$H$992,AC$3,Output!#REF!,1,Output!$B$3:$B$992,$A117),0)&amp;"]","")</f>
        <v/>
      </c>
    </row>
    <row r="118" spans="1:29" x14ac:dyDescent="0.35">
      <c r="A118" s="28" t="s">
        <v>26</v>
      </c>
      <c r="B118" s="51" t="s">
        <v>8</v>
      </c>
      <c r="C118" s="51" t="s">
        <v>15</v>
      </c>
      <c r="D118" s="29" t="str">
        <f>IFERROR(ROUND(AVERAGEIFS(Output!$N$3:$N$992,Output!$H$3:$H$992,D$3,Output!#REF!,1,Output!$B$3:$B$992,$A118),1)&amp;" ["&amp;ROUND(_xlfn.MINIFS(Output!$N$3:$N$992,Output!$H$3:$H$992,D$3,Output!#REF!,1,Output!$B$3:$B$992,$A118),1)&amp;"-"&amp;ROUND(_xlfn.MAXIFS(Output!$N$3:$N$992,Output!$H$3:$H$992,D$3,Output!#REF!,1,Output!$B$3:$B$992,$A118),1)&amp;"]","")</f>
        <v/>
      </c>
      <c r="E118" s="29" t="str">
        <f>IFERROR(ROUND(AVERAGEIFS(Output!$N$3:$N$992,Output!$H$3:$H$992,E$3,Output!#REF!,1,Output!$B$3:$B$992,$A118),1)&amp;" ["&amp;ROUND(_xlfn.MINIFS(Output!$N$3:$N$992,Output!$H$3:$H$992,E$3,Output!#REF!,1,Output!$B$3:$B$992,$A118),1)&amp;"-"&amp;ROUND(_xlfn.MAXIFS(Output!$N$3:$N$992,Output!$H$3:$H$992,E$3,Output!#REF!,1,Output!$B$3:$B$992,$A118),1)&amp;"]","")</f>
        <v/>
      </c>
      <c r="F118" s="29" t="str">
        <f>IFERROR(ROUND(AVERAGEIFS(Output!$N$3:$N$992,Output!$H$3:$H$992,F$3,Output!#REF!,1,Output!$B$3:$B$992,$A118),1)&amp;" ["&amp;ROUND(_xlfn.MINIFS(Output!$N$3:$N$992,Output!$H$3:$H$992,F$3,Output!#REF!,1,Output!$B$3:$B$992,$A118),1)&amp;"-"&amp;ROUND(_xlfn.MAXIFS(Output!$N$3:$N$992,Output!$H$3:$H$992,F$3,Output!#REF!,1,Output!$B$3:$B$992,$A118),1)&amp;"]","")</f>
        <v/>
      </c>
      <c r="G118" s="29" t="str">
        <f>IFERROR(ROUND(AVERAGEIFS(Output!$N$3:$N$992,Output!$H$3:$H$992,G$3,Output!#REF!,1,Output!$B$3:$B$992,$A118),1)&amp;" ["&amp;ROUND(_xlfn.MINIFS(Output!$N$3:$N$992,Output!$H$3:$H$992,G$3,Output!#REF!,1,Output!$B$3:$B$992,$A118),1)&amp;"-"&amp;ROUND(_xlfn.MAXIFS(Output!$N$3:$N$992,Output!$H$3:$H$992,G$3,Output!#REF!,1,Output!$B$3:$B$992,$A118),1)&amp;"]","")</f>
        <v/>
      </c>
      <c r="H118" s="29" t="str">
        <f>IFERROR(ROUND(AVERAGEIFS(Output!$N$3:$N$992,Output!$H$3:$H$992,H$3,Output!#REF!,1,Output!$B$3:$B$992,$A118),1)&amp;" ["&amp;ROUND(_xlfn.MINIFS(Output!$N$3:$N$992,Output!$H$3:$H$992,H$3,Output!#REF!,1,Output!$B$3:$B$992,$A118),1)&amp;"-"&amp;ROUND(_xlfn.MAXIFS(Output!$N$3:$N$992,Output!$H$3:$H$992,H$3,Output!#REF!,1,Output!$B$3:$B$992,$A118),1)&amp;"]","")</f>
        <v/>
      </c>
      <c r="I118" s="29" t="str">
        <f>IFERROR(ROUND(AVERAGEIFS(Output!$N$3:$N$992,Output!$H$3:$H$992,I$3,Output!#REF!,1,Output!$B$3:$B$992,$A118),1)&amp;" ["&amp;ROUND(_xlfn.MINIFS(Output!$N$3:$N$992,Output!$H$3:$H$992,I$3,Output!#REF!,1,Output!$B$3:$B$992,$A118),1)&amp;"-"&amp;ROUND(_xlfn.MAXIFS(Output!$N$3:$N$992,Output!$H$3:$H$992,I$3,Output!#REF!,1,Output!$B$3:$B$992,$A118),1)&amp;"]","")</f>
        <v/>
      </c>
      <c r="J118" s="29" t="str">
        <f>IFERROR(ROUND(AVERAGEIFS(Output!$N$3:$N$992,Output!$H$3:$H$992,J$3,Output!#REF!,1,Output!$B$3:$B$992,$A118),1)&amp;" ["&amp;ROUND(_xlfn.MINIFS(Output!$N$3:$N$992,Output!$H$3:$H$992,J$3,Output!#REF!,1,Output!$B$3:$B$992,$A118),1)&amp;"-"&amp;ROUND(_xlfn.MAXIFS(Output!$N$3:$N$992,Output!$H$3:$H$992,J$3,Output!#REF!,1,Output!$B$3:$B$992,$A118),1)&amp;"]","")</f>
        <v/>
      </c>
      <c r="K118" s="29" t="str">
        <f>IFERROR(ROUND(AVERAGEIFS(Output!$N$3:$N$992,Output!$H$3:$H$992,K$3,Output!#REF!,1,Output!$B$3:$B$992,$A118),1)&amp;" ["&amp;ROUND(_xlfn.MINIFS(Output!$N$3:$N$992,Output!$H$3:$H$992,K$3,Output!#REF!,1,Output!$B$3:$B$992,$A118),1)&amp;"-"&amp;ROUND(_xlfn.MAXIFS(Output!$N$3:$N$992,Output!$H$3:$H$992,K$3,Output!#REF!,1,Output!$B$3:$B$992,$A118),1)&amp;"]","")</f>
        <v/>
      </c>
      <c r="L118" s="29" t="str">
        <f>IFERROR(ROUND(AVERAGEIFS(Output!$N$3:$N$992,Output!$H$3:$H$992,L$3,Output!#REF!,1,Output!$B$3:$B$992,$A118),1)&amp;" ["&amp;ROUND(_xlfn.MINIFS(Output!$N$3:$N$992,Output!$H$3:$H$992,L$3,Output!#REF!,1,Output!$B$3:$B$992,$A118),1)&amp;"-"&amp;ROUND(_xlfn.MAXIFS(Output!$N$3:$N$992,Output!$H$3:$H$992,L$3,Output!#REF!,1,Output!$B$3:$B$992,$A118),1)&amp;"]","")</f>
        <v/>
      </c>
      <c r="M118" s="29" t="str">
        <f>IFERROR(ROUND(AVERAGEIFS(Output!$N$3:$N$992,Output!$H$3:$H$992,M$3,Output!#REF!,1,Output!$B$3:$B$992,$A118),1)&amp;" ["&amp;ROUND(_xlfn.MINIFS(Output!$N$3:$N$992,Output!$H$3:$H$992,M$3,Output!#REF!,1,Output!$B$3:$B$992,$A118),1)&amp;"-"&amp;ROUND(_xlfn.MAXIFS(Output!$N$3:$N$992,Output!$H$3:$H$992,M$3,Output!#REF!,1,Output!$B$3:$B$992,$A118),1)&amp;"]","")</f>
        <v/>
      </c>
      <c r="N118" s="29" t="str">
        <f>IFERROR(ROUND(AVERAGEIFS(Output!$N$3:$N$992,Output!$H$3:$H$992,N$3,Output!#REF!,1,Output!$B$3:$B$992,$A118),1)&amp;" ["&amp;ROUND(_xlfn.MINIFS(Output!$N$3:$N$992,Output!$H$3:$H$992,N$3,Output!#REF!,1,Output!$B$3:$B$992,$A118),1)&amp;"-"&amp;ROUND(_xlfn.MAXIFS(Output!$N$3:$N$992,Output!$H$3:$H$992,N$3,Output!#REF!,1,Output!$B$3:$B$992,$A118),1)&amp;"]","")</f>
        <v/>
      </c>
      <c r="O118" s="29" t="str">
        <f>IFERROR(ROUND(AVERAGEIFS(Output!$N$3:$N$992,Output!$H$3:$H$992,O$3,Output!#REF!,1,Output!$B$3:$B$992,$A118),1)&amp;" ["&amp;ROUND(_xlfn.MINIFS(Output!$N$3:$N$992,Output!$H$3:$H$992,O$3,Output!#REF!,1,Output!$B$3:$B$992,$A118),1)&amp;"-"&amp;ROUND(_xlfn.MAXIFS(Output!$N$3:$N$992,Output!$H$3:$H$992,O$3,Output!#REF!,1,Output!$B$3:$B$992,$A118),1)&amp;"]","")</f>
        <v/>
      </c>
      <c r="P118" s="29" t="str">
        <f>IFERROR(ROUND(AVERAGEIFS(Output!$N$3:$N$992,Output!$H$3:$H$992,P$3,Output!#REF!,1,Output!$B$3:$B$992,$A118),1)&amp;" ["&amp;ROUND(_xlfn.MINIFS(Output!$N$3:$N$992,Output!$H$3:$H$992,P$3,Output!#REF!,1,Output!$B$3:$B$992,$A118),1)&amp;"-"&amp;ROUND(_xlfn.MAXIFS(Output!$N$3:$N$992,Output!$H$3:$H$992,P$3,Output!#REF!,1,Output!$B$3:$B$992,$A118),1)&amp;"]","")</f>
        <v/>
      </c>
      <c r="Q118" s="29" t="str">
        <f>IFERROR(ROUND(AVERAGEIFS(Output!$N$3:$N$992,Output!$H$3:$H$992,Q$3,Output!#REF!,1,Output!$B$3:$B$992,$A118),1)&amp;" ["&amp;ROUND(_xlfn.MINIFS(Output!$N$3:$N$992,Output!$H$3:$H$992,Q$3,Output!#REF!,1,Output!$B$3:$B$992,$A118),1)&amp;"-"&amp;ROUND(_xlfn.MAXIFS(Output!$N$3:$N$992,Output!$H$3:$H$992,Q$3,Output!#REF!,1,Output!$B$3:$B$992,$A118),1)&amp;"]","")</f>
        <v/>
      </c>
      <c r="R118" s="29" t="str">
        <f>IFERROR(ROUND(AVERAGEIFS(Output!$N$3:$N$992,Output!$H$3:$H$992,R$3,Output!#REF!,1,Output!$B$3:$B$992,$A118),1)&amp;" ["&amp;ROUND(_xlfn.MINIFS(Output!$N$3:$N$992,Output!$H$3:$H$992,R$3,Output!#REF!,1,Output!$B$3:$B$992,$A118),1)&amp;"-"&amp;ROUND(_xlfn.MAXIFS(Output!$N$3:$N$992,Output!$H$3:$H$992,R$3,Output!#REF!,1,Output!$B$3:$B$992,$A118),1)&amp;"]","")</f>
        <v/>
      </c>
      <c r="S118" s="29" t="str">
        <f>IFERROR(ROUND(AVERAGEIFS(Output!$N$3:$N$992,Output!$H$3:$H$992,S$3,Output!#REF!,1,Output!$B$3:$B$992,$A118),1)&amp;" ["&amp;ROUND(_xlfn.MINIFS(Output!$N$3:$N$992,Output!$H$3:$H$992,S$3,Output!#REF!,1,Output!$B$3:$B$992,$A118),1)&amp;"-"&amp;ROUND(_xlfn.MAXIFS(Output!$N$3:$N$992,Output!$H$3:$H$992,S$3,Output!#REF!,1,Output!$B$3:$B$992,$A118),1)&amp;"]","")</f>
        <v/>
      </c>
      <c r="T118" s="29" t="str">
        <f>IFERROR(ROUND(AVERAGEIFS(Output!$N$3:$N$992,Output!$H$3:$H$992,T$3,Output!#REF!,1,Output!$B$3:$B$992,$A118),1)&amp;" ["&amp;ROUND(_xlfn.MINIFS(Output!$N$3:$N$992,Output!$H$3:$H$992,T$3,Output!#REF!,1,Output!$B$3:$B$992,$A118),1)&amp;"-"&amp;ROUND(_xlfn.MAXIFS(Output!$N$3:$N$992,Output!$H$3:$H$992,T$3,Output!#REF!,1,Output!$B$3:$B$992,$A118),1)&amp;"]","")</f>
        <v/>
      </c>
      <c r="U118" s="29" t="str">
        <f>IFERROR(ROUND(AVERAGEIFS(Output!$N$3:$N$992,Output!$H$3:$H$992,U$3,Output!#REF!,1,Output!$B$3:$B$992,$A118),1)&amp;" ["&amp;ROUND(_xlfn.MINIFS(Output!$N$3:$N$992,Output!$H$3:$H$992,U$3,Output!#REF!,1,Output!$B$3:$B$992,$A118),1)&amp;"-"&amp;ROUND(_xlfn.MAXIFS(Output!$N$3:$N$992,Output!$H$3:$H$992,U$3,Output!#REF!,1,Output!$B$3:$B$992,$A118),1)&amp;"]","")</f>
        <v/>
      </c>
      <c r="V118" s="29" t="str">
        <f>IFERROR(ROUND(AVERAGEIFS(Output!$N$3:$N$992,Output!$H$3:$H$992,V$3,Output!#REF!,1,Output!$B$3:$B$992,$A118),1)&amp;" ["&amp;ROUND(_xlfn.MINIFS(Output!$N$3:$N$992,Output!$H$3:$H$992,V$3,Output!#REF!,1,Output!$B$3:$B$992,$A118),1)&amp;"-"&amp;ROUND(_xlfn.MAXIFS(Output!$N$3:$N$992,Output!$H$3:$H$992,V$3,Output!#REF!,1,Output!$B$3:$B$992,$A118),1)&amp;"]","")</f>
        <v/>
      </c>
      <c r="W118" s="29" t="str">
        <f>IFERROR(ROUND(AVERAGEIFS(Output!$N$3:$N$992,Output!$H$3:$H$992,W$3,Output!#REF!,1,Output!$B$3:$B$992,$A118),1)&amp;" ["&amp;ROUND(_xlfn.MINIFS(Output!$N$3:$N$992,Output!$H$3:$H$992,W$3,Output!#REF!,1,Output!$B$3:$B$992,$A118),1)&amp;"-"&amp;ROUND(_xlfn.MAXIFS(Output!$N$3:$N$992,Output!$H$3:$H$992,W$3,Output!#REF!,1,Output!$B$3:$B$992,$A118),1)&amp;"]","")</f>
        <v/>
      </c>
      <c r="X118" s="29" t="str">
        <f>IFERROR(ROUND(AVERAGEIFS(Output!$N$3:$N$992,Output!$H$3:$H$992,X$3,Output!#REF!,1,Output!$B$3:$B$992,$A118),1)&amp;" ["&amp;ROUND(_xlfn.MINIFS(Output!$N$3:$N$992,Output!$H$3:$H$992,X$3,Output!#REF!,1,Output!$B$3:$B$992,$A118),1)&amp;"-"&amp;ROUND(_xlfn.MAXIFS(Output!$N$3:$N$992,Output!$H$3:$H$992,X$3,Output!#REF!,1,Output!$B$3:$B$992,$A118),1)&amp;"]","")</f>
        <v/>
      </c>
      <c r="Y118" s="29" t="str">
        <f>IFERROR(ROUND(AVERAGEIFS(Output!$N$3:$N$992,Output!$H$3:$H$992,Y$3,Output!#REF!,1,Output!$B$3:$B$992,$A118),1)&amp;" ["&amp;ROUND(_xlfn.MINIFS(Output!$N$3:$N$992,Output!$H$3:$H$992,Y$3,Output!#REF!,1,Output!$B$3:$B$992,$A118),1)&amp;"-"&amp;ROUND(_xlfn.MAXIFS(Output!$N$3:$N$992,Output!$H$3:$H$992,Y$3,Output!#REF!,1,Output!$B$3:$B$992,$A118),1)&amp;"]","")</f>
        <v/>
      </c>
      <c r="Z118" s="29" t="str">
        <f>IFERROR(ROUND(AVERAGEIFS(Output!$N$3:$N$992,Output!$H$3:$H$992,Z$3,Output!#REF!,1,Output!$B$3:$B$992,$A118),1)&amp;" ["&amp;ROUND(_xlfn.MINIFS(Output!$N$3:$N$992,Output!$H$3:$H$992,Z$3,Output!#REF!,1,Output!$B$3:$B$992,$A118),1)&amp;"-"&amp;ROUND(_xlfn.MAXIFS(Output!$N$3:$N$992,Output!$H$3:$H$992,Z$3,Output!#REF!,1,Output!$B$3:$B$992,$A118),1)&amp;"]","")</f>
        <v/>
      </c>
      <c r="AA118" s="29" t="str">
        <f>IFERROR(ROUND(AVERAGEIFS(Output!$N$3:$N$992,Output!$H$3:$H$992,AA$3,Output!#REF!,1,Output!$B$3:$B$992,$A118),0)&amp;" ["&amp;ROUND(_xlfn.MINIFS(Output!$N$3:$N$992,Output!$H$3:$H$992,AA$3,Output!#REF!,1,Output!$B$3:$B$992,$A118),0)&amp;"-"&amp;ROUND(_xlfn.MAXIFS(Output!$N$3:$N$992,Output!$H$3:$H$992,AA$3,Output!#REF!,1,Output!$B$3:$B$992,$A118),0)&amp;"]","")</f>
        <v/>
      </c>
      <c r="AB118" s="29" t="str">
        <f>IFERROR(ROUND(AVERAGEIFS(Output!$N$3:$N$992,Output!$H$3:$H$992,AB$3,Output!#REF!,1,Output!$B$3:$B$992,$A118),0)&amp;" ["&amp;ROUND(_xlfn.MINIFS(Output!$N$3:$N$992,Output!$H$3:$H$992,AB$3,Output!#REF!,1,Output!$B$3:$B$992,$A118),0)&amp;"-"&amp;ROUND(_xlfn.MAXIFS(Output!$N$3:$N$992,Output!$H$3:$H$992,AB$3,Output!#REF!,1,Output!$B$3:$B$992,$A118),0)&amp;"]","")</f>
        <v/>
      </c>
      <c r="AC118" s="29" t="str">
        <f>IFERROR(ROUND(AVERAGEIFS(Output!$N$3:$N$992,Output!$H$3:$H$992,AC$3,Output!#REF!,1,Output!$B$3:$B$992,$A118),0)&amp;" ["&amp;ROUND(_xlfn.MINIFS(Output!$N$3:$N$992,Output!$H$3:$H$992,AC$3,Output!#REF!,1,Output!$B$3:$B$992,$A118),0)&amp;"-"&amp;ROUND(_xlfn.MAXIFS(Output!$N$3:$N$992,Output!$H$3:$H$992,AC$3,Output!#REF!,1,Output!$B$3:$B$992,$A118),0)&amp;"]","")</f>
        <v/>
      </c>
    </row>
    <row r="119" spans="1:29" x14ac:dyDescent="0.35">
      <c r="A119" s="28" t="s">
        <v>1445</v>
      </c>
      <c r="B119" s="51" t="s">
        <v>8</v>
      </c>
      <c r="C119" s="51" t="s">
        <v>15</v>
      </c>
      <c r="D119" s="29" t="str">
        <f>IFERROR(ROUND(AVERAGEIFS(Output!$N$3:$N$992,Output!$H$3:$H$992,D$3,Output!#REF!,1,Output!$B$3:$B$992,$A119),1)&amp;" ["&amp;ROUND(_xlfn.MINIFS(Output!$N$3:$N$992,Output!$H$3:$H$992,D$3,Output!#REF!,1,Output!$B$3:$B$992,$A119),1)&amp;"-"&amp;ROUND(_xlfn.MAXIFS(Output!$N$3:$N$992,Output!$H$3:$H$992,D$3,Output!#REF!,1,Output!$B$3:$B$992,$A119),1)&amp;"]","")</f>
        <v/>
      </c>
      <c r="E119" s="29" t="str">
        <f>IFERROR(ROUND(AVERAGEIFS(Output!$N$3:$N$992,Output!$H$3:$H$992,E$3,Output!#REF!,1,Output!$B$3:$B$992,$A119),1)&amp;" ["&amp;ROUND(_xlfn.MINIFS(Output!$N$3:$N$992,Output!$H$3:$H$992,E$3,Output!#REF!,1,Output!$B$3:$B$992,$A119),1)&amp;"-"&amp;ROUND(_xlfn.MAXIFS(Output!$N$3:$N$992,Output!$H$3:$H$992,E$3,Output!#REF!,1,Output!$B$3:$B$992,$A119),1)&amp;"]","")</f>
        <v/>
      </c>
      <c r="F119" s="29" t="str">
        <f>IFERROR(ROUND(AVERAGEIFS(Output!$N$3:$N$992,Output!$H$3:$H$992,F$3,Output!#REF!,1,Output!$B$3:$B$992,$A119),1)&amp;" ["&amp;ROUND(_xlfn.MINIFS(Output!$N$3:$N$992,Output!$H$3:$H$992,F$3,Output!#REF!,1,Output!$B$3:$B$992,$A119),1)&amp;"-"&amp;ROUND(_xlfn.MAXIFS(Output!$N$3:$N$992,Output!$H$3:$H$992,F$3,Output!#REF!,1,Output!$B$3:$B$992,$A119),1)&amp;"]","")</f>
        <v/>
      </c>
      <c r="G119" s="29" t="str">
        <f>IFERROR(ROUND(AVERAGEIFS(Output!$N$3:$N$992,Output!$H$3:$H$992,G$3,Output!#REF!,1,Output!$B$3:$B$992,$A119),1)&amp;" ["&amp;ROUND(_xlfn.MINIFS(Output!$N$3:$N$992,Output!$H$3:$H$992,G$3,Output!#REF!,1,Output!$B$3:$B$992,$A119),1)&amp;"-"&amp;ROUND(_xlfn.MAXIFS(Output!$N$3:$N$992,Output!$H$3:$H$992,G$3,Output!#REF!,1,Output!$B$3:$B$992,$A119),1)&amp;"]","")</f>
        <v/>
      </c>
      <c r="H119" s="29" t="str">
        <f>IFERROR(ROUND(AVERAGEIFS(Output!$N$3:$N$992,Output!$H$3:$H$992,H$3,Output!#REF!,1,Output!$B$3:$B$992,$A119),1)&amp;" ["&amp;ROUND(_xlfn.MINIFS(Output!$N$3:$N$992,Output!$H$3:$H$992,H$3,Output!#REF!,1,Output!$B$3:$B$992,$A119),1)&amp;"-"&amp;ROUND(_xlfn.MAXIFS(Output!$N$3:$N$992,Output!$H$3:$H$992,H$3,Output!#REF!,1,Output!$B$3:$B$992,$A119),1)&amp;"]","")</f>
        <v/>
      </c>
      <c r="I119" s="29" t="str">
        <f>IFERROR(ROUND(AVERAGEIFS(Output!$N$3:$N$992,Output!$H$3:$H$992,I$3,Output!#REF!,1,Output!$B$3:$B$992,$A119),1)&amp;" ["&amp;ROUND(_xlfn.MINIFS(Output!$N$3:$N$992,Output!$H$3:$H$992,I$3,Output!#REF!,1,Output!$B$3:$B$992,$A119),1)&amp;"-"&amp;ROUND(_xlfn.MAXIFS(Output!$N$3:$N$992,Output!$H$3:$H$992,I$3,Output!#REF!,1,Output!$B$3:$B$992,$A119),1)&amp;"]","")</f>
        <v/>
      </c>
      <c r="J119" s="29" t="str">
        <f>IFERROR(ROUND(AVERAGEIFS(Output!$N$3:$N$992,Output!$H$3:$H$992,J$3,Output!#REF!,1,Output!$B$3:$B$992,$A119),1)&amp;" ["&amp;ROUND(_xlfn.MINIFS(Output!$N$3:$N$992,Output!$H$3:$H$992,J$3,Output!#REF!,1,Output!$B$3:$B$992,$A119),1)&amp;"-"&amp;ROUND(_xlfn.MAXIFS(Output!$N$3:$N$992,Output!$H$3:$H$992,J$3,Output!#REF!,1,Output!$B$3:$B$992,$A119),1)&amp;"]","")</f>
        <v/>
      </c>
      <c r="K119" s="29" t="str">
        <f>IFERROR(ROUND(AVERAGEIFS(Output!$N$3:$N$992,Output!$H$3:$H$992,K$3,Output!#REF!,1,Output!$B$3:$B$992,$A119),1)&amp;" ["&amp;ROUND(_xlfn.MINIFS(Output!$N$3:$N$992,Output!$H$3:$H$992,K$3,Output!#REF!,1,Output!$B$3:$B$992,$A119),1)&amp;"-"&amp;ROUND(_xlfn.MAXIFS(Output!$N$3:$N$992,Output!$H$3:$H$992,K$3,Output!#REF!,1,Output!$B$3:$B$992,$A119),1)&amp;"]","")</f>
        <v/>
      </c>
      <c r="L119" s="29" t="str">
        <f>IFERROR(ROUND(AVERAGEIFS(Output!$N$3:$N$992,Output!$H$3:$H$992,L$3,Output!#REF!,1,Output!$B$3:$B$992,$A119),1)&amp;" ["&amp;ROUND(_xlfn.MINIFS(Output!$N$3:$N$992,Output!$H$3:$H$992,L$3,Output!#REF!,1,Output!$B$3:$B$992,$A119),1)&amp;"-"&amp;ROUND(_xlfn.MAXIFS(Output!$N$3:$N$992,Output!$H$3:$H$992,L$3,Output!#REF!,1,Output!$B$3:$B$992,$A119),1)&amp;"]","")</f>
        <v/>
      </c>
      <c r="M119" s="29" t="str">
        <f>IFERROR(ROUND(AVERAGEIFS(Output!$N$3:$N$992,Output!$H$3:$H$992,M$3,Output!#REF!,1,Output!$B$3:$B$992,$A119),1)&amp;" ["&amp;ROUND(_xlfn.MINIFS(Output!$N$3:$N$992,Output!$H$3:$H$992,M$3,Output!#REF!,1,Output!$B$3:$B$992,$A119),1)&amp;"-"&amp;ROUND(_xlfn.MAXIFS(Output!$N$3:$N$992,Output!$H$3:$H$992,M$3,Output!#REF!,1,Output!$B$3:$B$992,$A119),1)&amp;"]","")</f>
        <v/>
      </c>
      <c r="N119" s="29" t="str">
        <f>IFERROR(ROUND(AVERAGEIFS(Output!$N$3:$N$992,Output!$H$3:$H$992,N$3,Output!#REF!,1,Output!$B$3:$B$992,$A119),1)&amp;" ["&amp;ROUND(_xlfn.MINIFS(Output!$N$3:$N$992,Output!$H$3:$H$992,N$3,Output!#REF!,1,Output!$B$3:$B$992,$A119),1)&amp;"-"&amp;ROUND(_xlfn.MAXIFS(Output!$N$3:$N$992,Output!$H$3:$H$992,N$3,Output!#REF!,1,Output!$B$3:$B$992,$A119),1)&amp;"]","")</f>
        <v/>
      </c>
      <c r="O119" s="29" t="str">
        <f>IFERROR(ROUND(AVERAGEIFS(Output!$N$3:$N$992,Output!$H$3:$H$992,O$3,Output!#REF!,1,Output!$B$3:$B$992,$A119),1)&amp;" ["&amp;ROUND(_xlfn.MINIFS(Output!$N$3:$N$992,Output!$H$3:$H$992,O$3,Output!#REF!,1,Output!$B$3:$B$992,$A119),1)&amp;"-"&amp;ROUND(_xlfn.MAXIFS(Output!$N$3:$N$992,Output!$H$3:$H$992,O$3,Output!#REF!,1,Output!$B$3:$B$992,$A119),1)&amp;"]","")</f>
        <v/>
      </c>
      <c r="P119" s="29" t="str">
        <f>IFERROR(ROUND(AVERAGEIFS(Output!$N$3:$N$992,Output!$H$3:$H$992,P$3,Output!#REF!,1,Output!$B$3:$B$992,$A119),1)&amp;" ["&amp;ROUND(_xlfn.MINIFS(Output!$N$3:$N$992,Output!$H$3:$H$992,P$3,Output!#REF!,1,Output!$B$3:$B$992,$A119),1)&amp;"-"&amp;ROUND(_xlfn.MAXIFS(Output!$N$3:$N$992,Output!$H$3:$H$992,P$3,Output!#REF!,1,Output!$B$3:$B$992,$A119),1)&amp;"]","")</f>
        <v/>
      </c>
      <c r="Q119" s="29" t="str">
        <f>IFERROR(ROUND(AVERAGEIFS(Output!$N$3:$N$992,Output!$H$3:$H$992,Q$3,Output!#REF!,1,Output!$B$3:$B$992,$A119),1)&amp;" ["&amp;ROUND(_xlfn.MINIFS(Output!$N$3:$N$992,Output!$H$3:$H$992,Q$3,Output!#REF!,1,Output!$B$3:$B$992,$A119),1)&amp;"-"&amp;ROUND(_xlfn.MAXIFS(Output!$N$3:$N$992,Output!$H$3:$H$992,Q$3,Output!#REF!,1,Output!$B$3:$B$992,$A119),1)&amp;"]","")</f>
        <v/>
      </c>
      <c r="R119" s="29" t="str">
        <f>IFERROR(ROUND(AVERAGEIFS(Output!$N$3:$N$992,Output!$H$3:$H$992,R$3,Output!#REF!,1,Output!$B$3:$B$992,$A119),1)&amp;" ["&amp;ROUND(_xlfn.MINIFS(Output!$N$3:$N$992,Output!$H$3:$H$992,R$3,Output!#REF!,1,Output!$B$3:$B$992,$A119),1)&amp;"-"&amp;ROUND(_xlfn.MAXIFS(Output!$N$3:$N$992,Output!$H$3:$H$992,R$3,Output!#REF!,1,Output!$B$3:$B$992,$A119),1)&amp;"]","")</f>
        <v/>
      </c>
      <c r="S119" s="29" t="str">
        <f>IFERROR(ROUND(AVERAGEIFS(Output!$N$3:$N$992,Output!$H$3:$H$992,S$3,Output!#REF!,1,Output!$B$3:$B$992,$A119),1)&amp;" ["&amp;ROUND(_xlfn.MINIFS(Output!$N$3:$N$992,Output!$H$3:$H$992,S$3,Output!#REF!,1,Output!$B$3:$B$992,$A119),1)&amp;"-"&amp;ROUND(_xlfn.MAXIFS(Output!$N$3:$N$992,Output!$H$3:$H$992,S$3,Output!#REF!,1,Output!$B$3:$B$992,$A119),1)&amp;"]","")</f>
        <v/>
      </c>
      <c r="T119" s="29" t="str">
        <f>IFERROR(ROUND(AVERAGEIFS(Output!$N$3:$N$992,Output!$H$3:$H$992,T$3,Output!#REF!,1,Output!$B$3:$B$992,$A119),1)&amp;" ["&amp;ROUND(_xlfn.MINIFS(Output!$N$3:$N$992,Output!$H$3:$H$992,T$3,Output!#REF!,1,Output!$B$3:$B$992,$A119),1)&amp;"-"&amp;ROUND(_xlfn.MAXIFS(Output!$N$3:$N$992,Output!$H$3:$H$992,T$3,Output!#REF!,1,Output!$B$3:$B$992,$A119),1)&amp;"]","")</f>
        <v/>
      </c>
      <c r="U119" s="29" t="str">
        <f>IFERROR(ROUND(AVERAGEIFS(Output!$N$3:$N$992,Output!$H$3:$H$992,U$3,Output!#REF!,1,Output!$B$3:$B$992,$A119),1)&amp;" ["&amp;ROUND(_xlfn.MINIFS(Output!$N$3:$N$992,Output!$H$3:$H$992,U$3,Output!#REF!,1,Output!$B$3:$B$992,$A119),1)&amp;"-"&amp;ROUND(_xlfn.MAXIFS(Output!$N$3:$N$992,Output!$H$3:$H$992,U$3,Output!#REF!,1,Output!$B$3:$B$992,$A119),1)&amp;"]","")</f>
        <v/>
      </c>
      <c r="V119" s="29" t="str">
        <f>IFERROR(ROUND(AVERAGEIFS(Output!$N$3:$N$992,Output!$H$3:$H$992,V$3,Output!#REF!,1,Output!$B$3:$B$992,$A119),1)&amp;" ["&amp;ROUND(_xlfn.MINIFS(Output!$N$3:$N$992,Output!$H$3:$H$992,V$3,Output!#REF!,1,Output!$B$3:$B$992,$A119),1)&amp;"-"&amp;ROUND(_xlfn.MAXIFS(Output!$N$3:$N$992,Output!$H$3:$H$992,V$3,Output!#REF!,1,Output!$B$3:$B$992,$A119),1)&amp;"]","")</f>
        <v/>
      </c>
      <c r="W119" s="29" t="str">
        <f>IFERROR(ROUND(AVERAGEIFS(Output!$N$3:$N$992,Output!$H$3:$H$992,W$3,Output!#REF!,1,Output!$B$3:$B$992,$A119),1)&amp;" ["&amp;ROUND(_xlfn.MINIFS(Output!$N$3:$N$992,Output!$H$3:$H$992,W$3,Output!#REF!,1,Output!$B$3:$B$992,$A119),1)&amp;"-"&amp;ROUND(_xlfn.MAXIFS(Output!$N$3:$N$992,Output!$H$3:$H$992,W$3,Output!#REF!,1,Output!$B$3:$B$992,$A119),1)&amp;"]","")</f>
        <v/>
      </c>
      <c r="X119" s="29" t="str">
        <f>IFERROR(ROUND(AVERAGEIFS(Output!$N$3:$N$992,Output!$H$3:$H$992,X$3,Output!#REF!,1,Output!$B$3:$B$992,$A119),1)&amp;" ["&amp;ROUND(_xlfn.MINIFS(Output!$N$3:$N$992,Output!$H$3:$H$992,X$3,Output!#REF!,1,Output!$B$3:$B$992,$A119),1)&amp;"-"&amp;ROUND(_xlfn.MAXIFS(Output!$N$3:$N$992,Output!$H$3:$H$992,X$3,Output!#REF!,1,Output!$B$3:$B$992,$A119),1)&amp;"]","")</f>
        <v/>
      </c>
      <c r="Y119" s="29" t="str">
        <f>IFERROR(ROUND(AVERAGEIFS(Output!$N$3:$N$992,Output!$H$3:$H$992,Y$3,Output!#REF!,1,Output!$B$3:$B$992,$A119),1)&amp;" ["&amp;ROUND(_xlfn.MINIFS(Output!$N$3:$N$992,Output!$H$3:$H$992,Y$3,Output!#REF!,1,Output!$B$3:$B$992,$A119),1)&amp;"-"&amp;ROUND(_xlfn.MAXIFS(Output!$N$3:$N$992,Output!$H$3:$H$992,Y$3,Output!#REF!,1,Output!$B$3:$B$992,$A119),1)&amp;"]","")</f>
        <v/>
      </c>
      <c r="Z119" s="29" t="str">
        <f>IFERROR(ROUND(AVERAGEIFS(Output!$N$3:$N$992,Output!$H$3:$H$992,Z$3,Output!#REF!,1,Output!$B$3:$B$992,$A119),1)&amp;" ["&amp;ROUND(_xlfn.MINIFS(Output!$N$3:$N$992,Output!$H$3:$H$992,Z$3,Output!#REF!,1,Output!$B$3:$B$992,$A119),1)&amp;"-"&amp;ROUND(_xlfn.MAXIFS(Output!$N$3:$N$992,Output!$H$3:$H$992,Z$3,Output!#REF!,1,Output!$B$3:$B$992,$A119),1)&amp;"]","")</f>
        <v/>
      </c>
      <c r="AA119" s="29" t="str">
        <f>IFERROR(ROUND(AVERAGEIFS(Output!$N$3:$N$992,Output!$H$3:$H$992,AA$3,Output!#REF!,1,Output!$B$3:$B$992,$A119),0)&amp;" ["&amp;ROUND(_xlfn.MINIFS(Output!$N$3:$N$992,Output!$H$3:$H$992,AA$3,Output!#REF!,1,Output!$B$3:$B$992,$A119),0)&amp;"-"&amp;ROUND(_xlfn.MAXIFS(Output!$N$3:$N$992,Output!$H$3:$H$992,AA$3,Output!#REF!,1,Output!$B$3:$B$992,$A119),0)&amp;"]","")</f>
        <v/>
      </c>
      <c r="AB119" s="29" t="str">
        <f>IFERROR(ROUND(AVERAGEIFS(Output!$N$3:$N$992,Output!$H$3:$H$992,AB$3,Output!#REF!,1,Output!$B$3:$B$992,$A119),0)&amp;" ["&amp;ROUND(_xlfn.MINIFS(Output!$N$3:$N$992,Output!$H$3:$H$992,AB$3,Output!#REF!,1,Output!$B$3:$B$992,$A119),0)&amp;"-"&amp;ROUND(_xlfn.MAXIFS(Output!$N$3:$N$992,Output!$H$3:$H$992,AB$3,Output!#REF!,1,Output!$B$3:$B$992,$A119),0)&amp;"]","")</f>
        <v/>
      </c>
      <c r="AC119" s="29" t="str">
        <f>IFERROR(ROUND(AVERAGEIFS(Output!$N$3:$N$992,Output!$H$3:$H$992,AC$3,Output!#REF!,1,Output!$B$3:$B$992,$A119),0)&amp;" ["&amp;ROUND(_xlfn.MINIFS(Output!$N$3:$N$992,Output!$H$3:$H$992,AC$3,Output!#REF!,1,Output!$B$3:$B$992,$A119),0)&amp;"-"&amp;ROUND(_xlfn.MAXIFS(Output!$N$3:$N$992,Output!$H$3:$H$992,AC$3,Output!#REF!,1,Output!$B$3:$B$992,$A119),0)&amp;"]","")</f>
        <v/>
      </c>
    </row>
    <row r="120" spans="1:29" x14ac:dyDescent="0.35">
      <c r="A120" s="28" t="s">
        <v>29</v>
      </c>
      <c r="B120" s="51" t="s">
        <v>10</v>
      </c>
      <c r="C120" s="51" t="s">
        <v>17</v>
      </c>
      <c r="D120" s="29" t="str">
        <f>IFERROR(ROUND(AVERAGEIFS(Output!$N$3:$N$992,Output!$H$3:$H$992,D$3,Output!#REF!,1,Output!$B$3:$B$992,$A120),1)&amp;" ["&amp;ROUND(_xlfn.MINIFS(Output!$N$3:$N$992,Output!$H$3:$H$992,D$3,Output!#REF!,1,Output!$B$3:$B$992,$A120),1)&amp;"-"&amp;ROUND(_xlfn.MAXIFS(Output!$N$3:$N$992,Output!$H$3:$H$992,D$3,Output!#REF!,1,Output!$B$3:$B$992,$A120),1)&amp;"]","")</f>
        <v/>
      </c>
      <c r="E120" s="29" t="str">
        <f>IFERROR(ROUND(AVERAGEIFS(Output!$N$3:$N$992,Output!$H$3:$H$992,E$3,Output!#REF!,1,Output!$B$3:$B$992,$A120),1)&amp;" ["&amp;ROUND(_xlfn.MINIFS(Output!$N$3:$N$992,Output!$H$3:$H$992,E$3,Output!#REF!,1,Output!$B$3:$B$992,$A120),1)&amp;"-"&amp;ROUND(_xlfn.MAXIFS(Output!$N$3:$N$992,Output!$H$3:$H$992,E$3,Output!#REF!,1,Output!$B$3:$B$992,$A120),1)&amp;"]","")</f>
        <v/>
      </c>
      <c r="F120" s="29" t="str">
        <f>IFERROR(ROUND(AVERAGEIFS(Output!$N$3:$N$992,Output!$H$3:$H$992,F$3,Output!#REF!,1,Output!$B$3:$B$992,$A120),1)&amp;" ["&amp;ROUND(_xlfn.MINIFS(Output!$N$3:$N$992,Output!$H$3:$H$992,F$3,Output!#REF!,1,Output!$B$3:$B$992,$A120),1)&amp;"-"&amp;ROUND(_xlfn.MAXIFS(Output!$N$3:$N$992,Output!$H$3:$H$992,F$3,Output!#REF!,1,Output!$B$3:$B$992,$A120),1)&amp;"]","")</f>
        <v/>
      </c>
      <c r="G120" s="29" t="str">
        <f>IFERROR(ROUND(AVERAGEIFS(Output!$N$3:$N$992,Output!$H$3:$H$992,G$3,Output!#REF!,1,Output!$B$3:$B$992,$A120),1)&amp;" ["&amp;ROUND(_xlfn.MINIFS(Output!$N$3:$N$992,Output!$H$3:$H$992,G$3,Output!#REF!,1,Output!$B$3:$B$992,$A120),1)&amp;"-"&amp;ROUND(_xlfn.MAXIFS(Output!$N$3:$N$992,Output!$H$3:$H$992,G$3,Output!#REF!,1,Output!$B$3:$B$992,$A120),1)&amp;"]","")</f>
        <v/>
      </c>
      <c r="H120" s="29" t="str">
        <f>IFERROR(ROUND(AVERAGEIFS(Output!$N$3:$N$992,Output!$H$3:$H$992,H$3,Output!#REF!,1,Output!$B$3:$B$992,$A120),1)&amp;" ["&amp;ROUND(_xlfn.MINIFS(Output!$N$3:$N$992,Output!$H$3:$H$992,H$3,Output!#REF!,1,Output!$B$3:$B$992,$A120),1)&amp;"-"&amp;ROUND(_xlfn.MAXIFS(Output!$N$3:$N$992,Output!$H$3:$H$992,H$3,Output!#REF!,1,Output!$B$3:$B$992,$A120),1)&amp;"]","")</f>
        <v/>
      </c>
      <c r="I120" s="29" t="str">
        <f>IFERROR(ROUND(AVERAGEIFS(Output!$N$3:$N$992,Output!$H$3:$H$992,I$3,Output!#REF!,1,Output!$B$3:$B$992,$A120),1)&amp;" ["&amp;ROUND(_xlfn.MINIFS(Output!$N$3:$N$992,Output!$H$3:$H$992,I$3,Output!#REF!,1,Output!$B$3:$B$992,$A120),1)&amp;"-"&amp;ROUND(_xlfn.MAXIFS(Output!$N$3:$N$992,Output!$H$3:$H$992,I$3,Output!#REF!,1,Output!$B$3:$B$992,$A120),1)&amp;"]","")</f>
        <v/>
      </c>
      <c r="J120" s="29" t="str">
        <f>IFERROR(ROUND(AVERAGEIFS(Output!$N$3:$N$992,Output!$H$3:$H$992,J$3,Output!#REF!,1,Output!$B$3:$B$992,$A120),1)&amp;" ["&amp;ROUND(_xlfn.MINIFS(Output!$N$3:$N$992,Output!$H$3:$H$992,J$3,Output!#REF!,1,Output!$B$3:$B$992,$A120),1)&amp;"-"&amp;ROUND(_xlfn.MAXIFS(Output!$N$3:$N$992,Output!$H$3:$H$992,J$3,Output!#REF!,1,Output!$B$3:$B$992,$A120),1)&amp;"]","")</f>
        <v/>
      </c>
      <c r="K120" s="29" t="str">
        <f>IFERROR(ROUND(AVERAGEIFS(Output!$N$3:$N$992,Output!$H$3:$H$992,K$3,Output!#REF!,1,Output!$B$3:$B$992,$A120),1)&amp;" ["&amp;ROUND(_xlfn.MINIFS(Output!$N$3:$N$992,Output!$H$3:$H$992,K$3,Output!#REF!,1,Output!$B$3:$B$992,$A120),1)&amp;"-"&amp;ROUND(_xlfn.MAXIFS(Output!$N$3:$N$992,Output!$H$3:$H$992,K$3,Output!#REF!,1,Output!$B$3:$B$992,$A120),1)&amp;"]","")</f>
        <v/>
      </c>
      <c r="L120" s="29" t="str">
        <f>IFERROR(ROUND(AVERAGEIFS(Output!$N$3:$N$992,Output!$H$3:$H$992,L$3,Output!#REF!,1,Output!$B$3:$B$992,$A120),1)&amp;" ["&amp;ROUND(_xlfn.MINIFS(Output!$N$3:$N$992,Output!$H$3:$H$992,L$3,Output!#REF!,1,Output!$B$3:$B$992,$A120),1)&amp;"-"&amp;ROUND(_xlfn.MAXIFS(Output!$N$3:$N$992,Output!$H$3:$H$992,L$3,Output!#REF!,1,Output!$B$3:$B$992,$A120),1)&amp;"]","")</f>
        <v/>
      </c>
      <c r="M120" s="29" t="str">
        <f>IFERROR(ROUND(AVERAGEIFS(Output!$N$3:$N$992,Output!$H$3:$H$992,M$3,Output!#REF!,1,Output!$B$3:$B$992,$A120),1)&amp;" ["&amp;ROUND(_xlfn.MINIFS(Output!$N$3:$N$992,Output!$H$3:$H$992,M$3,Output!#REF!,1,Output!$B$3:$B$992,$A120),1)&amp;"-"&amp;ROUND(_xlfn.MAXIFS(Output!$N$3:$N$992,Output!$H$3:$H$992,M$3,Output!#REF!,1,Output!$B$3:$B$992,$A120),1)&amp;"]","")</f>
        <v/>
      </c>
      <c r="N120" s="29" t="str">
        <f>IFERROR(ROUND(AVERAGEIFS(Output!$N$3:$N$992,Output!$H$3:$H$992,N$3,Output!#REF!,1,Output!$B$3:$B$992,$A120),1)&amp;" ["&amp;ROUND(_xlfn.MINIFS(Output!$N$3:$N$992,Output!$H$3:$H$992,N$3,Output!#REF!,1,Output!$B$3:$B$992,$A120),1)&amp;"-"&amp;ROUND(_xlfn.MAXIFS(Output!$N$3:$N$992,Output!$H$3:$H$992,N$3,Output!#REF!,1,Output!$B$3:$B$992,$A120),1)&amp;"]","")</f>
        <v/>
      </c>
      <c r="O120" s="29" t="str">
        <f>IFERROR(ROUND(AVERAGEIFS(Output!$N$3:$N$992,Output!$H$3:$H$992,O$3,Output!#REF!,1,Output!$B$3:$B$992,$A120),1)&amp;" ["&amp;ROUND(_xlfn.MINIFS(Output!$N$3:$N$992,Output!$H$3:$H$992,O$3,Output!#REF!,1,Output!$B$3:$B$992,$A120),1)&amp;"-"&amp;ROUND(_xlfn.MAXIFS(Output!$N$3:$N$992,Output!$H$3:$H$992,O$3,Output!#REF!,1,Output!$B$3:$B$992,$A120),1)&amp;"]","")</f>
        <v/>
      </c>
      <c r="P120" s="29" t="str">
        <f>IFERROR(ROUND(AVERAGEIFS(Output!$N$3:$N$992,Output!$H$3:$H$992,P$3,Output!#REF!,1,Output!$B$3:$B$992,$A120),1)&amp;" ["&amp;ROUND(_xlfn.MINIFS(Output!$N$3:$N$992,Output!$H$3:$H$992,P$3,Output!#REF!,1,Output!$B$3:$B$992,$A120),1)&amp;"-"&amp;ROUND(_xlfn.MAXIFS(Output!$N$3:$N$992,Output!$H$3:$H$992,P$3,Output!#REF!,1,Output!$B$3:$B$992,$A120),1)&amp;"]","")</f>
        <v/>
      </c>
      <c r="Q120" s="29" t="str">
        <f>IFERROR(ROUND(AVERAGEIFS(Output!$N$3:$N$992,Output!$H$3:$H$992,Q$3,Output!#REF!,1,Output!$B$3:$B$992,$A120),1)&amp;" ["&amp;ROUND(_xlfn.MINIFS(Output!$N$3:$N$992,Output!$H$3:$H$992,Q$3,Output!#REF!,1,Output!$B$3:$B$992,$A120),1)&amp;"-"&amp;ROUND(_xlfn.MAXIFS(Output!$N$3:$N$992,Output!$H$3:$H$992,Q$3,Output!#REF!,1,Output!$B$3:$B$992,$A120),1)&amp;"]","")</f>
        <v/>
      </c>
      <c r="R120" s="29" t="str">
        <f>IFERROR(ROUND(AVERAGEIFS(Output!$N$3:$N$992,Output!$H$3:$H$992,R$3,Output!#REF!,1,Output!$B$3:$B$992,$A120),1)&amp;" ["&amp;ROUND(_xlfn.MINIFS(Output!$N$3:$N$992,Output!$H$3:$H$992,R$3,Output!#REF!,1,Output!$B$3:$B$992,$A120),1)&amp;"-"&amp;ROUND(_xlfn.MAXIFS(Output!$N$3:$N$992,Output!$H$3:$H$992,R$3,Output!#REF!,1,Output!$B$3:$B$992,$A120),1)&amp;"]","")</f>
        <v/>
      </c>
      <c r="S120" s="29" t="str">
        <f>IFERROR(ROUND(AVERAGEIFS(Output!$N$3:$N$992,Output!$H$3:$H$992,S$3,Output!#REF!,1,Output!$B$3:$B$992,$A120),1)&amp;" ["&amp;ROUND(_xlfn.MINIFS(Output!$N$3:$N$992,Output!$H$3:$H$992,S$3,Output!#REF!,1,Output!$B$3:$B$992,$A120),1)&amp;"-"&amp;ROUND(_xlfn.MAXIFS(Output!$N$3:$N$992,Output!$H$3:$H$992,S$3,Output!#REF!,1,Output!$B$3:$B$992,$A120),1)&amp;"]","")</f>
        <v/>
      </c>
      <c r="T120" s="29" t="str">
        <f>IFERROR(ROUND(AVERAGEIFS(Output!$N$3:$N$992,Output!$H$3:$H$992,T$3,Output!#REF!,1,Output!$B$3:$B$992,$A120),1)&amp;" ["&amp;ROUND(_xlfn.MINIFS(Output!$N$3:$N$992,Output!$H$3:$H$992,T$3,Output!#REF!,1,Output!$B$3:$B$992,$A120),1)&amp;"-"&amp;ROUND(_xlfn.MAXIFS(Output!$N$3:$N$992,Output!$H$3:$H$992,T$3,Output!#REF!,1,Output!$B$3:$B$992,$A120),1)&amp;"]","")</f>
        <v/>
      </c>
      <c r="U120" s="29" t="str">
        <f>IFERROR(ROUND(AVERAGEIFS(Output!$N$3:$N$992,Output!$H$3:$H$992,U$3,Output!#REF!,1,Output!$B$3:$B$992,$A120),1)&amp;" ["&amp;ROUND(_xlfn.MINIFS(Output!$N$3:$N$992,Output!$H$3:$H$992,U$3,Output!#REF!,1,Output!$B$3:$B$992,$A120),1)&amp;"-"&amp;ROUND(_xlfn.MAXIFS(Output!$N$3:$N$992,Output!$H$3:$H$992,U$3,Output!#REF!,1,Output!$B$3:$B$992,$A120),1)&amp;"]","")</f>
        <v/>
      </c>
      <c r="V120" s="29" t="str">
        <f>IFERROR(ROUND(AVERAGEIFS(Output!$N$3:$N$992,Output!$H$3:$H$992,V$3,Output!#REF!,1,Output!$B$3:$B$992,$A120),1)&amp;" ["&amp;ROUND(_xlfn.MINIFS(Output!$N$3:$N$992,Output!$H$3:$H$992,V$3,Output!#REF!,1,Output!$B$3:$B$992,$A120),1)&amp;"-"&amp;ROUND(_xlfn.MAXIFS(Output!$N$3:$N$992,Output!$H$3:$H$992,V$3,Output!#REF!,1,Output!$B$3:$B$992,$A120),1)&amp;"]","")</f>
        <v/>
      </c>
      <c r="W120" s="29" t="str">
        <f>IFERROR(ROUND(AVERAGEIFS(Output!$N$3:$N$992,Output!$H$3:$H$992,W$3,Output!#REF!,1,Output!$B$3:$B$992,$A120),1)&amp;" ["&amp;ROUND(_xlfn.MINIFS(Output!$N$3:$N$992,Output!$H$3:$H$992,W$3,Output!#REF!,1,Output!$B$3:$B$992,$A120),1)&amp;"-"&amp;ROUND(_xlfn.MAXIFS(Output!$N$3:$N$992,Output!$H$3:$H$992,W$3,Output!#REF!,1,Output!$B$3:$B$992,$A120),1)&amp;"]","")</f>
        <v/>
      </c>
      <c r="X120" s="29" t="str">
        <f>IFERROR(ROUND(AVERAGEIFS(Output!$N$3:$N$992,Output!$H$3:$H$992,X$3,Output!#REF!,1,Output!$B$3:$B$992,$A120),1)&amp;" ["&amp;ROUND(_xlfn.MINIFS(Output!$N$3:$N$992,Output!$H$3:$H$992,X$3,Output!#REF!,1,Output!$B$3:$B$992,$A120),1)&amp;"-"&amp;ROUND(_xlfn.MAXIFS(Output!$N$3:$N$992,Output!$H$3:$H$992,X$3,Output!#REF!,1,Output!$B$3:$B$992,$A120),1)&amp;"]","")</f>
        <v/>
      </c>
      <c r="Y120" s="29" t="str">
        <f>IFERROR(ROUND(AVERAGEIFS(Output!$N$3:$N$992,Output!$H$3:$H$992,Y$3,Output!#REF!,1,Output!$B$3:$B$992,$A120),1)&amp;" ["&amp;ROUND(_xlfn.MINIFS(Output!$N$3:$N$992,Output!$H$3:$H$992,Y$3,Output!#REF!,1,Output!$B$3:$B$992,$A120),1)&amp;"-"&amp;ROUND(_xlfn.MAXIFS(Output!$N$3:$N$992,Output!$H$3:$H$992,Y$3,Output!#REF!,1,Output!$B$3:$B$992,$A120),1)&amp;"]","")</f>
        <v/>
      </c>
      <c r="Z120" s="29" t="str">
        <f>IFERROR(ROUND(AVERAGEIFS(Output!$N$3:$N$992,Output!$H$3:$H$992,Z$3,Output!#REF!,1,Output!$B$3:$B$992,$A120),1)&amp;" ["&amp;ROUND(_xlfn.MINIFS(Output!$N$3:$N$992,Output!$H$3:$H$992,Z$3,Output!#REF!,1,Output!$B$3:$B$992,$A120),1)&amp;"-"&amp;ROUND(_xlfn.MAXIFS(Output!$N$3:$N$992,Output!$H$3:$H$992,Z$3,Output!#REF!,1,Output!$B$3:$B$992,$A120),1)&amp;"]","")</f>
        <v/>
      </c>
      <c r="AA120" s="29" t="str">
        <f>IFERROR(ROUND(AVERAGEIFS(Output!$N$3:$N$992,Output!$H$3:$H$992,AA$3,Output!#REF!,1,Output!$B$3:$B$992,$A120),0)&amp;" ["&amp;ROUND(_xlfn.MINIFS(Output!$N$3:$N$992,Output!$H$3:$H$992,AA$3,Output!#REF!,1,Output!$B$3:$B$992,$A120),0)&amp;"-"&amp;ROUND(_xlfn.MAXIFS(Output!$N$3:$N$992,Output!$H$3:$H$992,AA$3,Output!#REF!,1,Output!$B$3:$B$992,$A120),0)&amp;"]","")</f>
        <v/>
      </c>
      <c r="AB120" s="29" t="str">
        <f>IFERROR(ROUND(AVERAGEIFS(Output!$N$3:$N$992,Output!$H$3:$H$992,AB$3,Output!#REF!,1,Output!$B$3:$B$992,$A120),0)&amp;" ["&amp;ROUND(_xlfn.MINIFS(Output!$N$3:$N$992,Output!$H$3:$H$992,AB$3,Output!#REF!,1,Output!$B$3:$B$992,$A120),0)&amp;"-"&amp;ROUND(_xlfn.MAXIFS(Output!$N$3:$N$992,Output!$H$3:$H$992,AB$3,Output!#REF!,1,Output!$B$3:$B$992,$A120),0)&amp;"]","")</f>
        <v/>
      </c>
      <c r="AC120" s="29" t="str">
        <f>IFERROR(ROUND(AVERAGEIFS(Output!$N$3:$N$992,Output!$H$3:$H$992,AC$3,Output!#REF!,1,Output!$B$3:$B$992,$A120),0)&amp;" ["&amp;ROUND(_xlfn.MINIFS(Output!$N$3:$N$992,Output!$H$3:$H$992,AC$3,Output!#REF!,1,Output!$B$3:$B$992,$A120),0)&amp;"-"&amp;ROUND(_xlfn.MAXIFS(Output!$N$3:$N$992,Output!$H$3:$H$992,AC$3,Output!#REF!,1,Output!$B$3:$B$992,$A120),0)&amp;"]","")</f>
        <v/>
      </c>
    </row>
    <row r="121" spans="1:29" x14ac:dyDescent="0.35">
      <c r="A121" s="28" t="s">
        <v>44</v>
      </c>
      <c r="B121" s="51" t="s">
        <v>13</v>
      </c>
      <c r="C121" s="51" t="s">
        <v>16</v>
      </c>
      <c r="D121" s="29" t="str">
        <f>IFERROR(ROUND(AVERAGEIFS(Output!$N$3:$N$992,Output!$H$3:$H$992,D$3,Output!#REF!,1,Output!$B$3:$B$992,$A121),1)&amp;" ["&amp;ROUND(_xlfn.MINIFS(Output!$N$3:$N$992,Output!$H$3:$H$992,D$3,Output!#REF!,1,Output!$B$3:$B$992,$A121),1)&amp;"-"&amp;ROUND(_xlfn.MAXIFS(Output!$N$3:$N$992,Output!$H$3:$H$992,D$3,Output!#REF!,1,Output!$B$3:$B$992,$A121),1)&amp;"]","")</f>
        <v/>
      </c>
      <c r="E121" s="29" t="str">
        <f>IFERROR(ROUND(AVERAGEIFS(Output!$N$3:$N$992,Output!$H$3:$H$992,E$3,Output!#REF!,1,Output!$B$3:$B$992,$A121),1)&amp;" ["&amp;ROUND(_xlfn.MINIFS(Output!$N$3:$N$992,Output!$H$3:$H$992,E$3,Output!#REF!,1,Output!$B$3:$B$992,$A121),1)&amp;"-"&amp;ROUND(_xlfn.MAXIFS(Output!$N$3:$N$992,Output!$H$3:$H$992,E$3,Output!#REF!,1,Output!$B$3:$B$992,$A121),1)&amp;"]","")</f>
        <v/>
      </c>
      <c r="F121" s="29" t="str">
        <f>IFERROR(ROUND(AVERAGEIFS(Output!$N$3:$N$992,Output!$H$3:$H$992,F$3,Output!#REF!,1,Output!$B$3:$B$992,$A121),1)&amp;" ["&amp;ROUND(_xlfn.MINIFS(Output!$N$3:$N$992,Output!$H$3:$H$992,F$3,Output!#REF!,1,Output!$B$3:$B$992,$A121),1)&amp;"-"&amp;ROUND(_xlfn.MAXIFS(Output!$N$3:$N$992,Output!$H$3:$H$992,F$3,Output!#REF!,1,Output!$B$3:$B$992,$A121),1)&amp;"]","")</f>
        <v/>
      </c>
      <c r="G121" s="29" t="str">
        <f>IFERROR(ROUND(AVERAGEIFS(Output!$N$3:$N$992,Output!$H$3:$H$992,G$3,Output!#REF!,1,Output!$B$3:$B$992,$A121),1)&amp;" ["&amp;ROUND(_xlfn.MINIFS(Output!$N$3:$N$992,Output!$H$3:$H$992,G$3,Output!#REF!,1,Output!$B$3:$B$992,$A121),1)&amp;"-"&amp;ROUND(_xlfn.MAXIFS(Output!$N$3:$N$992,Output!$H$3:$H$992,G$3,Output!#REF!,1,Output!$B$3:$B$992,$A121),1)&amp;"]","")</f>
        <v/>
      </c>
      <c r="H121" s="29" t="str">
        <f>IFERROR(ROUND(AVERAGEIFS(Output!$N$3:$N$992,Output!$H$3:$H$992,H$3,Output!#REF!,1,Output!$B$3:$B$992,$A121),1)&amp;" ["&amp;ROUND(_xlfn.MINIFS(Output!$N$3:$N$992,Output!$H$3:$H$992,H$3,Output!#REF!,1,Output!$B$3:$B$992,$A121),1)&amp;"-"&amp;ROUND(_xlfn.MAXIFS(Output!$N$3:$N$992,Output!$H$3:$H$992,H$3,Output!#REF!,1,Output!$B$3:$B$992,$A121),1)&amp;"]","")</f>
        <v/>
      </c>
      <c r="I121" s="29" t="str">
        <f>IFERROR(ROUND(AVERAGEIFS(Output!$N$3:$N$992,Output!$H$3:$H$992,I$3,Output!#REF!,1,Output!$B$3:$B$992,$A121),1)&amp;" ["&amp;ROUND(_xlfn.MINIFS(Output!$N$3:$N$992,Output!$H$3:$H$992,I$3,Output!#REF!,1,Output!$B$3:$B$992,$A121),1)&amp;"-"&amp;ROUND(_xlfn.MAXIFS(Output!$N$3:$N$992,Output!$H$3:$H$992,I$3,Output!#REF!,1,Output!$B$3:$B$992,$A121),1)&amp;"]","")</f>
        <v/>
      </c>
      <c r="J121" s="29" t="str">
        <f>IFERROR(ROUND(AVERAGEIFS(Output!$N$3:$N$992,Output!$H$3:$H$992,J$3,Output!#REF!,1,Output!$B$3:$B$992,$A121),1)&amp;" ["&amp;ROUND(_xlfn.MINIFS(Output!$N$3:$N$992,Output!$H$3:$H$992,J$3,Output!#REF!,1,Output!$B$3:$B$992,$A121),1)&amp;"-"&amp;ROUND(_xlfn.MAXIFS(Output!$N$3:$N$992,Output!$H$3:$H$992,J$3,Output!#REF!,1,Output!$B$3:$B$992,$A121),1)&amp;"]","")</f>
        <v/>
      </c>
      <c r="K121" s="29" t="str">
        <f>IFERROR(ROUND(AVERAGEIFS(Output!$N$3:$N$992,Output!$H$3:$H$992,K$3,Output!#REF!,1,Output!$B$3:$B$992,$A121),1)&amp;" ["&amp;ROUND(_xlfn.MINIFS(Output!$N$3:$N$992,Output!$H$3:$H$992,K$3,Output!#REF!,1,Output!$B$3:$B$992,$A121),1)&amp;"-"&amp;ROUND(_xlfn.MAXIFS(Output!$N$3:$N$992,Output!$H$3:$H$992,K$3,Output!#REF!,1,Output!$B$3:$B$992,$A121),1)&amp;"]","")</f>
        <v/>
      </c>
      <c r="L121" s="29" t="str">
        <f>IFERROR(ROUND(AVERAGEIFS(Output!$N$3:$N$992,Output!$H$3:$H$992,L$3,Output!#REF!,1,Output!$B$3:$B$992,$A121),1)&amp;" ["&amp;ROUND(_xlfn.MINIFS(Output!$N$3:$N$992,Output!$H$3:$H$992,L$3,Output!#REF!,1,Output!$B$3:$B$992,$A121),1)&amp;"-"&amp;ROUND(_xlfn.MAXIFS(Output!$N$3:$N$992,Output!$H$3:$H$992,L$3,Output!#REF!,1,Output!$B$3:$B$992,$A121),1)&amp;"]","")</f>
        <v/>
      </c>
      <c r="M121" s="29" t="str">
        <f>IFERROR(ROUND(AVERAGEIFS(Output!$N$3:$N$992,Output!$H$3:$H$992,M$3,Output!#REF!,1,Output!$B$3:$B$992,$A121),1)&amp;" ["&amp;ROUND(_xlfn.MINIFS(Output!$N$3:$N$992,Output!$H$3:$H$992,M$3,Output!#REF!,1,Output!$B$3:$B$992,$A121),1)&amp;"-"&amp;ROUND(_xlfn.MAXIFS(Output!$N$3:$N$992,Output!$H$3:$H$992,M$3,Output!#REF!,1,Output!$B$3:$B$992,$A121),1)&amp;"]","")</f>
        <v/>
      </c>
      <c r="N121" s="29" t="str">
        <f>IFERROR(ROUND(AVERAGEIFS(Output!$N$3:$N$992,Output!$H$3:$H$992,N$3,Output!#REF!,1,Output!$B$3:$B$992,$A121),1)&amp;" ["&amp;ROUND(_xlfn.MINIFS(Output!$N$3:$N$992,Output!$H$3:$H$992,N$3,Output!#REF!,1,Output!$B$3:$B$992,$A121),1)&amp;"-"&amp;ROUND(_xlfn.MAXIFS(Output!$N$3:$N$992,Output!$H$3:$H$992,N$3,Output!#REF!,1,Output!$B$3:$B$992,$A121),1)&amp;"]","")</f>
        <v/>
      </c>
      <c r="O121" s="29" t="str">
        <f>IFERROR(ROUND(AVERAGEIFS(Output!$N$3:$N$992,Output!$H$3:$H$992,O$3,Output!#REF!,1,Output!$B$3:$B$992,$A121),1)&amp;" ["&amp;ROUND(_xlfn.MINIFS(Output!$N$3:$N$992,Output!$H$3:$H$992,O$3,Output!#REF!,1,Output!$B$3:$B$992,$A121),1)&amp;"-"&amp;ROUND(_xlfn.MAXIFS(Output!$N$3:$N$992,Output!$H$3:$H$992,O$3,Output!#REF!,1,Output!$B$3:$B$992,$A121),1)&amp;"]","")</f>
        <v/>
      </c>
      <c r="P121" s="29" t="str">
        <f>IFERROR(ROUND(AVERAGEIFS(Output!$N$3:$N$992,Output!$H$3:$H$992,P$3,Output!#REF!,1,Output!$B$3:$B$992,$A121),1)&amp;" ["&amp;ROUND(_xlfn.MINIFS(Output!$N$3:$N$992,Output!$H$3:$H$992,P$3,Output!#REF!,1,Output!$B$3:$B$992,$A121),1)&amp;"-"&amp;ROUND(_xlfn.MAXIFS(Output!$N$3:$N$992,Output!$H$3:$H$992,P$3,Output!#REF!,1,Output!$B$3:$B$992,$A121),1)&amp;"]","")</f>
        <v/>
      </c>
      <c r="Q121" s="29" t="str">
        <f>IFERROR(ROUND(AVERAGEIFS(Output!$N$3:$N$992,Output!$H$3:$H$992,Q$3,Output!#REF!,1,Output!$B$3:$B$992,$A121),1)&amp;" ["&amp;ROUND(_xlfn.MINIFS(Output!$N$3:$N$992,Output!$H$3:$H$992,Q$3,Output!#REF!,1,Output!$B$3:$B$992,$A121),1)&amp;"-"&amp;ROUND(_xlfn.MAXIFS(Output!$N$3:$N$992,Output!$H$3:$H$992,Q$3,Output!#REF!,1,Output!$B$3:$B$992,$A121),1)&amp;"]","")</f>
        <v/>
      </c>
      <c r="R121" s="29" t="str">
        <f>IFERROR(ROUND(AVERAGEIFS(Output!$N$3:$N$992,Output!$H$3:$H$992,R$3,Output!#REF!,1,Output!$B$3:$B$992,$A121),1)&amp;" ["&amp;ROUND(_xlfn.MINIFS(Output!$N$3:$N$992,Output!$H$3:$H$992,R$3,Output!#REF!,1,Output!$B$3:$B$992,$A121),1)&amp;"-"&amp;ROUND(_xlfn.MAXIFS(Output!$N$3:$N$992,Output!$H$3:$H$992,R$3,Output!#REF!,1,Output!$B$3:$B$992,$A121),1)&amp;"]","")</f>
        <v/>
      </c>
      <c r="S121" s="29" t="str">
        <f>IFERROR(ROUND(AVERAGEIFS(Output!$N$3:$N$992,Output!$H$3:$H$992,S$3,Output!#REF!,1,Output!$B$3:$B$992,$A121),1)&amp;" ["&amp;ROUND(_xlfn.MINIFS(Output!$N$3:$N$992,Output!$H$3:$H$992,S$3,Output!#REF!,1,Output!$B$3:$B$992,$A121),1)&amp;"-"&amp;ROUND(_xlfn.MAXIFS(Output!$N$3:$N$992,Output!$H$3:$H$992,S$3,Output!#REF!,1,Output!$B$3:$B$992,$A121),1)&amp;"]","")</f>
        <v/>
      </c>
      <c r="T121" s="29" t="str">
        <f>IFERROR(ROUND(AVERAGEIFS(Output!$N$3:$N$992,Output!$H$3:$H$992,T$3,Output!#REF!,1,Output!$B$3:$B$992,$A121),1)&amp;" ["&amp;ROUND(_xlfn.MINIFS(Output!$N$3:$N$992,Output!$H$3:$H$992,T$3,Output!#REF!,1,Output!$B$3:$B$992,$A121),1)&amp;"-"&amp;ROUND(_xlfn.MAXIFS(Output!$N$3:$N$992,Output!$H$3:$H$992,T$3,Output!#REF!,1,Output!$B$3:$B$992,$A121),1)&amp;"]","")</f>
        <v/>
      </c>
      <c r="U121" s="29" t="str">
        <f>IFERROR(ROUND(AVERAGEIFS(Output!$N$3:$N$992,Output!$H$3:$H$992,U$3,Output!#REF!,1,Output!$B$3:$B$992,$A121),1)&amp;" ["&amp;ROUND(_xlfn.MINIFS(Output!$N$3:$N$992,Output!$H$3:$H$992,U$3,Output!#REF!,1,Output!$B$3:$B$992,$A121),1)&amp;"-"&amp;ROUND(_xlfn.MAXIFS(Output!$N$3:$N$992,Output!$H$3:$H$992,U$3,Output!#REF!,1,Output!$B$3:$B$992,$A121),1)&amp;"]","")</f>
        <v/>
      </c>
      <c r="V121" s="29" t="str">
        <f>IFERROR(ROUND(AVERAGEIFS(Output!$N$3:$N$992,Output!$H$3:$H$992,V$3,Output!#REF!,1,Output!$B$3:$B$992,$A121),1)&amp;" ["&amp;ROUND(_xlfn.MINIFS(Output!$N$3:$N$992,Output!$H$3:$H$992,V$3,Output!#REF!,1,Output!$B$3:$B$992,$A121),1)&amp;"-"&amp;ROUND(_xlfn.MAXIFS(Output!$N$3:$N$992,Output!$H$3:$H$992,V$3,Output!#REF!,1,Output!$B$3:$B$992,$A121),1)&amp;"]","")</f>
        <v/>
      </c>
      <c r="W121" s="29" t="str">
        <f>IFERROR(ROUND(AVERAGEIFS(Output!$N$3:$N$992,Output!$H$3:$H$992,W$3,Output!#REF!,1,Output!$B$3:$B$992,$A121),1)&amp;" ["&amp;ROUND(_xlfn.MINIFS(Output!$N$3:$N$992,Output!$H$3:$H$992,W$3,Output!#REF!,1,Output!$B$3:$B$992,$A121),1)&amp;"-"&amp;ROUND(_xlfn.MAXIFS(Output!$N$3:$N$992,Output!$H$3:$H$992,W$3,Output!#REF!,1,Output!$B$3:$B$992,$A121),1)&amp;"]","")</f>
        <v/>
      </c>
      <c r="X121" s="29" t="str">
        <f>IFERROR(ROUND(AVERAGEIFS(Output!$N$3:$N$992,Output!$H$3:$H$992,X$3,Output!#REF!,1,Output!$B$3:$B$992,$A121),1)&amp;" ["&amp;ROUND(_xlfn.MINIFS(Output!$N$3:$N$992,Output!$H$3:$H$992,X$3,Output!#REF!,1,Output!$B$3:$B$992,$A121),1)&amp;"-"&amp;ROUND(_xlfn.MAXIFS(Output!$N$3:$N$992,Output!$H$3:$H$992,X$3,Output!#REF!,1,Output!$B$3:$B$992,$A121),1)&amp;"]","")</f>
        <v/>
      </c>
      <c r="Y121" s="29" t="str">
        <f>IFERROR(ROUND(AVERAGEIFS(Output!$N$3:$N$992,Output!$H$3:$H$992,Y$3,Output!#REF!,1,Output!$B$3:$B$992,$A121),1)&amp;" ["&amp;ROUND(_xlfn.MINIFS(Output!$N$3:$N$992,Output!$H$3:$H$992,Y$3,Output!#REF!,1,Output!$B$3:$B$992,$A121),1)&amp;"-"&amp;ROUND(_xlfn.MAXIFS(Output!$N$3:$N$992,Output!$H$3:$H$992,Y$3,Output!#REF!,1,Output!$B$3:$B$992,$A121),1)&amp;"]","")</f>
        <v/>
      </c>
      <c r="Z121" s="29" t="str">
        <f>IFERROR(ROUND(AVERAGEIFS(Output!$N$3:$N$992,Output!$H$3:$H$992,Z$3,Output!#REF!,1,Output!$B$3:$B$992,$A121),1)&amp;" ["&amp;ROUND(_xlfn.MINIFS(Output!$N$3:$N$992,Output!$H$3:$H$992,Z$3,Output!#REF!,1,Output!$B$3:$B$992,$A121),1)&amp;"-"&amp;ROUND(_xlfn.MAXIFS(Output!$N$3:$N$992,Output!$H$3:$H$992,Z$3,Output!#REF!,1,Output!$B$3:$B$992,$A121),1)&amp;"]","")</f>
        <v/>
      </c>
      <c r="AA121" s="29" t="str">
        <f>IFERROR(ROUND(AVERAGEIFS(Output!$N$3:$N$992,Output!$H$3:$H$992,AA$3,Output!#REF!,1,Output!$B$3:$B$992,$A121),0)&amp;" ["&amp;ROUND(_xlfn.MINIFS(Output!$N$3:$N$992,Output!$H$3:$H$992,AA$3,Output!#REF!,1,Output!$B$3:$B$992,$A121),0)&amp;"-"&amp;ROUND(_xlfn.MAXIFS(Output!$N$3:$N$992,Output!$H$3:$H$992,AA$3,Output!#REF!,1,Output!$B$3:$B$992,$A121),0)&amp;"]","")</f>
        <v/>
      </c>
      <c r="AB121" s="29" t="str">
        <f>IFERROR(ROUND(AVERAGEIFS(Output!$N$3:$N$992,Output!$H$3:$H$992,AB$3,Output!#REF!,1,Output!$B$3:$B$992,$A121),0)&amp;" ["&amp;ROUND(_xlfn.MINIFS(Output!$N$3:$N$992,Output!$H$3:$H$992,AB$3,Output!#REF!,1,Output!$B$3:$B$992,$A121),0)&amp;"-"&amp;ROUND(_xlfn.MAXIFS(Output!$N$3:$N$992,Output!$H$3:$H$992,AB$3,Output!#REF!,1,Output!$B$3:$B$992,$A121),0)&amp;"]","")</f>
        <v/>
      </c>
      <c r="AC121" s="29" t="str">
        <f>IFERROR(ROUND(AVERAGEIFS(Output!$N$3:$N$992,Output!$H$3:$H$992,AC$3,Output!#REF!,1,Output!$B$3:$B$992,$A121),0)&amp;" ["&amp;ROUND(_xlfn.MINIFS(Output!$N$3:$N$992,Output!$H$3:$H$992,AC$3,Output!#REF!,1,Output!$B$3:$B$992,$A121),0)&amp;"-"&amp;ROUND(_xlfn.MAXIFS(Output!$N$3:$N$992,Output!$H$3:$H$992,AC$3,Output!#REF!,1,Output!$B$3:$B$992,$A121),0)&amp;"]","")</f>
        <v/>
      </c>
    </row>
    <row r="122" spans="1:29" x14ac:dyDescent="0.35">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row>
    <row r="123" spans="1:29" x14ac:dyDescent="0.35">
      <c r="A123" s="7" t="s">
        <v>17</v>
      </c>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row>
    <row r="124" spans="1:29" x14ac:dyDescent="0.35">
      <c r="A124" s="32" t="s">
        <v>1446</v>
      </c>
      <c r="B124" s="52"/>
      <c r="C124" s="52"/>
      <c r="D124" s="33" t="e" vm="1">
        <f>_xlfn.QUARTILE.INC(_xlfn.ANCHORARRAY(D1814),1)</f>
        <v>#VALUE!</v>
      </c>
      <c r="E124" s="33" t="e" vm="1">
        <f t="shared" ref="E124:AC124" si="0">_xlfn.QUARTILE.INC(_xlfn.ANCHORARRAY(E1814),1)</f>
        <v>#VALUE!</v>
      </c>
      <c r="F124" s="33">
        <f t="shared" si="0"/>
        <v>0.19698356597297428</v>
      </c>
      <c r="G124" s="33">
        <f t="shared" si="0"/>
        <v>27.119485338209245</v>
      </c>
      <c r="H124" s="33">
        <f t="shared" si="0"/>
        <v>0.68246597386726382</v>
      </c>
      <c r="I124" s="33">
        <f t="shared" si="0"/>
        <v>9.9891209653449553E-2</v>
      </c>
      <c r="J124" s="33">
        <f t="shared" si="0"/>
        <v>0.3335372725963982</v>
      </c>
      <c r="K124" s="33">
        <f t="shared" si="0"/>
        <v>7.0134331741306177E-2</v>
      </c>
      <c r="L124" s="33">
        <f t="shared" si="0"/>
        <v>2.9886016854283021E-2</v>
      </c>
      <c r="M124" s="33">
        <f t="shared" si="0"/>
        <v>1.0371802681558928E-2</v>
      </c>
      <c r="N124" s="33">
        <f t="shared" si="0"/>
        <v>0.38108645233660932</v>
      </c>
      <c r="O124" s="33">
        <f t="shared" si="0"/>
        <v>2.0683921312736296E-2</v>
      </c>
      <c r="P124" s="33">
        <f t="shared" si="0"/>
        <v>5.0419216536075244E-3</v>
      </c>
      <c r="Q124" s="33">
        <f t="shared" si="0"/>
        <v>1.6714534980323027E-3</v>
      </c>
      <c r="R124" s="33">
        <f t="shared" si="0"/>
        <v>1.9238061390199153</v>
      </c>
      <c r="S124" s="33">
        <f t="shared" si="0"/>
        <v>0.96976365145634558</v>
      </c>
      <c r="T124" s="33">
        <f t="shared" si="0"/>
        <v>0.11270035997866026</v>
      </c>
      <c r="U124" s="33">
        <f t="shared" si="0"/>
        <v>5.7165940418865607E-2</v>
      </c>
      <c r="V124" s="33" t="e" vm="1">
        <f t="shared" si="0"/>
        <v>#VALUE!</v>
      </c>
      <c r="W124" s="33">
        <f t="shared" si="0"/>
        <v>2.1514000560157509</v>
      </c>
      <c r="X124" s="33">
        <f t="shared" si="0"/>
        <v>0.30373996513905044</v>
      </c>
      <c r="Y124" s="33">
        <f t="shared" si="0"/>
        <v>0.634621420925924</v>
      </c>
      <c r="Z124" s="33" t="e" vm="1">
        <f t="shared" si="0"/>
        <v>#VALUE!</v>
      </c>
      <c r="AA124" s="33">
        <f t="shared" si="0"/>
        <v>20.268113517060449</v>
      </c>
      <c r="AB124" s="33">
        <f t="shared" si="0"/>
        <v>15.214285714285714</v>
      </c>
      <c r="AC124" s="33">
        <f t="shared" si="0"/>
        <v>3.5926124556729944</v>
      </c>
    </row>
    <row r="125" spans="1:29" x14ac:dyDescent="0.35">
      <c r="A125" s="32" t="s">
        <v>1447</v>
      </c>
      <c r="B125" s="52"/>
      <c r="C125" s="52"/>
      <c r="D125" s="33" t="e" vm="1">
        <f>_xlfn.QUARTILE.INC(_xlfn.ANCHORARRAY(D1814),3)</f>
        <v>#VALUE!</v>
      </c>
      <c r="E125" s="33" t="e" vm="1">
        <f t="shared" ref="E125:AC125" si="1">_xlfn.QUARTILE.INC(_xlfn.ANCHORARRAY(E1814),3)</f>
        <v>#VALUE!</v>
      </c>
      <c r="F125" s="33">
        <f t="shared" si="1"/>
        <v>0.19698356597297428</v>
      </c>
      <c r="G125" s="33">
        <f t="shared" si="1"/>
        <v>27.119485338209245</v>
      </c>
      <c r="H125" s="33">
        <f t="shared" si="1"/>
        <v>2.508393624005131</v>
      </c>
      <c r="I125" s="33">
        <f t="shared" si="1"/>
        <v>0.24363098323754967</v>
      </c>
      <c r="J125" s="33">
        <f t="shared" si="1"/>
        <v>0.46334873174773566</v>
      </c>
      <c r="K125" s="33">
        <f t="shared" si="1"/>
        <v>0.16897922504424401</v>
      </c>
      <c r="L125" s="33">
        <f t="shared" si="1"/>
        <v>7.3589922609709063E-2</v>
      </c>
      <c r="M125" s="33">
        <f t="shared" si="1"/>
        <v>1.4472509605683142E-2</v>
      </c>
      <c r="N125" s="33">
        <f t="shared" si="1"/>
        <v>0.38108645233660932</v>
      </c>
      <c r="O125" s="33">
        <f t="shared" si="1"/>
        <v>2.3796935539963256E-2</v>
      </c>
      <c r="P125" s="33">
        <f t="shared" si="1"/>
        <v>7.1005375692191463E-3</v>
      </c>
      <c r="Q125" s="33">
        <f t="shared" si="1"/>
        <v>3.2152338708028964E-3</v>
      </c>
      <c r="R125" s="33">
        <f t="shared" si="1"/>
        <v>2.1182796354364415</v>
      </c>
      <c r="S125" s="33">
        <f t="shared" si="1"/>
        <v>1.2726771844664577</v>
      </c>
      <c r="T125" s="33">
        <f t="shared" si="1"/>
        <v>0.11270035997866026</v>
      </c>
      <c r="U125" s="33">
        <f t="shared" si="1"/>
        <v>8.7282068622796222E-2</v>
      </c>
      <c r="V125" s="33" t="e" vm="1">
        <f t="shared" si="1"/>
        <v>#VALUE!</v>
      </c>
      <c r="W125" s="33">
        <f t="shared" si="1"/>
        <v>2.1514000560157509</v>
      </c>
      <c r="X125" s="33">
        <f t="shared" si="1"/>
        <v>0.78430137300743508</v>
      </c>
      <c r="Y125" s="33">
        <f t="shared" si="1"/>
        <v>1.9005546748989375</v>
      </c>
      <c r="Z125" s="33" t="e" vm="1">
        <f t="shared" si="1"/>
        <v>#VALUE!</v>
      </c>
      <c r="AA125" s="33">
        <f t="shared" si="1"/>
        <v>39.023538021173373</v>
      </c>
      <c r="AB125" s="33">
        <f t="shared" si="1"/>
        <v>15.214285714285714</v>
      </c>
      <c r="AC125" s="33">
        <f t="shared" si="1"/>
        <v>5.5569565217391297</v>
      </c>
    </row>
    <row r="126" spans="1:29" x14ac:dyDescent="0.35">
      <c r="A126" s="32" t="s">
        <v>1448</v>
      </c>
      <c r="B126" s="52"/>
      <c r="C126" s="52"/>
      <c r="D126" s="33" t="e" vm="1">
        <f>D125-D124</f>
        <v>#VALUE!</v>
      </c>
      <c r="E126" s="33" t="e" vm="1">
        <f t="shared" ref="E126:AC126" si="2">E125-E124</f>
        <v>#VALUE!</v>
      </c>
      <c r="F126" s="33">
        <f t="shared" si="2"/>
        <v>0</v>
      </c>
      <c r="G126" s="33">
        <f t="shared" si="2"/>
        <v>0</v>
      </c>
      <c r="H126" s="33">
        <f t="shared" si="2"/>
        <v>1.8259276501378672</v>
      </c>
      <c r="I126" s="33">
        <f t="shared" si="2"/>
        <v>0.14373977358410012</v>
      </c>
      <c r="J126" s="33">
        <f t="shared" si="2"/>
        <v>0.12981145915133746</v>
      </c>
      <c r="K126" s="33">
        <f t="shared" si="2"/>
        <v>9.8844893302937831E-2</v>
      </c>
      <c r="L126" s="33">
        <f t="shared" si="2"/>
        <v>4.3703905755426042E-2</v>
      </c>
      <c r="M126" s="33">
        <f t="shared" si="2"/>
        <v>4.1007069241242138E-3</v>
      </c>
      <c r="N126" s="33">
        <f t="shared" si="2"/>
        <v>0</v>
      </c>
      <c r="O126" s="33">
        <f t="shared" si="2"/>
        <v>3.1130142272269602E-3</v>
      </c>
      <c r="P126" s="33">
        <f t="shared" si="2"/>
        <v>2.0586159156116219E-3</v>
      </c>
      <c r="Q126" s="33">
        <f t="shared" si="2"/>
        <v>1.5437803727705937E-3</v>
      </c>
      <c r="R126" s="33">
        <f t="shared" si="2"/>
        <v>0.19447349641652623</v>
      </c>
      <c r="S126" s="33">
        <f t="shared" si="2"/>
        <v>0.30291353301011215</v>
      </c>
      <c r="T126" s="33">
        <f t="shared" si="2"/>
        <v>0</v>
      </c>
      <c r="U126" s="33">
        <f t="shared" si="2"/>
        <v>3.0116128203930614E-2</v>
      </c>
      <c r="V126" s="33" t="e" vm="1">
        <f t="shared" si="2"/>
        <v>#VALUE!</v>
      </c>
      <c r="W126" s="33">
        <f t="shared" si="2"/>
        <v>0</v>
      </c>
      <c r="X126" s="33">
        <f t="shared" si="2"/>
        <v>0.48056140786838464</v>
      </c>
      <c r="Y126" s="33">
        <f t="shared" si="2"/>
        <v>1.2659332539730135</v>
      </c>
      <c r="Z126" s="33" t="e" vm="1">
        <f t="shared" si="2"/>
        <v>#VALUE!</v>
      </c>
      <c r="AA126" s="33">
        <f t="shared" si="2"/>
        <v>18.755424504112924</v>
      </c>
      <c r="AB126" s="33">
        <f t="shared" si="2"/>
        <v>0</v>
      </c>
      <c r="AC126" s="33">
        <f t="shared" si="2"/>
        <v>1.9643440660661353</v>
      </c>
    </row>
    <row r="127" spans="1:29" x14ac:dyDescent="0.35">
      <c r="A127" s="32" t="s">
        <v>98</v>
      </c>
      <c r="B127" s="52"/>
      <c r="C127" s="52"/>
      <c r="D127" s="33" t="e" vm="1">
        <f t="shared" ref="D127:F127" si="3">D124-1.5*D126</f>
        <v>#VALUE!</v>
      </c>
      <c r="E127" s="33" t="e" vm="1">
        <f t="shared" si="3"/>
        <v>#VALUE!</v>
      </c>
      <c r="F127" s="33">
        <f t="shared" si="3"/>
        <v>0.19698356597297428</v>
      </c>
      <c r="G127" s="33">
        <f>G124-1.5*G126</f>
        <v>27.119485338209245</v>
      </c>
      <c r="H127" s="33">
        <f t="shared" ref="H127:AC127" si="4">H124-1.5*H126</f>
        <v>-2.0564255013395369</v>
      </c>
      <c r="I127" s="33">
        <f t="shared" si="4"/>
        <v>-0.11571845072270062</v>
      </c>
      <c r="J127" s="33">
        <f t="shared" si="4"/>
        <v>0.13882008386939201</v>
      </c>
      <c r="K127" s="33">
        <f t="shared" si="4"/>
        <v>-7.8133008213100569E-2</v>
      </c>
      <c r="L127" s="33">
        <f t="shared" si="4"/>
        <v>-3.5669841778856043E-2</v>
      </c>
      <c r="M127" s="33">
        <f t="shared" si="4"/>
        <v>4.2207422953726079E-3</v>
      </c>
      <c r="N127" s="33">
        <f t="shared" si="4"/>
        <v>0.38108645233660932</v>
      </c>
      <c r="O127" s="33">
        <f t="shared" si="4"/>
        <v>1.6014399971895854E-2</v>
      </c>
      <c r="P127" s="33">
        <f t="shared" si="4"/>
        <v>1.9539977801900916E-3</v>
      </c>
      <c r="Q127" s="33">
        <f t="shared" si="4"/>
        <v>-6.4421706112358784E-4</v>
      </c>
      <c r="R127" s="33">
        <f t="shared" si="4"/>
        <v>1.632095894395126</v>
      </c>
      <c r="S127" s="33">
        <f t="shared" si="4"/>
        <v>0.5153933519411773</v>
      </c>
      <c r="T127" s="33">
        <f t="shared" si="4"/>
        <v>0.11270035997866026</v>
      </c>
      <c r="U127" s="33">
        <f t="shared" si="4"/>
        <v>1.1991748112969686E-2</v>
      </c>
      <c r="V127" s="33" t="e" vm="1">
        <f t="shared" si="4"/>
        <v>#VALUE!</v>
      </c>
      <c r="W127" s="33">
        <f t="shared" si="4"/>
        <v>2.1514000560157509</v>
      </c>
      <c r="X127" s="33">
        <f t="shared" si="4"/>
        <v>-0.41710214666352652</v>
      </c>
      <c r="Y127" s="33">
        <f t="shared" si="4"/>
        <v>-1.2642784600335961</v>
      </c>
      <c r="Z127" s="33" t="e" vm="1">
        <f t="shared" si="4"/>
        <v>#VALUE!</v>
      </c>
      <c r="AA127" s="33">
        <f t="shared" si="4"/>
        <v>-7.8650232391089361</v>
      </c>
      <c r="AB127" s="33">
        <f t="shared" si="4"/>
        <v>15.214285714285714</v>
      </c>
      <c r="AC127" s="33">
        <f t="shared" si="4"/>
        <v>0.64609635657379139</v>
      </c>
    </row>
    <row r="128" spans="1:29" x14ac:dyDescent="0.35">
      <c r="A128" s="32" t="s">
        <v>99</v>
      </c>
      <c r="B128" s="52"/>
      <c r="C128" s="52"/>
      <c r="D128" s="33" t="e" vm="1">
        <f t="shared" ref="D128:F128" si="5">D125+1.5*D126</f>
        <v>#VALUE!</v>
      </c>
      <c r="E128" s="33" t="e" vm="1">
        <f t="shared" si="5"/>
        <v>#VALUE!</v>
      </c>
      <c r="F128" s="33">
        <f t="shared" si="5"/>
        <v>0.19698356597297428</v>
      </c>
      <c r="G128" s="33">
        <f>G125+1.5*G126</f>
        <v>27.119485338209245</v>
      </c>
      <c r="H128" s="33">
        <f t="shared" ref="H128:AC128" si="6">H125+1.5*H126</f>
        <v>5.2472850992119318</v>
      </c>
      <c r="I128" s="33">
        <f t="shared" si="6"/>
        <v>0.45924064361369987</v>
      </c>
      <c r="J128" s="33">
        <f t="shared" si="6"/>
        <v>0.65806592047474188</v>
      </c>
      <c r="K128" s="33">
        <f t="shared" si="6"/>
        <v>0.31724656499865078</v>
      </c>
      <c r="L128" s="33">
        <f t="shared" si="6"/>
        <v>0.13914578124284813</v>
      </c>
      <c r="M128" s="33">
        <f t="shared" si="6"/>
        <v>2.0623569991869463E-2</v>
      </c>
      <c r="N128" s="33">
        <f t="shared" si="6"/>
        <v>0.38108645233660932</v>
      </c>
      <c r="O128" s="33">
        <f t="shared" si="6"/>
        <v>2.8466456880803695E-2</v>
      </c>
      <c r="P128" s="33">
        <f t="shared" si="6"/>
        <v>1.018846144263658E-2</v>
      </c>
      <c r="Q128" s="33">
        <f t="shared" si="6"/>
        <v>5.530904429958787E-3</v>
      </c>
      <c r="R128" s="33">
        <f t="shared" si="6"/>
        <v>2.4099898800612309</v>
      </c>
      <c r="S128" s="33">
        <f t="shared" si="6"/>
        <v>1.7270474839816259</v>
      </c>
      <c r="T128" s="33">
        <f t="shared" si="6"/>
        <v>0.11270035997866026</v>
      </c>
      <c r="U128" s="33">
        <f t="shared" si="6"/>
        <v>0.13245626092869214</v>
      </c>
      <c r="V128" s="33" t="e" vm="1">
        <f t="shared" si="6"/>
        <v>#VALUE!</v>
      </c>
      <c r="W128" s="33">
        <f t="shared" si="6"/>
        <v>2.1514000560157509</v>
      </c>
      <c r="X128" s="33">
        <f t="shared" si="6"/>
        <v>1.505143484810012</v>
      </c>
      <c r="Y128" s="33">
        <f t="shared" si="6"/>
        <v>3.7994545558584578</v>
      </c>
      <c r="Z128" s="33" t="e" vm="1">
        <f t="shared" si="6"/>
        <v>#VALUE!</v>
      </c>
      <c r="AA128" s="33">
        <f t="shared" si="6"/>
        <v>67.156674777342758</v>
      </c>
      <c r="AB128" s="33">
        <f t="shared" si="6"/>
        <v>15.214285714285714</v>
      </c>
      <c r="AC128" s="33">
        <f t="shared" si="6"/>
        <v>8.5034726208383322</v>
      </c>
    </row>
    <row r="129" spans="1:29" x14ac:dyDescent="0.35">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row>
    <row r="130" spans="1:29" x14ac:dyDescent="0.35">
      <c r="A130" s="7" t="s">
        <v>16</v>
      </c>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row>
    <row r="131" spans="1:29" x14ac:dyDescent="0.35">
      <c r="A131" s="32" t="s">
        <v>1446</v>
      </c>
      <c r="B131" s="52"/>
      <c r="C131" s="52"/>
      <c r="D131" s="33" t="e" vm="1">
        <f>_xlfn.QUARTILE.INC(_xlfn.ANCHORARRAY(D1990),1)</f>
        <v>#VALUE!</v>
      </c>
      <c r="E131" s="33" t="e" vm="1">
        <f t="shared" ref="E131:AC131" si="7">_xlfn.QUARTILE.INC(_xlfn.ANCHORARRAY(E1990),1)</f>
        <v>#VALUE!</v>
      </c>
      <c r="F131" s="33" t="e" vm="1">
        <f t="shared" si="7"/>
        <v>#VALUE!</v>
      </c>
      <c r="G131" s="33">
        <f t="shared" si="7"/>
        <v>11.166687917237004</v>
      </c>
      <c r="H131" s="33">
        <f t="shared" si="7"/>
        <v>3.5416073572042475</v>
      </c>
      <c r="I131" s="33">
        <f t="shared" si="7"/>
        <v>0.42034495031922792</v>
      </c>
      <c r="J131" s="33">
        <f t="shared" si="7"/>
        <v>0.119655697468161</v>
      </c>
      <c r="K131" s="33">
        <f t="shared" si="7"/>
        <v>0.13003067156940831</v>
      </c>
      <c r="L131" s="33">
        <f t="shared" si="7"/>
        <v>0.18913352007630585</v>
      </c>
      <c r="M131" s="33">
        <f t="shared" si="7"/>
        <v>6.903069730210488E-3</v>
      </c>
      <c r="N131" s="33" t="e" vm="1">
        <f t="shared" si="7"/>
        <v>#VALUE!</v>
      </c>
      <c r="O131" s="33" t="e" vm="1">
        <f t="shared" si="7"/>
        <v>#VALUE!</v>
      </c>
      <c r="P131" s="33" t="e" vm="1">
        <f t="shared" si="7"/>
        <v>#VALUE!</v>
      </c>
      <c r="Q131" s="33" t="e" vm="1">
        <f t="shared" si="7"/>
        <v>#VALUE!</v>
      </c>
      <c r="R131" s="33" t="e" vm="1">
        <f t="shared" si="7"/>
        <v>#VALUE!</v>
      </c>
      <c r="S131" s="33">
        <f t="shared" si="7"/>
        <v>0.47451420347636314</v>
      </c>
      <c r="T131" s="33" t="e" vm="1">
        <f t="shared" si="7"/>
        <v>#VALUE!</v>
      </c>
      <c r="U131" s="33">
        <f t="shared" si="7"/>
        <v>0.11423540443631867</v>
      </c>
      <c r="V131" s="33">
        <f t="shared" si="7"/>
        <v>8.9247732976260608</v>
      </c>
      <c r="W131" s="33">
        <f t="shared" si="7"/>
        <v>3.545933686765808</v>
      </c>
      <c r="X131" s="33">
        <f t="shared" si="7"/>
        <v>0.26507895589252362</v>
      </c>
      <c r="Y131" s="33">
        <f t="shared" si="7"/>
        <v>1.1339722750807122</v>
      </c>
      <c r="Z131" s="33" t="e" vm="1">
        <f t="shared" si="7"/>
        <v>#VALUE!</v>
      </c>
      <c r="AA131" s="33">
        <f t="shared" si="7"/>
        <v>67.177345386278034</v>
      </c>
      <c r="AB131" s="33">
        <f t="shared" si="7"/>
        <v>17.34635561830072</v>
      </c>
      <c r="AC131" s="33">
        <f t="shared" si="7"/>
        <v>3.0796617059840954</v>
      </c>
    </row>
    <row r="132" spans="1:29" x14ac:dyDescent="0.35">
      <c r="A132" s="32" t="s">
        <v>1447</v>
      </c>
      <c r="B132" s="52"/>
      <c r="C132" s="52"/>
      <c r="D132" s="33" t="e" vm="1">
        <f>_xlfn.QUARTILE.INC(_xlfn.ANCHORARRAY(D1990),3)</f>
        <v>#VALUE!</v>
      </c>
      <c r="E132" s="33" t="e" vm="1">
        <f t="shared" ref="E132:AC132" si="8">_xlfn.QUARTILE.INC(_xlfn.ANCHORARRAY(E1990),3)</f>
        <v>#VALUE!</v>
      </c>
      <c r="F132" s="33" t="e" vm="1">
        <f t="shared" si="8"/>
        <v>#VALUE!</v>
      </c>
      <c r="G132" s="33">
        <f t="shared" si="8"/>
        <v>16.565939537153028</v>
      </c>
      <c r="H132" s="33">
        <f t="shared" si="8"/>
        <v>11.453183793256878</v>
      </c>
      <c r="I132" s="33">
        <f t="shared" si="8"/>
        <v>0.86780083328810509</v>
      </c>
      <c r="J132" s="33">
        <f t="shared" si="8"/>
        <v>0.13870619157047537</v>
      </c>
      <c r="K132" s="33">
        <f t="shared" si="8"/>
        <v>0.23025234297148567</v>
      </c>
      <c r="L132" s="33">
        <f t="shared" si="8"/>
        <v>0.23788396512074703</v>
      </c>
      <c r="M132" s="33">
        <f t="shared" si="8"/>
        <v>7.4060507348912459E-3</v>
      </c>
      <c r="N132" s="33" t="e" vm="1">
        <f t="shared" si="8"/>
        <v>#VALUE!</v>
      </c>
      <c r="O132" s="33" t="e" vm="1">
        <f t="shared" si="8"/>
        <v>#VALUE!</v>
      </c>
      <c r="P132" s="33" t="e" vm="1">
        <f t="shared" si="8"/>
        <v>#VALUE!</v>
      </c>
      <c r="Q132" s="33" t="e" vm="1">
        <f t="shared" si="8"/>
        <v>#VALUE!</v>
      </c>
      <c r="R132" s="33" t="e" vm="1">
        <f t="shared" si="8"/>
        <v>#VALUE!</v>
      </c>
      <c r="S132" s="33">
        <f t="shared" si="8"/>
        <v>2.402206835803149</v>
      </c>
      <c r="T132" s="33" t="e" vm="1">
        <f t="shared" si="8"/>
        <v>#VALUE!</v>
      </c>
      <c r="U132" s="33">
        <f t="shared" si="8"/>
        <v>0.19662861282777244</v>
      </c>
      <c r="V132" s="33">
        <f t="shared" si="8"/>
        <v>26.347917380479725</v>
      </c>
      <c r="W132" s="33">
        <f t="shared" si="8"/>
        <v>6.1685037642193361</v>
      </c>
      <c r="X132" s="33">
        <f t="shared" si="8"/>
        <v>1.2301209769097201</v>
      </c>
      <c r="Y132" s="33">
        <f t="shared" si="8"/>
        <v>7.909111851645263</v>
      </c>
      <c r="Z132" s="33" t="e" vm="1">
        <f t="shared" si="8"/>
        <v>#VALUE!</v>
      </c>
      <c r="AA132" s="33">
        <f t="shared" si="8"/>
        <v>89.905495430069152</v>
      </c>
      <c r="AB132" s="33">
        <f t="shared" si="8"/>
        <v>45.225372006590455</v>
      </c>
      <c r="AC132" s="33">
        <f t="shared" si="8"/>
        <v>16.421087954162903</v>
      </c>
    </row>
    <row r="133" spans="1:29" x14ac:dyDescent="0.35">
      <c r="A133" s="32" t="s">
        <v>1448</v>
      </c>
      <c r="B133" s="52"/>
      <c r="C133" s="52"/>
      <c r="D133" s="33" t="e" vm="1">
        <f>D132-D131</f>
        <v>#VALUE!</v>
      </c>
      <c r="E133" s="33" t="e" vm="1">
        <f t="shared" ref="E133:AC133" si="9">E132-E131</f>
        <v>#VALUE!</v>
      </c>
      <c r="F133" s="33" t="e" vm="1">
        <f t="shared" si="9"/>
        <v>#VALUE!</v>
      </c>
      <c r="G133" s="33">
        <f t="shared" si="9"/>
        <v>5.3992516199160239</v>
      </c>
      <c r="H133" s="33">
        <f t="shared" si="9"/>
        <v>7.9115764360526306</v>
      </c>
      <c r="I133" s="33">
        <f t="shared" si="9"/>
        <v>0.44745588296887717</v>
      </c>
      <c r="J133" s="33">
        <f t="shared" si="9"/>
        <v>1.9050494102314366E-2</v>
      </c>
      <c r="K133" s="33">
        <f t="shared" si="9"/>
        <v>0.10022167140207736</v>
      </c>
      <c r="L133" s="33">
        <f t="shared" si="9"/>
        <v>4.8750445044441176E-2</v>
      </c>
      <c r="M133" s="33">
        <f t="shared" si="9"/>
        <v>5.0298100468075795E-4</v>
      </c>
      <c r="N133" s="33" t="e" vm="1">
        <f t="shared" si="9"/>
        <v>#VALUE!</v>
      </c>
      <c r="O133" s="33" t="e" vm="1">
        <f t="shared" si="9"/>
        <v>#VALUE!</v>
      </c>
      <c r="P133" s="33" t="e" vm="1">
        <f t="shared" si="9"/>
        <v>#VALUE!</v>
      </c>
      <c r="Q133" s="33" t="e" vm="1">
        <f t="shared" si="9"/>
        <v>#VALUE!</v>
      </c>
      <c r="R133" s="33" t="e" vm="1">
        <f t="shared" si="9"/>
        <v>#VALUE!</v>
      </c>
      <c r="S133" s="33">
        <f t="shared" si="9"/>
        <v>1.9276926323267858</v>
      </c>
      <c r="T133" s="33" t="e" vm="1">
        <f t="shared" si="9"/>
        <v>#VALUE!</v>
      </c>
      <c r="U133" s="33">
        <f t="shared" si="9"/>
        <v>8.2393208391453768E-2</v>
      </c>
      <c r="V133" s="33">
        <f t="shared" si="9"/>
        <v>17.423144082853664</v>
      </c>
      <c r="W133" s="33">
        <f t="shared" si="9"/>
        <v>2.6225700774535281</v>
      </c>
      <c r="X133" s="33">
        <f t="shared" si="9"/>
        <v>0.96504202101719649</v>
      </c>
      <c r="Y133" s="33">
        <f t="shared" si="9"/>
        <v>6.775139576564551</v>
      </c>
      <c r="Z133" s="33" t="e" vm="1">
        <f t="shared" si="9"/>
        <v>#VALUE!</v>
      </c>
      <c r="AA133" s="33">
        <f t="shared" si="9"/>
        <v>22.728150043791118</v>
      </c>
      <c r="AB133" s="33">
        <f t="shared" si="9"/>
        <v>27.879016388289735</v>
      </c>
      <c r="AC133" s="33">
        <f t="shared" si="9"/>
        <v>13.341426248178808</v>
      </c>
    </row>
    <row r="134" spans="1:29" x14ac:dyDescent="0.35">
      <c r="A134" s="32" t="s">
        <v>98</v>
      </c>
      <c r="B134" s="52"/>
      <c r="C134" s="52"/>
      <c r="D134" s="33" t="e" vm="1">
        <f t="shared" ref="D134" si="10">D131-1.5*D133</f>
        <v>#VALUE!</v>
      </c>
      <c r="E134" s="33" t="e" vm="1">
        <f t="shared" ref="E134" si="11">E131-1.5*E133</f>
        <v>#VALUE!</v>
      </c>
      <c r="F134" s="33" t="e" vm="1">
        <f t="shared" ref="F134" si="12">F131-1.5*F133</f>
        <v>#VALUE!</v>
      </c>
      <c r="G134" s="33">
        <f>G131-1.5*G133</f>
        <v>3.0678104873629675</v>
      </c>
      <c r="H134" s="33">
        <f t="shared" ref="H134" si="13">H131-1.5*H133</f>
        <v>-8.3257572968746985</v>
      </c>
      <c r="I134" s="33">
        <f t="shared" ref="I134" si="14">I131-1.5*I133</f>
        <v>-0.25083887413408779</v>
      </c>
      <c r="J134" s="33">
        <f t="shared" ref="J134" si="15">J131-1.5*J133</f>
        <v>9.1079956314689459E-2</v>
      </c>
      <c r="K134" s="33">
        <f t="shared" ref="K134" si="16">K131-1.5*K133</f>
        <v>-2.0301835533707707E-2</v>
      </c>
      <c r="L134" s="33">
        <f t="shared" ref="L134" si="17">L131-1.5*L133</f>
        <v>0.11600785250964409</v>
      </c>
      <c r="M134" s="33">
        <f t="shared" ref="M134" si="18">M131-1.5*M133</f>
        <v>6.1485982231893506E-3</v>
      </c>
      <c r="N134" s="33" t="e" vm="1">
        <f t="shared" ref="N134" si="19">N131-1.5*N133</f>
        <v>#VALUE!</v>
      </c>
      <c r="O134" s="33" t="e" vm="1">
        <f t="shared" ref="O134" si="20">O131-1.5*O133</f>
        <v>#VALUE!</v>
      </c>
      <c r="P134" s="33" t="e" vm="1">
        <f t="shared" ref="P134" si="21">P131-1.5*P133</f>
        <v>#VALUE!</v>
      </c>
      <c r="Q134" s="33" t="e" vm="1">
        <f t="shared" ref="Q134" si="22">Q131-1.5*Q133</f>
        <v>#VALUE!</v>
      </c>
      <c r="R134" s="33" t="e" vm="1">
        <f t="shared" ref="R134" si="23">R131-1.5*R133</f>
        <v>#VALUE!</v>
      </c>
      <c r="S134" s="33">
        <f t="shared" ref="S134" si="24">S131-1.5*S133</f>
        <v>-2.4170247450138156</v>
      </c>
      <c r="T134" s="33" t="e" vm="1">
        <f t="shared" ref="T134" si="25">T131-1.5*T133</f>
        <v>#VALUE!</v>
      </c>
      <c r="U134" s="33">
        <f t="shared" ref="U134" si="26">U131-1.5*U133</f>
        <v>-9.3544081508619842E-3</v>
      </c>
      <c r="V134" s="33">
        <f t="shared" ref="V134" si="27">V131-1.5*V133</f>
        <v>-17.209942826654434</v>
      </c>
      <c r="W134" s="33">
        <f t="shared" ref="W134" si="28">W131-1.5*W133</f>
        <v>-0.38792142941448438</v>
      </c>
      <c r="X134" s="33">
        <f t="shared" ref="X134" si="29">X131-1.5*X133</f>
        <v>-1.1824840756332713</v>
      </c>
      <c r="Y134" s="33">
        <f t="shared" ref="Y134" si="30">Y131-1.5*Y133</f>
        <v>-9.0287370897661141</v>
      </c>
      <c r="Z134" s="33" t="e" vm="1">
        <f t="shared" ref="Z134" si="31">Z131-1.5*Z133</f>
        <v>#VALUE!</v>
      </c>
      <c r="AA134" s="33">
        <f t="shared" ref="AA134" si="32">AA131-1.5*AA133</f>
        <v>33.085120320591358</v>
      </c>
      <c r="AB134" s="33">
        <f t="shared" ref="AB134" si="33">AB131-1.5*AB133</f>
        <v>-24.472168964133886</v>
      </c>
      <c r="AC134" s="33">
        <f t="shared" ref="AC134" si="34">AC131-1.5*AC133</f>
        <v>-16.932477666284118</v>
      </c>
    </row>
    <row r="135" spans="1:29" x14ac:dyDescent="0.35">
      <c r="A135" s="32" t="s">
        <v>99</v>
      </c>
      <c r="B135" s="52"/>
      <c r="C135" s="52"/>
      <c r="D135" s="33" t="e" vm="1">
        <f t="shared" ref="D135:F135" si="35">D132+1.5*D133</f>
        <v>#VALUE!</v>
      </c>
      <c r="E135" s="33" t="e" vm="1">
        <f t="shared" si="35"/>
        <v>#VALUE!</v>
      </c>
      <c r="F135" s="33" t="e" vm="1">
        <f t="shared" si="35"/>
        <v>#VALUE!</v>
      </c>
      <c r="G135" s="33">
        <f>G132+1.5*G133</f>
        <v>24.664816967027065</v>
      </c>
      <c r="H135" s="33">
        <f t="shared" ref="H135:AC135" si="36">H132+1.5*H133</f>
        <v>23.320548447335824</v>
      </c>
      <c r="I135" s="33">
        <f t="shared" si="36"/>
        <v>1.5389846577414208</v>
      </c>
      <c r="J135" s="33">
        <f t="shared" si="36"/>
        <v>0.16728193272394692</v>
      </c>
      <c r="K135" s="33">
        <f t="shared" si="36"/>
        <v>0.38058485007460169</v>
      </c>
      <c r="L135" s="33">
        <f t="shared" si="36"/>
        <v>0.31100963268740878</v>
      </c>
      <c r="M135" s="33">
        <f t="shared" si="36"/>
        <v>8.1605222419123824E-3</v>
      </c>
      <c r="N135" s="33" t="e" vm="1">
        <f t="shared" si="36"/>
        <v>#VALUE!</v>
      </c>
      <c r="O135" s="33" t="e" vm="1">
        <f t="shared" si="36"/>
        <v>#VALUE!</v>
      </c>
      <c r="P135" s="33" t="e" vm="1">
        <f t="shared" si="36"/>
        <v>#VALUE!</v>
      </c>
      <c r="Q135" s="33" t="e" vm="1">
        <f t="shared" si="36"/>
        <v>#VALUE!</v>
      </c>
      <c r="R135" s="33" t="e" vm="1">
        <f t="shared" si="36"/>
        <v>#VALUE!</v>
      </c>
      <c r="S135" s="33">
        <f t="shared" si="36"/>
        <v>5.2937457842933275</v>
      </c>
      <c r="T135" s="33" t="e" vm="1">
        <f t="shared" si="36"/>
        <v>#VALUE!</v>
      </c>
      <c r="U135" s="33">
        <f t="shared" si="36"/>
        <v>0.3202184254149531</v>
      </c>
      <c r="V135" s="33">
        <f t="shared" si="36"/>
        <v>52.482633504760216</v>
      </c>
      <c r="W135" s="33">
        <f t="shared" si="36"/>
        <v>10.102358880399628</v>
      </c>
      <c r="X135" s="33">
        <f t="shared" si="36"/>
        <v>2.6776840084355147</v>
      </c>
      <c r="Y135" s="33">
        <f t="shared" si="36"/>
        <v>18.07182121649209</v>
      </c>
      <c r="Z135" s="33" t="e" vm="1">
        <f t="shared" si="36"/>
        <v>#VALUE!</v>
      </c>
      <c r="AA135" s="33">
        <f t="shared" si="36"/>
        <v>123.99772049575583</v>
      </c>
      <c r="AB135" s="33">
        <f t="shared" si="36"/>
        <v>87.043896589025053</v>
      </c>
      <c r="AC135" s="33">
        <f t="shared" si="36"/>
        <v>36.433227326431116</v>
      </c>
    </row>
    <row r="136" spans="1:29" x14ac:dyDescent="0.35">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row>
    <row r="137" spans="1:29" x14ac:dyDescent="0.35">
      <c r="A137" s="7" t="s">
        <v>15</v>
      </c>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row>
    <row r="138" spans="1:29" x14ac:dyDescent="0.35">
      <c r="A138" s="32" t="s">
        <v>1446</v>
      </c>
      <c r="B138" s="52"/>
      <c r="C138" s="52"/>
      <c r="D138" s="33" t="e" vm="1">
        <f>_xlfn.QUARTILE.INC(_xlfn.ANCHORARRAY(D2582),1)</f>
        <v>#VALUE!</v>
      </c>
      <c r="E138" s="33" t="e" vm="1">
        <f t="shared" ref="E138:AC138" si="37">_xlfn.QUARTILE.INC(_xlfn.ANCHORARRAY(E2582),1)</f>
        <v>#VALUE!</v>
      </c>
      <c r="F138" s="33" t="e" vm="1">
        <f t="shared" si="37"/>
        <v>#VALUE!</v>
      </c>
      <c r="G138" s="33">
        <f t="shared" si="37"/>
        <v>16.926889014844175</v>
      </c>
      <c r="H138" s="33">
        <f t="shared" si="37"/>
        <v>9.208569607363323</v>
      </c>
      <c r="I138" s="33" t="e" vm="1">
        <f t="shared" si="37"/>
        <v>#VALUE!</v>
      </c>
      <c r="J138" s="33" t="e" vm="1">
        <f t="shared" si="37"/>
        <v>#VALUE!</v>
      </c>
      <c r="K138" s="33" t="e" vm="1">
        <f t="shared" si="37"/>
        <v>#VALUE!</v>
      </c>
      <c r="L138" s="33" t="e" vm="1">
        <f t="shared" si="37"/>
        <v>#VALUE!</v>
      </c>
      <c r="M138" s="33" t="e" vm="1">
        <f t="shared" si="37"/>
        <v>#VALUE!</v>
      </c>
      <c r="N138" s="33" t="e" vm="1">
        <f t="shared" si="37"/>
        <v>#VALUE!</v>
      </c>
      <c r="O138" s="33" t="e" vm="1">
        <f t="shared" si="37"/>
        <v>#VALUE!</v>
      </c>
      <c r="P138" s="33" t="e" vm="1">
        <f t="shared" si="37"/>
        <v>#VALUE!</v>
      </c>
      <c r="Q138" s="33" t="e" vm="1">
        <f t="shared" si="37"/>
        <v>#VALUE!</v>
      </c>
      <c r="R138" s="33" t="e" vm="1">
        <f t="shared" si="37"/>
        <v>#VALUE!</v>
      </c>
      <c r="S138" s="33" t="e" vm="1">
        <f t="shared" si="37"/>
        <v>#VALUE!</v>
      </c>
      <c r="T138" s="33" t="e" vm="1">
        <f t="shared" si="37"/>
        <v>#VALUE!</v>
      </c>
      <c r="U138" s="33" t="e" vm="1">
        <f t="shared" si="37"/>
        <v>#VALUE!</v>
      </c>
      <c r="V138" s="33" t="e" vm="1">
        <f t="shared" si="37"/>
        <v>#VALUE!</v>
      </c>
      <c r="W138" s="33" t="e" vm="1">
        <f t="shared" si="37"/>
        <v>#VALUE!</v>
      </c>
      <c r="X138" s="33" t="e" vm="1">
        <f t="shared" si="37"/>
        <v>#VALUE!</v>
      </c>
      <c r="Y138" s="33" t="e" vm="1">
        <f t="shared" si="37"/>
        <v>#VALUE!</v>
      </c>
      <c r="Z138" s="33" t="e" vm="1">
        <f t="shared" si="37"/>
        <v>#VALUE!</v>
      </c>
      <c r="AA138" s="33">
        <f t="shared" si="37"/>
        <v>98.591196430783867</v>
      </c>
      <c r="AB138" s="33">
        <f t="shared" si="37"/>
        <v>94.613794462306899</v>
      </c>
      <c r="AC138" s="33">
        <f t="shared" si="37"/>
        <v>44.412981146273097</v>
      </c>
    </row>
    <row r="139" spans="1:29" x14ac:dyDescent="0.35">
      <c r="A139" s="32" t="s">
        <v>1447</v>
      </c>
      <c r="B139" s="52"/>
      <c r="C139" s="52"/>
      <c r="D139" s="33" t="e" vm="1">
        <f>_xlfn.QUARTILE.INC(_xlfn.ANCHORARRAY(D2582),3)</f>
        <v>#VALUE!</v>
      </c>
      <c r="E139" s="33" t="e" vm="1">
        <f t="shared" ref="E139:AC139" si="38">_xlfn.QUARTILE.INC(_xlfn.ANCHORARRAY(E2582),3)</f>
        <v>#VALUE!</v>
      </c>
      <c r="F139" s="33" t="e" vm="1">
        <f t="shared" si="38"/>
        <v>#VALUE!</v>
      </c>
      <c r="G139" s="33">
        <f t="shared" si="38"/>
        <v>53.881342338007983</v>
      </c>
      <c r="H139" s="33">
        <f t="shared" si="38"/>
        <v>40.792287368802093</v>
      </c>
      <c r="I139" s="33" t="e" vm="1">
        <f t="shared" si="38"/>
        <v>#VALUE!</v>
      </c>
      <c r="J139" s="33" t="e" vm="1">
        <f t="shared" si="38"/>
        <v>#VALUE!</v>
      </c>
      <c r="K139" s="33" t="e" vm="1">
        <f t="shared" si="38"/>
        <v>#VALUE!</v>
      </c>
      <c r="L139" s="33" t="e" vm="1">
        <f t="shared" si="38"/>
        <v>#VALUE!</v>
      </c>
      <c r="M139" s="33" t="e" vm="1">
        <f t="shared" si="38"/>
        <v>#VALUE!</v>
      </c>
      <c r="N139" s="33" t="e" vm="1">
        <f t="shared" si="38"/>
        <v>#VALUE!</v>
      </c>
      <c r="O139" s="33" t="e" vm="1">
        <f t="shared" si="38"/>
        <v>#VALUE!</v>
      </c>
      <c r="P139" s="33" t="e" vm="1">
        <f t="shared" si="38"/>
        <v>#VALUE!</v>
      </c>
      <c r="Q139" s="33" t="e" vm="1">
        <f t="shared" si="38"/>
        <v>#VALUE!</v>
      </c>
      <c r="R139" s="33" t="e" vm="1">
        <f t="shared" si="38"/>
        <v>#VALUE!</v>
      </c>
      <c r="S139" s="33" t="e" vm="1">
        <f t="shared" si="38"/>
        <v>#VALUE!</v>
      </c>
      <c r="T139" s="33" t="e" vm="1">
        <f t="shared" si="38"/>
        <v>#VALUE!</v>
      </c>
      <c r="U139" s="33" t="e" vm="1">
        <f t="shared" si="38"/>
        <v>#VALUE!</v>
      </c>
      <c r="V139" s="33" t="e" vm="1">
        <f t="shared" si="38"/>
        <v>#VALUE!</v>
      </c>
      <c r="W139" s="33" t="e" vm="1">
        <f t="shared" si="38"/>
        <v>#VALUE!</v>
      </c>
      <c r="X139" s="33" t="e" vm="1">
        <f t="shared" si="38"/>
        <v>#VALUE!</v>
      </c>
      <c r="Y139" s="33" t="e" vm="1">
        <f t="shared" si="38"/>
        <v>#VALUE!</v>
      </c>
      <c r="Z139" s="33" t="e" vm="1">
        <f t="shared" si="38"/>
        <v>#VALUE!</v>
      </c>
      <c r="AA139" s="33">
        <f t="shared" si="38"/>
        <v>397.54346254790579</v>
      </c>
      <c r="AB139" s="33">
        <f t="shared" si="38"/>
        <v>122.02396547289855</v>
      </c>
      <c r="AC139" s="33">
        <f t="shared" si="38"/>
        <v>51.386105757322483</v>
      </c>
    </row>
    <row r="140" spans="1:29" x14ac:dyDescent="0.35">
      <c r="A140" s="32" t="s">
        <v>1448</v>
      </c>
      <c r="B140" s="52"/>
      <c r="C140" s="52"/>
      <c r="D140" s="33" t="e" vm="1">
        <f>D139-D138</f>
        <v>#VALUE!</v>
      </c>
      <c r="E140" s="33" t="e" vm="1">
        <f t="shared" ref="E140:AC140" si="39">E139-E138</f>
        <v>#VALUE!</v>
      </c>
      <c r="F140" s="33" t="e" vm="1">
        <f t="shared" si="39"/>
        <v>#VALUE!</v>
      </c>
      <c r="G140" s="33">
        <f t="shared" si="39"/>
        <v>36.954453323163804</v>
      </c>
      <c r="H140" s="33">
        <f t="shared" si="39"/>
        <v>31.58371776143877</v>
      </c>
      <c r="I140" s="33" t="e" vm="1">
        <f t="shared" si="39"/>
        <v>#VALUE!</v>
      </c>
      <c r="J140" s="33" t="e" vm="1">
        <f t="shared" si="39"/>
        <v>#VALUE!</v>
      </c>
      <c r="K140" s="33" t="e" vm="1">
        <f t="shared" si="39"/>
        <v>#VALUE!</v>
      </c>
      <c r="L140" s="33" t="e" vm="1">
        <f t="shared" si="39"/>
        <v>#VALUE!</v>
      </c>
      <c r="M140" s="33" t="e" vm="1">
        <f t="shared" si="39"/>
        <v>#VALUE!</v>
      </c>
      <c r="N140" s="33" t="e" vm="1">
        <f t="shared" si="39"/>
        <v>#VALUE!</v>
      </c>
      <c r="O140" s="33" t="e" vm="1">
        <f t="shared" si="39"/>
        <v>#VALUE!</v>
      </c>
      <c r="P140" s="33" t="e" vm="1">
        <f t="shared" si="39"/>
        <v>#VALUE!</v>
      </c>
      <c r="Q140" s="33" t="e" vm="1">
        <f t="shared" si="39"/>
        <v>#VALUE!</v>
      </c>
      <c r="R140" s="33" t="e" vm="1">
        <f t="shared" si="39"/>
        <v>#VALUE!</v>
      </c>
      <c r="S140" s="33" t="e" vm="1">
        <f t="shared" si="39"/>
        <v>#VALUE!</v>
      </c>
      <c r="T140" s="33" t="e" vm="1">
        <f t="shared" si="39"/>
        <v>#VALUE!</v>
      </c>
      <c r="U140" s="33" t="e" vm="1">
        <f t="shared" si="39"/>
        <v>#VALUE!</v>
      </c>
      <c r="V140" s="33" t="e" vm="1">
        <f t="shared" si="39"/>
        <v>#VALUE!</v>
      </c>
      <c r="W140" s="33" t="e" vm="1">
        <f t="shared" si="39"/>
        <v>#VALUE!</v>
      </c>
      <c r="X140" s="33" t="e" vm="1">
        <f t="shared" si="39"/>
        <v>#VALUE!</v>
      </c>
      <c r="Y140" s="33" t="e" vm="1">
        <f t="shared" si="39"/>
        <v>#VALUE!</v>
      </c>
      <c r="Z140" s="33" t="e" vm="1">
        <f t="shared" si="39"/>
        <v>#VALUE!</v>
      </c>
      <c r="AA140" s="33">
        <f t="shared" si="39"/>
        <v>298.95226611712189</v>
      </c>
      <c r="AB140" s="33">
        <f t="shared" si="39"/>
        <v>27.410171010591654</v>
      </c>
      <c r="AC140" s="33">
        <f t="shared" si="39"/>
        <v>6.9731246110493856</v>
      </c>
    </row>
    <row r="141" spans="1:29" x14ac:dyDescent="0.35">
      <c r="A141" s="32" t="s">
        <v>98</v>
      </c>
      <c r="B141" s="52"/>
      <c r="C141" s="52"/>
      <c r="D141" s="33" t="e" vm="1">
        <f t="shared" ref="D141" si="40">D138-1.5*D140</f>
        <v>#VALUE!</v>
      </c>
      <c r="E141" s="33" t="e" vm="1">
        <f t="shared" ref="E141" si="41">E138-1.5*E140</f>
        <v>#VALUE!</v>
      </c>
      <c r="F141" s="33" t="e" vm="1">
        <f t="shared" ref="F141" si="42">F138-1.5*F140</f>
        <v>#VALUE!</v>
      </c>
      <c r="G141" s="33">
        <f>G138-1.5*G140</f>
        <v>-38.504790969901535</v>
      </c>
      <c r="H141" s="33">
        <f t="shared" ref="H141" si="43">H138-1.5*H140</f>
        <v>-38.167007034794828</v>
      </c>
      <c r="I141" s="33" t="e" vm="1">
        <f t="shared" ref="I141" si="44">I138-1.5*I140</f>
        <v>#VALUE!</v>
      </c>
      <c r="J141" s="33" t="e" vm="1">
        <f t="shared" ref="J141" si="45">J138-1.5*J140</f>
        <v>#VALUE!</v>
      </c>
      <c r="K141" s="33" t="e" vm="1">
        <f t="shared" ref="K141" si="46">K138-1.5*K140</f>
        <v>#VALUE!</v>
      </c>
      <c r="L141" s="33" t="e" vm="1">
        <f t="shared" ref="L141" si="47">L138-1.5*L140</f>
        <v>#VALUE!</v>
      </c>
      <c r="M141" s="33" t="e" vm="1">
        <f t="shared" ref="M141" si="48">M138-1.5*M140</f>
        <v>#VALUE!</v>
      </c>
      <c r="N141" s="33" t="e" vm="1">
        <f t="shared" ref="N141" si="49">N138-1.5*N140</f>
        <v>#VALUE!</v>
      </c>
      <c r="O141" s="33" t="e" vm="1">
        <f t="shared" ref="O141" si="50">O138-1.5*O140</f>
        <v>#VALUE!</v>
      </c>
      <c r="P141" s="33" t="e" vm="1">
        <f t="shared" ref="P141" si="51">P138-1.5*P140</f>
        <v>#VALUE!</v>
      </c>
      <c r="Q141" s="33" t="e" vm="1">
        <f t="shared" ref="Q141" si="52">Q138-1.5*Q140</f>
        <v>#VALUE!</v>
      </c>
      <c r="R141" s="33" t="e" vm="1">
        <f t="shared" ref="R141" si="53">R138-1.5*R140</f>
        <v>#VALUE!</v>
      </c>
      <c r="S141" s="33" t="e" vm="1">
        <f t="shared" ref="S141" si="54">S138-1.5*S140</f>
        <v>#VALUE!</v>
      </c>
      <c r="T141" s="33" t="e" vm="1">
        <f t="shared" ref="T141" si="55">T138-1.5*T140</f>
        <v>#VALUE!</v>
      </c>
      <c r="U141" s="33" t="e" vm="1">
        <f t="shared" ref="U141" si="56">U138-1.5*U140</f>
        <v>#VALUE!</v>
      </c>
      <c r="V141" s="33" t="e" vm="1">
        <f t="shared" ref="V141" si="57">V138-1.5*V140</f>
        <v>#VALUE!</v>
      </c>
      <c r="W141" s="33" t="e" vm="1">
        <f t="shared" ref="W141" si="58">W138-1.5*W140</f>
        <v>#VALUE!</v>
      </c>
      <c r="X141" s="33" t="e" vm="1">
        <f t="shared" ref="X141" si="59">X138-1.5*X140</f>
        <v>#VALUE!</v>
      </c>
      <c r="Y141" s="33" t="e" vm="1">
        <f t="shared" ref="Y141" si="60">Y138-1.5*Y140</f>
        <v>#VALUE!</v>
      </c>
      <c r="Z141" s="33" t="e" vm="1">
        <f t="shared" ref="Z141" si="61">Z138-1.5*Z140</f>
        <v>#VALUE!</v>
      </c>
      <c r="AA141" s="33">
        <f t="shared" ref="AA141" si="62">AA138-1.5*AA140</f>
        <v>-349.83720274489895</v>
      </c>
      <c r="AB141" s="33">
        <f t="shared" ref="AB141" si="63">AB138-1.5*AB140</f>
        <v>53.498537946419418</v>
      </c>
      <c r="AC141" s="33">
        <f t="shared" ref="AC141" si="64">AC138-1.5*AC140</f>
        <v>33.953294229699019</v>
      </c>
    </row>
    <row r="142" spans="1:29" x14ac:dyDescent="0.35">
      <c r="A142" s="32" t="s">
        <v>99</v>
      </c>
      <c r="B142" s="52"/>
      <c r="C142" s="52"/>
      <c r="D142" s="33" t="e" vm="1">
        <f t="shared" ref="D142:F142" si="65">D139+1.5*D140</f>
        <v>#VALUE!</v>
      </c>
      <c r="E142" s="33" t="e" vm="1">
        <f t="shared" si="65"/>
        <v>#VALUE!</v>
      </c>
      <c r="F142" s="33" t="e" vm="1">
        <f t="shared" si="65"/>
        <v>#VALUE!</v>
      </c>
      <c r="G142" s="33">
        <f>G139+1.5*G140</f>
        <v>109.31302232275368</v>
      </c>
      <c r="H142" s="33">
        <f t="shared" ref="H142:AC142" si="66">H139+1.5*H140</f>
        <v>88.167864010960244</v>
      </c>
      <c r="I142" s="33" t="e" vm="1">
        <f t="shared" si="66"/>
        <v>#VALUE!</v>
      </c>
      <c r="J142" s="33" t="e" vm="1">
        <f t="shared" si="66"/>
        <v>#VALUE!</v>
      </c>
      <c r="K142" s="33" t="e" vm="1">
        <f t="shared" si="66"/>
        <v>#VALUE!</v>
      </c>
      <c r="L142" s="33" t="e" vm="1">
        <f t="shared" si="66"/>
        <v>#VALUE!</v>
      </c>
      <c r="M142" s="33" t="e" vm="1">
        <f t="shared" si="66"/>
        <v>#VALUE!</v>
      </c>
      <c r="N142" s="33" t="e" vm="1">
        <f t="shared" si="66"/>
        <v>#VALUE!</v>
      </c>
      <c r="O142" s="33" t="e" vm="1">
        <f t="shared" si="66"/>
        <v>#VALUE!</v>
      </c>
      <c r="P142" s="33" t="e" vm="1">
        <f t="shared" si="66"/>
        <v>#VALUE!</v>
      </c>
      <c r="Q142" s="33" t="e" vm="1">
        <f t="shared" si="66"/>
        <v>#VALUE!</v>
      </c>
      <c r="R142" s="33" t="e" vm="1">
        <f t="shared" si="66"/>
        <v>#VALUE!</v>
      </c>
      <c r="S142" s="33" t="e" vm="1">
        <f t="shared" si="66"/>
        <v>#VALUE!</v>
      </c>
      <c r="T142" s="33" t="e" vm="1">
        <f t="shared" si="66"/>
        <v>#VALUE!</v>
      </c>
      <c r="U142" s="33" t="e" vm="1">
        <f t="shared" si="66"/>
        <v>#VALUE!</v>
      </c>
      <c r="V142" s="33" t="e" vm="1">
        <f t="shared" si="66"/>
        <v>#VALUE!</v>
      </c>
      <c r="W142" s="33" t="e" vm="1">
        <f t="shared" si="66"/>
        <v>#VALUE!</v>
      </c>
      <c r="X142" s="33" t="e" vm="1">
        <f t="shared" si="66"/>
        <v>#VALUE!</v>
      </c>
      <c r="Y142" s="33" t="e" vm="1">
        <f t="shared" si="66"/>
        <v>#VALUE!</v>
      </c>
      <c r="Z142" s="33" t="e" vm="1">
        <f t="shared" si="66"/>
        <v>#VALUE!</v>
      </c>
      <c r="AA142" s="33">
        <f t="shared" si="66"/>
        <v>845.97186172358863</v>
      </c>
      <c r="AB142" s="33">
        <f t="shared" si="66"/>
        <v>163.13922198878603</v>
      </c>
      <c r="AC142" s="33">
        <f t="shared" si="66"/>
        <v>61.845792673896561</v>
      </c>
    </row>
    <row r="143" spans="1:29" x14ac:dyDescent="0.35">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row>
    <row r="144" spans="1:29" x14ac:dyDescent="0.35">
      <c r="A144" s="7" t="s">
        <v>1449</v>
      </c>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row>
    <row r="145" spans="1:29" x14ac:dyDescent="0.35">
      <c r="A145" s="32" t="s">
        <v>1446</v>
      </c>
      <c r="B145" s="52"/>
      <c r="C145" s="52"/>
      <c r="D145" s="33" t="e" vm="1">
        <f t="shared" ref="D145:N145" si="67">_xlfn.QUARTILE.INC(_xlfn.ANCHORARRAY(D989),1)</f>
        <v>#VALUE!</v>
      </c>
      <c r="E145" s="33" t="e" vm="1">
        <f t="shared" si="67"/>
        <v>#VALUE!</v>
      </c>
      <c r="F145" s="33">
        <f>_xlfn.QUARTILE.INC(_xlfn.ANCHORARRAY(F989),1)</f>
        <v>0.19698356597297428</v>
      </c>
      <c r="G145" s="33">
        <f t="shared" si="67"/>
        <v>12.119854588699003</v>
      </c>
      <c r="H145" s="33">
        <f t="shared" si="67"/>
        <v>1.932908922410244</v>
      </c>
      <c r="I145" s="33">
        <f t="shared" si="67"/>
        <v>0.10832440665451913</v>
      </c>
      <c r="J145" s="33">
        <f t="shared" si="67"/>
        <v>0.13347569075347074</v>
      </c>
      <c r="K145" s="33">
        <f t="shared" si="67"/>
        <v>8.0607841551916332E-2</v>
      </c>
      <c r="L145" s="33">
        <f t="shared" si="67"/>
        <v>3.285950087939845E-2</v>
      </c>
      <c r="M145" s="33">
        <f t="shared" si="67"/>
        <v>8.1470447755173786E-3</v>
      </c>
      <c r="N145" s="33">
        <f t="shared" si="67"/>
        <v>0.38108645233660932</v>
      </c>
      <c r="O145" s="33">
        <f t="shared" ref="O145:AC145" si="68">_xlfn.QUARTILE.INC(_xlfn.ANCHORARRAY(O989),1)</f>
        <v>2.0683921312736296E-2</v>
      </c>
      <c r="P145" s="33">
        <f t="shared" si="68"/>
        <v>5.0419216536075244E-3</v>
      </c>
      <c r="Q145" s="33">
        <f t="shared" si="68"/>
        <v>1.6714534980323027E-3</v>
      </c>
      <c r="R145" s="33">
        <f t="shared" si="68"/>
        <v>1.9238061390199153</v>
      </c>
      <c r="S145" s="33">
        <f t="shared" si="68"/>
        <v>0.59808107923352383</v>
      </c>
      <c r="T145" s="33">
        <f t="shared" si="68"/>
        <v>0.11270035997866026</v>
      </c>
      <c r="U145" s="33">
        <f t="shared" si="68"/>
        <v>6.530606925966892E-2</v>
      </c>
      <c r="V145" s="33">
        <f t="shared" si="68"/>
        <v>8.9247732976260608</v>
      </c>
      <c r="W145" s="33">
        <f t="shared" si="68"/>
        <v>3.5107929461552261</v>
      </c>
      <c r="X145" s="33">
        <f t="shared" si="68"/>
        <v>0.27418297202022579</v>
      </c>
      <c r="Y145" s="33">
        <f t="shared" si="68"/>
        <v>1.0867285226822836</v>
      </c>
      <c r="Z145" s="33" t="e" vm="1">
        <f t="shared" si="68"/>
        <v>#VALUE!</v>
      </c>
      <c r="AA145" s="33">
        <f t="shared" si="68"/>
        <v>51.549012183984033</v>
      </c>
      <c r="AB145" s="33">
        <f t="shared" si="68"/>
        <v>17.853207868370816</v>
      </c>
      <c r="AC145" s="33">
        <f t="shared" si="68"/>
        <v>3.439535593589814</v>
      </c>
    </row>
    <row r="146" spans="1:29" x14ac:dyDescent="0.35">
      <c r="A146" s="32" t="s">
        <v>1447</v>
      </c>
      <c r="B146" s="52"/>
      <c r="C146" s="52"/>
      <c r="D146" s="33" t="e" vm="1">
        <f>_xlfn.QUARTILE.INC(_xlfn.ANCHORARRAY(D989),3)</f>
        <v>#VALUE!</v>
      </c>
      <c r="E146" s="33" t="e" vm="1">
        <f t="shared" ref="E146:N146" si="69">_xlfn.QUARTILE.INC(_xlfn.ANCHORARRAY(E989),3)</f>
        <v>#VALUE!</v>
      </c>
      <c r="F146" s="33">
        <f t="shared" si="69"/>
        <v>0.19698356597297428</v>
      </c>
      <c r="G146" s="33">
        <f t="shared" si="69"/>
        <v>17.267437404337329</v>
      </c>
      <c r="H146" s="33">
        <f t="shared" si="69"/>
        <v>10.51682662490748</v>
      </c>
      <c r="I146" s="33">
        <f t="shared" si="69"/>
        <v>0.33674509113914897</v>
      </c>
      <c r="J146" s="33">
        <f t="shared" si="69"/>
        <v>0.39814330820886268</v>
      </c>
      <c r="K146" s="33">
        <f t="shared" si="69"/>
        <v>0.19769390699186823</v>
      </c>
      <c r="L146" s="33">
        <f t="shared" si="69"/>
        <v>8.0408710817484033E-2</v>
      </c>
      <c r="M146" s="33">
        <f t="shared" si="69"/>
        <v>1.3781123499074703E-2</v>
      </c>
      <c r="N146" s="33">
        <f t="shared" si="69"/>
        <v>0.38108645233660932</v>
      </c>
      <c r="O146" s="33">
        <f t="shared" ref="O146:AC146" si="70">_xlfn.QUARTILE.INC(_xlfn.ANCHORARRAY(O989),3)</f>
        <v>2.3796935539963256E-2</v>
      </c>
      <c r="P146" s="33">
        <f t="shared" si="70"/>
        <v>7.1005375692191463E-3</v>
      </c>
      <c r="Q146" s="33">
        <f t="shared" si="70"/>
        <v>3.2152338708028964E-3</v>
      </c>
      <c r="R146" s="33">
        <f t="shared" si="70"/>
        <v>2.1182796354364415</v>
      </c>
      <c r="S146" s="33">
        <f t="shared" si="70"/>
        <v>1.5605043840099537</v>
      </c>
      <c r="T146" s="33">
        <f t="shared" si="70"/>
        <v>0.11270035997866026</v>
      </c>
      <c r="U146" s="33">
        <f t="shared" si="70"/>
        <v>0.13621140379944599</v>
      </c>
      <c r="V146" s="33">
        <f t="shared" si="70"/>
        <v>26.347917380479725</v>
      </c>
      <c r="W146" s="33">
        <f t="shared" si="70"/>
        <v>6.1527868303021718</v>
      </c>
      <c r="X146" s="33">
        <f t="shared" si="70"/>
        <v>0.84032027248750785</v>
      </c>
      <c r="Y146" s="33">
        <f t="shared" si="70"/>
        <v>2.7693811142467397</v>
      </c>
      <c r="Z146" s="33" t="e" vm="1">
        <f t="shared" si="70"/>
        <v>#VALUE!</v>
      </c>
      <c r="AA146" s="33">
        <f t="shared" si="70"/>
        <v>90.849307340007144</v>
      </c>
      <c r="AB146" s="33">
        <f t="shared" si="70"/>
        <v>74.377536970958502</v>
      </c>
      <c r="AC146" s="33">
        <f t="shared" si="70"/>
        <v>15.604250802873285</v>
      </c>
    </row>
    <row r="147" spans="1:29" x14ac:dyDescent="0.35">
      <c r="A147" s="32" t="s">
        <v>1448</v>
      </c>
      <c r="B147" s="52"/>
      <c r="C147" s="52"/>
      <c r="D147" s="33" t="e" vm="1">
        <f>D146-D145</f>
        <v>#VALUE!</v>
      </c>
      <c r="E147" s="33" t="e" vm="1">
        <f t="shared" ref="E147:AC147" si="71">E146-E145</f>
        <v>#VALUE!</v>
      </c>
      <c r="F147" s="33">
        <f t="shared" si="71"/>
        <v>0</v>
      </c>
      <c r="G147" s="33">
        <f t="shared" si="71"/>
        <v>5.1475828156383265</v>
      </c>
      <c r="H147" s="33">
        <f t="shared" si="71"/>
        <v>8.5839177024972368</v>
      </c>
      <c r="I147" s="33">
        <f t="shared" si="71"/>
        <v>0.22842068448462982</v>
      </c>
      <c r="J147" s="33">
        <f t="shared" si="71"/>
        <v>0.26466761745539191</v>
      </c>
      <c r="K147" s="33">
        <f t="shared" si="71"/>
        <v>0.1170860654399519</v>
      </c>
      <c r="L147" s="33">
        <f t="shared" si="71"/>
        <v>4.7549209938085583E-2</v>
      </c>
      <c r="M147" s="33">
        <f t="shared" si="71"/>
        <v>5.6340787235573241E-3</v>
      </c>
      <c r="N147" s="33">
        <f t="shared" si="71"/>
        <v>0</v>
      </c>
      <c r="O147" s="33">
        <f t="shared" si="71"/>
        <v>3.1130142272269602E-3</v>
      </c>
      <c r="P147" s="33">
        <f t="shared" si="71"/>
        <v>2.0586159156116219E-3</v>
      </c>
      <c r="Q147" s="33">
        <f t="shared" si="71"/>
        <v>1.5437803727705937E-3</v>
      </c>
      <c r="R147" s="33">
        <f t="shared" si="71"/>
        <v>0.19447349641652623</v>
      </c>
      <c r="S147" s="33">
        <f t="shared" si="71"/>
        <v>0.9624233047764299</v>
      </c>
      <c r="T147" s="33">
        <f t="shared" si="71"/>
        <v>0</v>
      </c>
      <c r="U147" s="33">
        <f t="shared" si="71"/>
        <v>7.0905334539777071E-2</v>
      </c>
      <c r="V147" s="33">
        <f t="shared" si="71"/>
        <v>17.423144082853664</v>
      </c>
      <c r="W147" s="33">
        <f t="shared" si="71"/>
        <v>2.6419938841469457</v>
      </c>
      <c r="X147" s="33">
        <f t="shared" si="71"/>
        <v>0.56613730046728206</v>
      </c>
      <c r="Y147" s="33">
        <f t="shared" si="71"/>
        <v>1.6826525915644561</v>
      </c>
      <c r="Z147" s="33" t="e" vm="1">
        <f t="shared" si="71"/>
        <v>#VALUE!</v>
      </c>
      <c r="AA147" s="33">
        <f t="shared" si="71"/>
        <v>39.300295156023111</v>
      </c>
      <c r="AB147" s="33">
        <f t="shared" si="71"/>
        <v>56.524329102587686</v>
      </c>
      <c r="AC147" s="33">
        <f t="shared" si="71"/>
        <v>12.164715209283472</v>
      </c>
    </row>
    <row r="148" spans="1:29" x14ac:dyDescent="0.35">
      <c r="A148" s="32" t="s">
        <v>98</v>
      </c>
      <c r="B148" s="52"/>
      <c r="C148" s="52"/>
      <c r="D148" s="33" t="e" vm="1">
        <f>D145-1.5*D147</f>
        <v>#VALUE!</v>
      </c>
      <c r="E148" s="33" t="e" vm="1">
        <f t="shared" ref="E148:AC148" si="72">E145-1.5*E147</f>
        <v>#VALUE!</v>
      </c>
      <c r="F148" s="33">
        <f t="shared" si="72"/>
        <v>0.19698356597297428</v>
      </c>
      <c r="G148" s="33">
        <f t="shared" si="72"/>
        <v>4.3984803652415128</v>
      </c>
      <c r="H148" s="33">
        <f t="shared" si="72"/>
        <v>-10.942967631335611</v>
      </c>
      <c r="I148" s="33">
        <f t="shared" si="72"/>
        <v>-0.23430662007242559</v>
      </c>
      <c r="J148" s="33">
        <f t="shared" si="72"/>
        <v>-0.2635257354296171</v>
      </c>
      <c r="K148" s="33">
        <f t="shared" si="72"/>
        <v>-9.5021256608011501E-2</v>
      </c>
      <c r="L148" s="33">
        <f t="shared" si="72"/>
        <v>-3.8464314027729922E-2</v>
      </c>
      <c r="M148" s="33">
        <f t="shared" si="72"/>
        <v>-3.0407330981860672E-4</v>
      </c>
      <c r="N148" s="33">
        <f t="shared" si="72"/>
        <v>0.38108645233660932</v>
      </c>
      <c r="O148" s="33">
        <f t="shared" si="72"/>
        <v>1.6014399971895854E-2</v>
      </c>
      <c r="P148" s="33">
        <f t="shared" si="72"/>
        <v>1.9539977801900916E-3</v>
      </c>
      <c r="Q148" s="33">
        <f t="shared" si="72"/>
        <v>-6.4421706112358784E-4</v>
      </c>
      <c r="R148" s="33">
        <f t="shared" si="72"/>
        <v>1.632095894395126</v>
      </c>
      <c r="S148" s="33">
        <f t="shared" si="72"/>
        <v>-0.84555387793112091</v>
      </c>
      <c r="T148" s="33">
        <f t="shared" si="72"/>
        <v>0.11270035997866026</v>
      </c>
      <c r="U148" s="33">
        <f t="shared" si="72"/>
        <v>-4.1051932549996686E-2</v>
      </c>
      <c r="V148" s="33">
        <f t="shared" si="72"/>
        <v>-17.209942826654434</v>
      </c>
      <c r="W148" s="33">
        <f t="shared" si="72"/>
        <v>-0.45219788006519268</v>
      </c>
      <c r="X148" s="33">
        <f t="shared" si="72"/>
        <v>-0.57502297868069729</v>
      </c>
      <c r="Y148" s="33">
        <f t="shared" si="72"/>
        <v>-1.4372503646644006</v>
      </c>
      <c r="Z148" s="33" t="e" vm="1">
        <f t="shared" si="72"/>
        <v>#VALUE!</v>
      </c>
      <c r="AA148" s="33">
        <f t="shared" si="72"/>
        <v>-7.4014305500506339</v>
      </c>
      <c r="AB148" s="33">
        <f t="shared" si="72"/>
        <v>-66.933285785510719</v>
      </c>
      <c r="AC148" s="33">
        <f t="shared" si="72"/>
        <v>-14.807537220335394</v>
      </c>
    </row>
    <row r="149" spans="1:29" x14ac:dyDescent="0.35">
      <c r="A149" s="32" t="s">
        <v>99</v>
      </c>
      <c r="B149" s="52"/>
      <c r="C149" s="52"/>
      <c r="D149" s="33" t="e" vm="1">
        <f>D146+1.5*D147</f>
        <v>#VALUE!</v>
      </c>
      <c r="E149" s="33" t="e" vm="1">
        <f t="shared" ref="E149:AC149" si="73">E146+1.5*E147</f>
        <v>#VALUE!</v>
      </c>
      <c r="F149" s="33">
        <f t="shared" si="73"/>
        <v>0.19698356597297428</v>
      </c>
      <c r="G149" s="33">
        <f t="shared" si="73"/>
        <v>24.988811627794817</v>
      </c>
      <c r="H149" s="33">
        <f t="shared" si="73"/>
        <v>23.392703178653335</v>
      </c>
      <c r="I149" s="33">
        <f t="shared" si="73"/>
        <v>0.67937611786609375</v>
      </c>
      <c r="J149" s="33">
        <f t="shared" si="73"/>
        <v>0.79514473439195055</v>
      </c>
      <c r="K149" s="33">
        <f t="shared" si="73"/>
        <v>0.37332300515179606</v>
      </c>
      <c r="L149" s="33">
        <f t="shared" si="73"/>
        <v>0.1517325257246124</v>
      </c>
      <c r="M149" s="33">
        <f t="shared" si="73"/>
        <v>2.2232241584410686E-2</v>
      </c>
      <c r="N149" s="33">
        <f t="shared" si="73"/>
        <v>0.38108645233660932</v>
      </c>
      <c r="O149" s="33">
        <f t="shared" si="73"/>
        <v>2.8466456880803695E-2</v>
      </c>
      <c r="P149" s="33">
        <f t="shared" si="73"/>
        <v>1.018846144263658E-2</v>
      </c>
      <c r="Q149" s="33">
        <f t="shared" si="73"/>
        <v>5.530904429958787E-3</v>
      </c>
      <c r="R149" s="33">
        <f t="shared" si="73"/>
        <v>2.4099898800612309</v>
      </c>
      <c r="S149" s="33">
        <f t="shared" si="73"/>
        <v>3.0041393411745982</v>
      </c>
      <c r="T149" s="33">
        <f t="shared" si="73"/>
        <v>0.11270035997866026</v>
      </c>
      <c r="U149" s="33">
        <f t="shared" si="73"/>
        <v>0.24256940560911161</v>
      </c>
      <c r="V149" s="33">
        <f t="shared" si="73"/>
        <v>52.482633504760216</v>
      </c>
      <c r="W149" s="33">
        <f t="shared" si="73"/>
        <v>10.115777656522591</v>
      </c>
      <c r="X149" s="33">
        <f t="shared" si="73"/>
        <v>1.6895262231884309</v>
      </c>
      <c r="Y149" s="33">
        <f t="shared" si="73"/>
        <v>5.2933600015934239</v>
      </c>
      <c r="Z149" s="33" t="e" vm="1">
        <f t="shared" si="73"/>
        <v>#VALUE!</v>
      </c>
      <c r="AA149" s="33">
        <f t="shared" si="73"/>
        <v>149.79975007404181</v>
      </c>
      <c r="AB149" s="33">
        <f t="shared" si="73"/>
        <v>159.16403062484005</v>
      </c>
      <c r="AC149" s="33">
        <f t="shared" si="73"/>
        <v>33.851323616798496</v>
      </c>
    </row>
    <row r="150" spans="1:29" x14ac:dyDescent="0.35">
      <c r="A150" s="32"/>
      <c r="B150" s="52"/>
      <c r="C150" s="52"/>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row>
    <row r="151" spans="1:29" x14ac:dyDescent="0.35">
      <c r="A151" s="7" t="s">
        <v>1450</v>
      </c>
      <c r="B151" s="52"/>
      <c r="C151" s="52"/>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row>
    <row r="152" spans="1:29" x14ac:dyDescent="0.35">
      <c r="A152" s="7" t="s">
        <v>17</v>
      </c>
      <c r="B152" s="52"/>
      <c r="C152" s="52"/>
      <c r="D152" s="33" t="e" vm="1">
        <f>D127</f>
        <v>#VALUE!</v>
      </c>
      <c r="E152" s="33" t="e" vm="1">
        <f t="shared" ref="E152:AC152" si="74">E127</f>
        <v>#VALUE!</v>
      </c>
      <c r="F152" s="33">
        <f t="shared" si="74"/>
        <v>0.19698356597297428</v>
      </c>
      <c r="G152" s="33">
        <f t="shared" si="74"/>
        <v>27.119485338209245</v>
      </c>
      <c r="H152" s="33">
        <f t="shared" si="74"/>
        <v>-2.0564255013395369</v>
      </c>
      <c r="I152" s="33">
        <f t="shared" si="74"/>
        <v>-0.11571845072270062</v>
      </c>
      <c r="J152" s="33">
        <f t="shared" si="74"/>
        <v>0.13882008386939201</v>
      </c>
      <c r="K152" s="33">
        <f t="shared" si="74"/>
        <v>-7.8133008213100569E-2</v>
      </c>
      <c r="L152" s="33">
        <f t="shared" si="74"/>
        <v>-3.5669841778856043E-2</v>
      </c>
      <c r="M152" s="33">
        <f t="shared" si="74"/>
        <v>4.2207422953726079E-3</v>
      </c>
      <c r="N152" s="33">
        <f t="shared" si="74"/>
        <v>0.38108645233660932</v>
      </c>
      <c r="O152" s="33">
        <f t="shared" si="74"/>
        <v>1.6014399971895854E-2</v>
      </c>
      <c r="P152" s="33">
        <f t="shared" si="74"/>
        <v>1.9539977801900916E-3</v>
      </c>
      <c r="Q152" s="33">
        <f t="shared" si="74"/>
        <v>-6.4421706112358784E-4</v>
      </c>
      <c r="R152" s="33">
        <f t="shared" si="74"/>
        <v>1.632095894395126</v>
      </c>
      <c r="S152" s="33">
        <f t="shared" si="74"/>
        <v>0.5153933519411773</v>
      </c>
      <c r="T152" s="33">
        <f t="shared" si="74"/>
        <v>0.11270035997866026</v>
      </c>
      <c r="U152" s="33">
        <f t="shared" si="74"/>
        <v>1.1991748112969686E-2</v>
      </c>
      <c r="V152" s="33" t="e" vm="1">
        <f t="shared" si="74"/>
        <v>#VALUE!</v>
      </c>
      <c r="W152" s="33">
        <f t="shared" si="74"/>
        <v>2.1514000560157509</v>
      </c>
      <c r="X152" s="33">
        <f t="shared" si="74"/>
        <v>-0.41710214666352652</v>
      </c>
      <c r="Y152" s="33">
        <f t="shared" si="74"/>
        <v>-1.2642784600335961</v>
      </c>
      <c r="Z152" s="33" t="e" vm="1">
        <f t="shared" si="74"/>
        <v>#VALUE!</v>
      </c>
      <c r="AA152" s="33">
        <f t="shared" si="74"/>
        <v>-7.8650232391089361</v>
      </c>
      <c r="AB152" s="33">
        <f t="shared" si="74"/>
        <v>15.214285714285714</v>
      </c>
      <c r="AC152" s="33">
        <f t="shared" si="74"/>
        <v>0.64609635657379139</v>
      </c>
    </row>
    <row r="153" spans="1:29" x14ac:dyDescent="0.35">
      <c r="A153" s="7" t="s">
        <v>16</v>
      </c>
      <c r="B153" s="52"/>
      <c r="C153" s="52"/>
      <c r="D153" s="33" t="e" vm="1">
        <f>D134</f>
        <v>#VALUE!</v>
      </c>
      <c r="E153" s="33" t="e" vm="1">
        <f t="shared" ref="E153:AC153" si="75">E134</f>
        <v>#VALUE!</v>
      </c>
      <c r="F153" s="33" t="e" vm="1">
        <f t="shared" si="75"/>
        <v>#VALUE!</v>
      </c>
      <c r="G153" s="33">
        <f t="shared" si="75"/>
        <v>3.0678104873629675</v>
      </c>
      <c r="H153" s="33">
        <f t="shared" si="75"/>
        <v>-8.3257572968746985</v>
      </c>
      <c r="I153" s="33">
        <f t="shared" si="75"/>
        <v>-0.25083887413408779</v>
      </c>
      <c r="J153" s="33">
        <f t="shared" si="75"/>
        <v>9.1079956314689459E-2</v>
      </c>
      <c r="K153" s="33">
        <f t="shared" si="75"/>
        <v>-2.0301835533707707E-2</v>
      </c>
      <c r="L153" s="33">
        <f t="shared" si="75"/>
        <v>0.11600785250964409</v>
      </c>
      <c r="M153" s="33">
        <f t="shared" si="75"/>
        <v>6.1485982231893506E-3</v>
      </c>
      <c r="N153" s="33" t="e" vm="1">
        <f t="shared" si="75"/>
        <v>#VALUE!</v>
      </c>
      <c r="O153" s="33" t="e" vm="1">
        <f t="shared" si="75"/>
        <v>#VALUE!</v>
      </c>
      <c r="P153" s="33" t="e" vm="1">
        <f t="shared" si="75"/>
        <v>#VALUE!</v>
      </c>
      <c r="Q153" s="33" t="e" vm="1">
        <f t="shared" si="75"/>
        <v>#VALUE!</v>
      </c>
      <c r="R153" s="33" t="e" vm="1">
        <f t="shared" si="75"/>
        <v>#VALUE!</v>
      </c>
      <c r="S153" s="33">
        <f t="shared" si="75"/>
        <v>-2.4170247450138156</v>
      </c>
      <c r="T153" s="33" t="e" vm="1">
        <f t="shared" si="75"/>
        <v>#VALUE!</v>
      </c>
      <c r="U153" s="33">
        <f t="shared" si="75"/>
        <v>-9.3544081508619842E-3</v>
      </c>
      <c r="V153" s="33">
        <f t="shared" si="75"/>
        <v>-17.209942826654434</v>
      </c>
      <c r="W153" s="33">
        <f t="shared" si="75"/>
        <v>-0.38792142941448438</v>
      </c>
      <c r="X153" s="33">
        <f t="shared" si="75"/>
        <v>-1.1824840756332713</v>
      </c>
      <c r="Y153" s="33">
        <f t="shared" si="75"/>
        <v>-9.0287370897661141</v>
      </c>
      <c r="Z153" s="33" t="e" vm="1">
        <f t="shared" si="75"/>
        <v>#VALUE!</v>
      </c>
      <c r="AA153" s="33">
        <f t="shared" si="75"/>
        <v>33.085120320591358</v>
      </c>
      <c r="AB153" s="33">
        <f t="shared" si="75"/>
        <v>-24.472168964133886</v>
      </c>
      <c r="AC153" s="33">
        <f t="shared" si="75"/>
        <v>-16.932477666284118</v>
      </c>
    </row>
    <row r="154" spans="1:29" x14ac:dyDescent="0.35">
      <c r="A154" s="7" t="s">
        <v>15</v>
      </c>
      <c r="B154" s="52"/>
      <c r="C154" s="52"/>
      <c r="D154" s="33" t="e" vm="1">
        <f>D141</f>
        <v>#VALUE!</v>
      </c>
      <c r="E154" s="33" t="e" vm="1">
        <f t="shared" ref="E154:AC154" si="76">E141</f>
        <v>#VALUE!</v>
      </c>
      <c r="F154" s="33" t="e" vm="1">
        <f t="shared" si="76"/>
        <v>#VALUE!</v>
      </c>
      <c r="G154" s="33">
        <f t="shared" si="76"/>
        <v>-38.504790969901535</v>
      </c>
      <c r="H154" s="33">
        <f t="shared" si="76"/>
        <v>-38.167007034794828</v>
      </c>
      <c r="I154" s="33" t="e" vm="1">
        <f t="shared" si="76"/>
        <v>#VALUE!</v>
      </c>
      <c r="J154" s="33" t="e" vm="1">
        <f t="shared" si="76"/>
        <v>#VALUE!</v>
      </c>
      <c r="K154" s="33" t="e" vm="1">
        <f t="shared" si="76"/>
        <v>#VALUE!</v>
      </c>
      <c r="L154" s="33" t="e" vm="1">
        <f t="shared" si="76"/>
        <v>#VALUE!</v>
      </c>
      <c r="M154" s="33" t="e" vm="1">
        <f t="shared" si="76"/>
        <v>#VALUE!</v>
      </c>
      <c r="N154" s="33" t="e" vm="1">
        <f t="shared" si="76"/>
        <v>#VALUE!</v>
      </c>
      <c r="O154" s="33" t="e" vm="1">
        <f t="shared" si="76"/>
        <v>#VALUE!</v>
      </c>
      <c r="P154" s="33" t="e" vm="1">
        <f t="shared" si="76"/>
        <v>#VALUE!</v>
      </c>
      <c r="Q154" s="33" t="e" vm="1">
        <f t="shared" si="76"/>
        <v>#VALUE!</v>
      </c>
      <c r="R154" s="33" t="e" vm="1">
        <f t="shared" si="76"/>
        <v>#VALUE!</v>
      </c>
      <c r="S154" s="33" t="e" vm="1">
        <f t="shared" si="76"/>
        <v>#VALUE!</v>
      </c>
      <c r="T154" s="33" t="e" vm="1">
        <f t="shared" si="76"/>
        <v>#VALUE!</v>
      </c>
      <c r="U154" s="33" t="e" vm="1">
        <f t="shared" si="76"/>
        <v>#VALUE!</v>
      </c>
      <c r="V154" s="33" t="e" vm="1">
        <f t="shared" si="76"/>
        <v>#VALUE!</v>
      </c>
      <c r="W154" s="33" t="e" vm="1">
        <f t="shared" si="76"/>
        <v>#VALUE!</v>
      </c>
      <c r="X154" s="33" t="e" vm="1">
        <f t="shared" si="76"/>
        <v>#VALUE!</v>
      </c>
      <c r="Y154" s="33" t="e" vm="1">
        <f t="shared" si="76"/>
        <v>#VALUE!</v>
      </c>
      <c r="Z154" s="33" t="e" vm="1">
        <f t="shared" si="76"/>
        <v>#VALUE!</v>
      </c>
      <c r="AA154" s="33">
        <f t="shared" si="76"/>
        <v>-349.83720274489895</v>
      </c>
      <c r="AB154" s="33">
        <f t="shared" si="76"/>
        <v>53.498537946419418</v>
      </c>
      <c r="AC154" s="33">
        <f t="shared" si="76"/>
        <v>33.953294229699019</v>
      </c>
    </row>
    <row r="155" spans="1:29" x14ac:dyDescent="0.35">
      <c r="A155" s="7" t="s">
        <v>1451</v>
      </c>
      <c r="B155" s="52"/>
      <c r="C155" s="52"/>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row>
    <row r="156" spans="1:29" x14ac:dyDescent="0.35">
      <c r="A156" s="7" t="s">
        <v>17</v>
      </c>
      <c r="B156" s="52"/>
      <c r="C156" s="52"/>
      <c r="D156" s="33" t="e" vm="1">
        <f>D128</f>
        <v>#VALUE!</v>
      </c>
      <c r="E156" s="33" t="e" vm="1">
        <f t="shared" ref="E156:AC156" si="77">E128</f>
        <v>#VALUE!</v>
      </c>
      <c r="F156" s="33">
        <f t="shared" si="77"/>
        <v>0.19698356597297428</v>
      </c>
      <c r="G156" s="33">
        <f t="shared" si="77"/>
        <v>27.119485338209245</v>
      </c>
      <c r="H156" s="33">
        <f t="shared" si="77"/>
        <v>5.2472850992119318</v>
      </c>
      <c r="I156" s="33">
        <f t="shared" si="77"/>
        <v>0.45924064361369987</v>
      </c>
      <c r="J156" s="33">
        <f t="shared" si="77"/>
        <v>0.65806592047474188</v>
      </c>
      <c r="K156" s="33">
        <f t="shared" si="77"/>
        <v>0.31724656499865078</v>
      </c>
      <c r="L156" s="33">
        <f t="shared" si="77"/>
        <v>0.13914578124284813</v>
      </c>
      <c r="M156" s="33">
        <f t="shared" si="77"/>
        <v>2.0623569991869463E-2</v>
      </c>
      <c r="N156" s="33">
        <f t="shared" si="77"/>
        <v>0.38108645233660932</v>
      </c>
      <c r="O156" s="33">
        <f t="shared" si="77"/>
        <v>2.8466456880803695E-2</v>
      </c>
      <c r="P156" s="33">
        <f t="shared" si="77"/>
        <v>1.018846144263658E-2</v>
      </c>
      <c r="Q156" s="33">
        <f t="shared" si="77"/>
        <v>5.530904429958787E-3</v>
      </c>
      <c r="R156" s="33">
        <f t="shared" si="77"/>
        <v>2.4099898800612309</v>
      </c>
      <c r="S156" s="33">
        <f t="shared" si="77"/>
        <v>1.7270474839816259</v>
      </c>
      <c r="T156" s="33">
        <f t="shared" si="77"/>
        <v>0.11270035997866026</v>
      </c>
      <c r="U156" s="33">
        <f t="shared" si="77"/>
        <v>0.13245626092869214</v>
      </c>
      <c r="V156" s="33" t="e" vm="1">
        <f t="shared" si="77"/>
        <v>#VALUE!</v>
      </c>
      <c r="W156" s="33">
        <f t="shared" si="77"/>
        <v>2.1514000560157509</v>
      </c>
      <c r="X156" s="33">
        <f t="shared" si="77"/>
        <v>1.505143484810012</v>
      </c>
      <c r="Y156" s="33">
        <f t="shared" si="77"/>
        <v>3.7994545558584578</v>
      </c>
      <c r="Z156" s="33" t="e" vm="1">
        <f t="shared" si="77"/>
        <v>#VALUE!</v>
      </c>
      <c r="AA156" s="33">
        <f t="shared" si="77"/>
        <v>67.156674777342758</v>
      </c>
      <c r="AB156" s="33">
        <f t="shared" si="77"/>
        <v>15.214285714285714</v>
      </c>
      <c r="AC156" s="33">
        <f t="shared" si="77"/>
        <v>8.5034726208383322</v>
      </c>
    </row>
    <row r="157" spans="1:29" x14ac:dyDescent="0.35">
      <c r="A157" s="7" t="s">
        <v>16</v>
      </c>
      <c r="B157" s="52"/>
      <c r="C157" s="52"/>
      <c r="D157" s="33" t="e" vm="1">
        <f>D135</f>
        <v>#VALUE!</v>
      </c>
      <c r="E157" s="33" t="e" vm="1">
        <f t="shared" ref="E157:AC157" si="78">E135</f>
        <v>#VALUE!</v>
      </c>
      <c r="F157" s="33" t="e" vm="1">
        <f t="shared" si="78"/>
        <v>#VALUE!</v>
      </c>
      <c r="G157" s="33">
        <f t="shared" si="78"/>
        <v>24.664816967027065</v>
      </c>
      <c r="H157" s="33">
        <f t="shared" si="78"/>
        <v>23.320548447335824</v>
      </c>
      <c r="I157" s="33">
        <f t="shared" si="78"/>
        <v>1.5389846577414208</v>
      </c>
      <c r="J157" s="33">
        <f t="shared" si="78"/>
        <v>0.16728193272394692</v>
      </c>
      <c r="K157" s="33">
        <f t="shared" si="78"/>
        <v>0.38058485007460169</v>
      </c>
      <c r="L157" s="33">
        <f t="shared" si="78"/>
        <v>0.31100963268740878</v>
      </c>
      <c r="M157" s="33">
        <f t="shared" si="78"/>
        <v>8.1605222419123824E-3</v>
      </c>
      <c r="N157" s="33" t="e" vm="1">
        <f t="shared" si="78"/>
        <v>#VALUE!</v>
      </c>
      <c r="O157" s="33" t="e" vm="1">
        <f t="shared" si="78"/>
        <v>#VALUE!</v>
      </c>
      <c r="P157" s="33" t="e" vm="1">
        <f t="shared" si="78"/>
        <v>#VALUE!</v>
      </c>
      <c r="Q157" s="33" t="e" vm="1">
        <f t="shared" si="78"/>
        <v>#VALUE!</v>
      </c>
      <c r="R157" s="33" t="e" vm="1">
        <f t="shared" si="78"/>
        <v>#VALUE!</v>
      </c>
      <c r="S157" s="33">
        <f t="shared" si="78"/>
        <v>5.2937457842933275</v>
      </c>
      <c r="T157" s="33" t="e" vm="1">
        <f t="shared" si="78"/>
        <v>#VALUE!</v>
      </c>
      <c r="U157" s="33">
        <f t="shared" si="78"/>
        <v>0.3202184254149531</v>
      </c>
      <c r="V157" s="33">
        <f t="shared" si="78"/>
        <v>52.482633504760216</v>
      </c>
      <c r="W157" s="33">
        <f t="shared" si="78"/>
        <v>10.102358880399628</v>
      </c>
      <c r="X157" s="33">
        <f t="shared" si="78"/>
        <v>2.6776840084355147</v>
      </c>
      <c r="Y157" s="33">
        <f t="shared" si="78"/>
        <v>18.07182121649209</v>
      </c>
      <c r="Z157" s="33" t="e" vm="1">
        <f t="shared" si="78"/>
        <v>#VALUE!</v>
      </c>
      <c r="AA157" s="33">
        <f t="shared" si="78"/>
        <v>123.99772049575583</v>
      </c>
      <c r="AB157" s="33">
        <f t="shared" si="78"/>
        <v>87.043896589025053</v>
      </c>
      <c r="AC157" s="33">
        <f t="shared" si="78"/>
        <v>36.433227326431116</v>
      </c>
    </row>
    <row r="158" spans="1:29" x14ac:dyDescent="0.35">
      <c r="A158" s="7" t="s">
        <v>15</v>
      </c>
      <c r="B158" s="52"/>
      <c r="C158" s="52"/>
      <c r="D158" s="33" t="e" vm="1">
        <f>D142</f>
        <v>#VALUE!</v>
      </c>
      <c r="E158" s="33" t="e" vm="1">
        <f t="shared" ref="E158:AC158" si="79">E142</f>
        <v>#VALUE!</v>
      </c>
      <c r="F158" s="33" t="e" vm="1">
        <f t="shared" si="79"/>
        <v>#VALUE!</v>
      </c>
      <c r="G158" s="33">
        <f t="shared" si="79"/>
        <v>109.31302232275368</v>
      </c>
      <c r="H158" s="33">
        <f t="shared" si="79"/>
        <v>88.167864010960244</v>
      </c>
      <c r="I158" s="33" t="e" vm="1">
        <f t="shared" si="79"/>
        <v>#VALUE!</v>
      </c>
      <c r="J158" s="33" t="e" vm="1">
        <f t="shared" si="79"/>
        <v>#VALUE!</v>
      </c>
      <c r="K158" s="33" t="e" vm="1">
        <f t="shared" si="79"/>
        <v>#VALUE!</v>
      </c>
      <c r="L158" s="33" t="e" vm="1">
        <f t="shared" si="79"/>
        <v>#VALUE!</v>
      </c>
      <c r="M158" s="33" t="e" vm="1">
        <f t="shared" si="79"/>
        <v>#VALUE!</v>
      </c>
      <c r="N158" s="33" t="e" vm="1">
        <f t="shared" si="79"/>
        <v>#VALUE!</v>
      </c>
      <c r="O158" s="33" t="e" vm="1">
        <f t="shared" si="79"/>
        <v>#VALUE!</v>
      </c>
      <c r="P158" s="33" t="e" vm="1">
        <f t="shared" si="79"/>
        <v>#VALUE!</v>
      </c>
      <c r="Q158" s="33" t="e" vm="1">
        <f t="shared" si="79"/>
        <v>#VALUE!</v>
      </c>
      <c r="R158" s="33" t="e" vm="1">
        <f t="shared" si="79"/>
        <v>#VALUE!</v>
      </c>
      <c r="S158" s="33" t="e" vm="1">
        <f t="shared" si="79"/>
        <v>#VALUE!</v>
      </c>
      <c r="T158" s="33" t="e" vm="1">
        <f t="shared" si="79"/>
        <v>#VALUE!</v>
      </c>
      <c r="U158" s="33" t="e" vm="1">
        <f t="shared" si="79"/>
        <v>#VALUE!</v>
      </c>
      <c r="V158" s="33" t="e" vm="1">
        <f t="shared" si="79"/>
        <v>#VALUE!</v>
      </c>
      <c r="W158" s="33" t="e" vm="1">
        <f t="shared" si="79"/>
        <v>#VALUE!</v>
      </c>
      <c r="X158" s="33" t="e" vm="1">
        <f t="shared" si="79"/>
        <v>#VALUE!</v>
      </c>
      <c r="Y158" s="33" t="e" vm="1">
        <f t="shared" si="79"/>
        <v>#VALUE!</v>
      </c>
      <c r="Z158" s="33" t="e" vm="1">
        <f t="shared" si="79"/>
        <v>#VALUE!</v>
      </c>
      <c r="AA158" s="33">
        <f t="shared" si="79"/>
        <v>845.97186172358863</v>
      </c>
      <c r="AB158" s="33">
        <f t="shared" si="79"/>
        <v>163.13922198878603</v>
      </c>
      <c r="AC158" s="33">
        <f t="shared" si="79"/>
        <v>61.845792673896561</v>
      </c>
    </row>
    <row r="159" spans="1:29" x14ac:dyDescent="0.35">
      <c r="A159" s="32"/>
      <c r="B159" s="52"/>
      <c r="C159" s="52"/>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row>
    <row r="160" spans="1:29" x14ac:dyDescent="0.35">
      <c r="A160" s="32"/>
      <c r="B160" s="52"/>
      <c r="C160" s="52"/>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row>
    <row r="161" spans="1:29" x14ac:dyDescent="0.35">
      <c r="A161" s="32"/>
      <c r="B161" s="52"/>
      <c r="C161" s="52"/>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row>
    <row r="162" spans="1:29" x14ac:dyDescent="0.35">
      <c r="A162" s="32"/>
      <c r="B162" s="52"/>
      <c r="C162" s="52"/>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row>
    <row r="163" spans="1:29" x14ac:dyDescent="0.35">
      <c r="A163" s="32"/>
      <c r="B163" s="52"/>
      <c r="C163" s="52"/>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row>
    <row r="164" spans="1:29" x14ac:dyDescent="0.35">
      <c r="A164" s="32"/>
      <c r="B164" s="52"/>
      <c r="C164" s="52"/>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row>
    <row r="165" spans="1:29" x14ac:dyDescent="0.35">
      <c r="A165" s="32"/>
      <c r="B165" s="52"/>
      <c r="C165" s="52"/>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row>
    <row r="166" spans="1:29" x14ac:dyDescent="0.35">
      <c r="A166" s="32"/>
      <c r="B166" s="52"/>
      <c r="C166" s="52"/>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row>
    <row r="167" spans="1:29" x14ac:dyDescent="0.35">
      <c r="A167" s="32"/>
      <c r="B167" s="52"/>
      <c r="C167" s="52"/>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row>
    <row r="168" spans="1:29" x14ac:dyDescent="0.35">
      <c r="A168" s="32"/>
      <c r="B168" s="52"/>
      <c r="C168" s="52"/>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row>
    <row r="169" spans="1:29" x14ac:dyDescent="0.35">
      <c r="A169" s="32"/>
      <c r="B169" s="52"/>
      <c r="C169" s="52"/>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row>
    <row r="170" spans="1:29" x14ac:dyDescent="0.35">
      <c r="A170" s="32"/>
      <c r="B170" s="52"/>
      <c r="C170" s="52"/>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row>
    <row r="171" spans="1:29" x14ac:dyDescent="0.35">
      <c r="A171" s="32"/>
      <c r="B171" s="52"/>
      <c r="C171" s="52"/>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row>
    <row r="172" spans="1:29" x14ac:dyDescent="0.35">
      <c r="A172" s="32"/>
      <c r="B172" s="52"/>
      <c r="C172" s="52"/>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row>
    <row r="173" spans="1:29" x14ac:dyDescent="0.35">
      <c r="A173" s="32"/>
      <c r="B173" s="52"/>
      <c r="C173" s="52"/>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row>
    <row r="174" spans="1:29" x14ac:dyDescent="0.35">
      <c r="A174" s="32"/>
      <c r="B174" s="52"/>
      <c r="C174" s="52"/>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row>
    <row r="175" spans="1:29" x14ac:dyDescent="0.35">
      <c r="A175" s="32"/>
      <c r="B175" s="52"/>
      <c r="C175" s="52"/>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row>
    <row r="176" spans="1:29" x14ac:dyDescent="0.35">
      <c r="A176" s="32"/>
      <c r="B176" s="52"/>
      <c r="C176" s="52"/>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row>
    <row r="177" spans="1:29" x14ac:dyDescent="0.35">
      <c r="A177" s="32"/>
      <c r="B177" s="52"/>
      <c r="C177" s="52"/>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row>
    <row r="178" spans="1:29" x14ac:dyDescent="0.35">
      <c r="A178" s="32"/>
      <c r="B178" s="52"/>
      <c r="C178" s="52"/>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row>
    <row r="179" spans="1:29" x14ac:dyDescent="0.35">
      <c r="A179" s="32"/>
      <c r="B179" s="52"/>
      <c r="C179" s="52"/>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row>
    <row r="180" spans="1:29" x14ac:dyDescent="0.35">
      <c r="A180" s="32"/>
      <c r="B180" s="52"/>
      <c r="C180" s="52"/>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row>
    <row r="181" spans="1:29" x14ac:dyDescent="0.35">
      <c r="A181" s="32"/>
      <c r="B181" s="52"/>
      <c r="C181" s="52"/>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row>
    <row r="182" spans="1:29" x14ac:dyDescent="0.35">
      <c r="A182" s="32"/>
      <c r="B182" s="52"/>
      <c r="C182" s="52"/>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row>
    <row r="183" spans="1:29" x14ac:dyDescent="0.35">
      <c r="A183" s="32"/>
      <c r="B183" s="52"/>
      <c r="C183" s="52"/>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row>
    <row r="184" spans="1:29" x14ac:dyDescent="0.35">
      <c r="A184" s="32"/>
      <c r="B184" s="52"/>
      <c r="C184" s="52"/>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row>
    <row r="185" spans="1:29" x14ac:dyDescent="0.35">
      <c r="A185" s="32"/>
      <c r="B185" s="52"/>
      <c r="C185" s="52"/>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row>
    <row r="186" spans="1:29" x14ac:dyDescent="0.35">
      <c r="A186" s="32"/>
      <c r="B186" s="52"/>
      <c r="C186" s="52"/>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row>
    <row r="187" spans="1:29" x14ac:dyDescent="0.35">
      <c r="A187" s="32"/>
      <c r="B187" s="52"/>
      <c r="C187" s="52"/>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row>
    <row r="188" spans="1:29" x14ac:dyDescent="0.35">
      <c r="A188" s="32"/>
      <c r="B188" s="52"/>
      <c r="C188" s="52"/>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row>
    <row r="189" spans="1:29" x14ac:dyDescent="0.35">
      <c r="A189" s="32"/>
      <c r="B189" s="52"/>
      <c r="C189" s="52"/>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row>
    <row r="190" spans="1:29" x14ac:dyDescent="0.35">
      <c r="A190" s="32"/>
      <c r="B190" s="52"/>
      <c r="C190" s="52"/>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row>
    <row r="191" spans="1:29" x14ac:dyDescent="0.35">
      <c r="A191" s="32"/>
      <c r="B191" s="52"/>
      <c r="C191" s="52"/>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row>
    <row r="192" spans="1:29" x14ac:dyDescent="0.35">
      <c r="A192" s="32"/>
      <c r="B192" s="52"/>
      <c r="C192" s="52"/>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row>
    <row r="193" spans="1:29" x14ac:dyDescent="0.35">
      <c r="A193" s="32"/>
      <c r="B193" s="52"/>
      <c r="C193" s="52"/>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row>
    <row r="194" spans="1:29" x14ac:dyDescent="0.35">
      <c r="A194" s="32"/>
      <c r="B194" s="52"/>
      <c r="C194" s="52"/>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row>
    <row r="195" spans="1:29" x14ac:dyDescent="0.35">
      <c r="A195" s="32"/>
      <c r="B195" s="52"/>
      <c r="C195" s="52"/>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row>
    <row r="196" spans="1:29" x14ac:dyDescent="0.35">
      <c r="A196" s="32"/>
      <c r="B196" s="52"/>
      <c r="C196" s="52"/>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row>
    <row r="197" spans="1:29" x14ac:dyDescent="0.35">
      <c r="A197" s="32"/>
      <c r="B197" s="52"/>
      <c r="C197" s="52"/>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row>
    <row r="198" spans="1:29" x14ac:dyDescent="0.35">
      <c r="A198" s="32"/>
      <c r="B198" s="52"/>
      <c r="C198" s="52"/>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row>
    <row r="199" spans="1:29" x14ac:dyDescent="0.35">
      <c r="A199" s="32"/>
      <c r="B199" s="52"/>
      <c r="C199" s="52"/>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row>
    <row r="200" spans="1:29" x14ac:dyDescent="0.35">
      <c r="A200" s="32"/>
      <c r="B200" s="52"/>
      <c r="C200" s="52"/>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row>
    <row r="201" spans="1:29" x14ac:dyDescent="0.35">
      <c r="A201" s="32"/>
      <c r="B201" s="52"/>
      <c r="C201" s="52"/>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row>
    <row r="202" spans="1:29" x14ac:dyDescent="0.35">
      <c r="A202" s="32"/>
      <c r="B202" s="52"/>
      <c r="C202" s="52"/>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row>
    <row r="203" spans="1:29" x14ac:dyDescent="0.35">
      <c r="A203" s="32"/>
      <c r="B203" s="52"/>
      <c r="C203" s="52"/>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row>
    <row r="204" spans="1:29" x14ac:dyDescent="0.35">
      <c r="A204" s="32"/>
      <c r="B204" s="52"/>
      <c r="C204" s="52"/>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row>
    <row r="205" spans="1:29" x14ac:dyDescent="0.35">
      <c r="A205" s="32"/>
      <c r="B205" s="52"/>
      <c r="C205" s="52"/>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row>
    <row r="206" spans="1:29" x14ac:dyDescent="0.35">
      <c r="A206" s="32"/>
      <c r="B206" s="52"/>
      <c r="C206" s="52"/>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row>
    <row r="207" spans="1:29" x14ac:dyDescent="0.35">
      <c r="A207" s="32"/>
      <c r="B207" s="52"/>
      <c r="C207" s="52"/>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row>
    <row r="208" spans="1:29" x14ac:dyDescent="0.35">
      <c r="A208" s="32"/>
      <c r="B208" s="52"/>
      <c r="C208" s="52"/>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row>
    <row r="209" spans="1:29" x14ac:dyDescent="0.35">
      <c r="A209" s="32"/>
      <c r="B209" s="52"/>
      <c r="C209" s="52"/>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row>
    <row r="210" spans="1:29" x14ac:dyDescent="0.35">
      <c r="A210" s="32"/>
      <c r="B210" s="52"/>
      <c r="C210" s="52"/>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row>
    <row r="211" spans="1:29" x14ac:dyDescent="0.35">
      <c r="A211" s="32"/>
      <c r="B211" s="52"/>
      <c r="C211" s="52"/>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row>
    <row r="212" spans="1:29" x14ac:dyDescent="0.35">
      <c r="A212" s="32"/>
      <c r="B212" s="52"/>
      <c r="C212" s="52"/>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row>
    <row r="213" spans="1:29" x14ac:dyDescent="0.35">
      <c r="A213" s="32"/>
      <c r="B213" s="52"/>
      <c r="C213" s="52"/>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row>
    <row r="214" spans="1:29" x14ac:dyDescent="0.35">
      <c r="A214" s="32"/>
      <c r="B214" s="52"/>
      <c r="C214" s="52"/>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row>
    <row r="215" spans="1:29" x14ac:dyDescent="0.35">
      <c r="A215" s="32"/>
      <c r="B215" s="52"/>
      <c r="C215" s="52"/>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row>
    <row r="216" spans="1:29" x14ac:dyDescent="0.35">
      <c r="A216" s="32"/>
      <c r="B216" s="52"/>
      <c r="C216" s="52"/>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row>
    <row r="217" spans="1:29" x14ac:dyDescent="0.35">
      <c r="A217" s="32"/>
      <c r="B217" s="52"/>
      <c r="C217" s="52"/>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row>
    <row r="218" spans="1:29" x14ac:dyDescent="0.35">
      <c r="A218" s="32"/>
      <c r="B218" s="52"/>
      <c r="C218" s="52"/>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row>
    <row r="219" spans="1:29" x14ac:dyDescent="0.35">
      <c r="A219" s="32"/>
      <c r="B219" s="52"/>
      <c r="C219" s="52"/>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row>
    <row r="220" spans="1:29" x14ac:dyDescent="0.35">
      <c r="A220" s="32"/>
      <c r="B220" s="52"/>
      <c r="C220" s="52"/>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row>
    <row r="221" spans="1:29" x14ac:dyDescent="0.35">
      <c r="A221" s="32"/>
      <c r="B221" s="52"/>
      <c r="C221" s="52"/>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row>
    <row r="222" spans="1:29" x14ac:dyDescent="0.35">
      <c r="A222" s="32"/>
      <c r="B222" s="52"/>
      <c r="C222" s="52"/>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row>
    <row r="223" spans="1:29" x14ac:dyDescent="0.35">
      <c r="A223" s="32"/>
      <c r="B223" s="52"/>
      <c r="C223" s="52"/>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row>
    <row r="224" spans="1:29" x14ac:dyDescent="0.35">
      <c r="A224" s="32"/>
      <c r="B224" s="52"/>
      <c r="C224" s="52"/>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row>
    <row r="225" spans="1:29" x14ac:dyDescent="0.35">
      <c r="A225" s="32"/>
      <c r="B225" s="52"/>
      <c r="C225" s="52"/>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row>
    <row r="226" spans="1:29" x14ac:dyDescent="0.35">
      <c r="A226" s="32"/>
      <c r="B226" s="52"/>
      <c r="C226" s="52"/>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row>
    <row r="227" spans="1:29" x14ac:dyDescent="0.35">
      <c r="A227" s="32"/>
      <c r="B227" s="52"/>
      <c r="C227" s="52"/>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row>
    <row r="228" spans="1:29" x14ac:dyDescent="0.35">
      <c r="A228" s="32"/>
      <c r="B228" s="52"/>
      <c r="C228" s="52"/>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row>
    <row r="229" spans="1:29" x14ac:dyDescent="0.35">
      <c r="A229" s="32"/>
      <c r="B229" s="52"/>
      <c r="C229" s="52"/>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row>
    <row r="230" spans="1:29" x14ac:dyDescent="0.35">
      <c r="A230" s="32"/>
      <c r="B230" s="52"/>
      <c r="C230" s="52"/>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row>
    <row r="231" spans="1:29" x14ac:dyDescent="0.35">
      <c r="A231" s="32"/>
      <c r="B231" s="52"/>
      <c r="C231" s="52"/>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row>
    <row r="232" spans="1:29" x14ac:dyDescent="0.35">
      <c r="A232" s="32"/>
      <c r="B232" s="52"/>
      <c r="C232" s="52"/>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row>
    <row r="233" spans="1:29" x14ac:dyDescent="0.35">
      <c r="A233" s="32"/>
      <c r="B233" s="52"/>
      <c r="C233" s="52"/>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row>
    <row r="234" spans="1:29" x14ac:dyDescent="0.35">
      <c r="A234" s="32"/>
      <c r="B234" s="52"/>
      <c r="C234" s="52"/>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row>
    <row r="235" spans="1:29" x14ac:dyDescent="0.35">
      <c r="A235" s="32"/>
      <c r="B235" s="52"/>
      <c r="C235" s="52"/>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row>
    <row r="236" spans="1:29" x14ac:dyDescent="0.35">
      <c r="A236" s="32"/>
      <c r="B236" s="52"/>
      <c r="C236" s="52"/>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row>
    <row r="237" spans="1:29" x14ac:dyDescent="0.35">
      <c r="A237" s="32"/>
      <c r="B237" s="52"/>
      <c r="C237" s="52"/>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row>
    <row r="238" spans="1:29" x14ac:dyDescent="0.35">
      <c r="A238" s="32"/>
      <c r="B238" s="52"/>
      <c r="C238" s="52"/>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row>
    <row r="239" spans="1:29" x14ac:dyDescent="0.35">
      <c r="A239" s="32"/>
      <c r="B239" s="52"/>
      <c r="C239" s="52"/>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row>
    <row r="240" spans="1:29" x14ac:dyDescent="0.35">
      <c r="A240" s="32"/>
      <c r="B240" s="52"/>
      <c r="C240" s="52"/>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c r="AC240" s="33"/>
    </row>
    <row r="241" spans="1:29" x14ac:dyDescent="0.35">
      <c r="A241" s="32"/>
      <c r="B241" s="52"/>
      <c r="C241" s="52"/>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row>
    <row r="242" spans="1:29" x14ac:dyDescent="0.35">
      <c r="A242" s="32"/>
      <c r="B242" s="52"/>
      <c r="C242" s="52"/>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row>
    <row r="243" spans="1:29" x14ac:dyDescent="0.35">
      <c r="A243" s="32"/>
      <c r="B243" s="52"/>
      <c r="C243" s="52"/>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c r="AC243" s="33"/>
    </row>
    <row r="244" spans="1:29" x14ac:dyDescent="0.35">
      <c r="A244" s="32"/>
      <c r="B244" s="52"/>
      <c r="C244" s="52"/>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c r="AC244" s="33"/>
    </row>
    <row r="245" spans="1:29" x14ac:dyDescent="0.35">
      <c r="A245" s="32"/>
      <c r="B245" s="52"/>
      <c r="C245" s="52"/>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c r="AC245" s="33"/>
    </row>
    <row r="246" spans="1:29" x14ac:dyDescent="0.35">
      <c r="A246" s="32"/>
      <c r="B246" s="52"/>
      <c r="C246" s="52"/>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c r="AC246" s="33"/>
    </row>
    <row r="247" spans="1:29" x14ac:dyDescent="0.35">
      <c r="A247" s="32"/>
      <c r="B247" s="52"/>
      <c r="C247" s="52"/>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c r="AC247" s="33"/>
    </row>
    <row r="248" spans="1:29" x14ac:dyDescent="0.35">
      <c r="A248" s="32"/>
      <c r="B248" s="52"/>
      <c r="C248" s="52"/>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c r="AC248" s="33"/>
    </row>
    <row r="249" spans="1:29" x14ac:dyDescent="0.35">
      <c r="A249" s="32"/>
      <c r="B249" s="52"/>
      <c r="C249" s="52"/>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row>
    <row r="250" spans="1:29" x14ac:dyDescent="0.35">
      <c r="A250" s="32"/>
      <c r="B250" s="52"/>
      <c r="C250" s="52"/>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c r="AC250" s="33"/>
    </row>
    <row r="251" spans="1:29" x14ac:dyDescent="0.35">
      <c r="A251" s="32"/>
      <c r="B251" s="52"/>
      <c r="C251" s="52"/>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c r="AC251" s="33"/>
    </row>
    <row r="252" spans="1:29" x14ac:dyDescent="0.35">
      <c r="A252" s="32"/>
      <c r="B252" s="52"/>
      <c r="C252" s="52"/>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c r="AC252" s="33"/>
    </row>
    <row r="253" spans="1:29" x14ac:dyDescent="0.35">
      <c r="A253" s="32"/>
      <c r="B253" s="52"/>
      <c r="C253" s="52"/>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c r="AC253" s="33"/>
    </row>
    <row r="254" spans="1:29" x14ac:dyDescent="0.35">
      <c r="A254" s="32"/>
      <c r="B254" s="52"/>
      <c r="C254" s="52"/>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c r="AC254" s="33"/>
    </row>
    <row r="255" spans="1:29" x14ac:dyDescent="0.35">
      <c r="A255" s="32"/>
      <c r="B255" s="52"/>
      <c r="C255" s="52"/>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c r="AC255" s="33"/>
    </row>
    <row r="256" spans="1:29" x14ac:dyDescent="0.35">
      <c r="A256" s="32"/>
      <c r="B256" s="52"/>
      <c r="C256" s="52"/>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row>
    <row r="257" spans="1:29" x14ac:dyDescent="0.35">
      <c r="A257" s="32"/>
      <c r="B257" s="52"/>
      <c r="C257" s="52"/>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row>
    <row r="258" spans="1:29" x14ac:dyDescent="0.35">
      <c r="A258" s="32"/>
      <c r="B258" s="52"/>
      <c r="C258" s="52"/>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c r="AC258" s="33"/>
    </row>
    <row r="259" spans="1:29" x14ac:dyDescent="0.35">
      <c r="A259" s="32"/>
      <c r="B259" s="52"/>
      <c r="C259" s="52"/>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row>
    <row r="260" spans="1:29" x14ac:dyDescent="0.35">
      <c r="A260" s="32"/>
      <c r="B260" s="52"/>
      <c r="C260" s="52"/>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c r="AC260" s="33"/>
    </row>
    <row r="261" spans="1:29" x14ac:dyDescent="0.35">
      <c r="A261" s="32"/>
      <c r="B261" s="52"/>
      <c r="C261" s="52"/>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c r="AC261" s="33"/>
    </row>
    <row r="262" spans="1:29" x14ac:dyDescent="0.35">
      <c r="A262" s="32"/>
      <c r="B262" s="52"/>
      <c r="C262" s="52"/>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c r="AC262" s="33"/>
    </row>
    <row r="263" spans="1:29" x14ac:dyDescent="0.35">
      <c r="A263" s="32"/>
      <c r="B263" s="52"/>
      <c r="C263" s="52"/>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3"/>
      <c r="AB263" s="33"/>
      <c r="AC263" s="33"/>
    </row>
    <row r="264" spans="1:29" x14ac:dyDescent="0.35">
      <c r="A264" s="32"/>
      <c r="B264" s="52"/>
      <c r="C264" s="52"/>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c r="AC264" s="33"/>
    </row>
    <row r="265" spans="1:29" x14ac:dyDescent="0.35">
      <c r="A265" s="32"/>
      <c r="B265" s="52"/>
      <c r="C265" s="52"/>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row>
    <row r="266" spans="1:29" x14ac:dyDescent="0.35">
      <c r="A266" s="32"/>
      <c r="B266" s="52"/>
      <c r="C266" s="52"/>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row>
    <row r="267" spans="1:29" x14ac:dyDescent="0.35">
      <c r="A267" s="32"/>
      <c r="B267" s="52"/>
      <c r="C267" s="52"/>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c r="AC267" s="33"/>
    </row>
    <row r="268" spans="1:29" x14ac:dyDescent="0.35">
      <c r="A268" s="32"/>
      <c r="B268" s="52"/>
      <c r="C268" s="52"/>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row>
    <row r="269" spans="1:29" x14ac:dyDescent="0.35">
      <c r="A269" s="32"/>
      <c r="B269" s="52"/>
      <c r="C269" s="52"/>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c r="AC269" s="33"/>
    </row>
    <row r="270" spans="1:29" x14ac:dyDescent="0.35">
      <c r="A270" s="32"/>
      <c r="B270" s="52"/>
      <c r="C270" s="52"/>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c r="AC270" s="33"/>
    </row>
    <row r="271" spans="1:29" x14ac:dyDescent="0.35">
      <c r="A271" s="32"/>
      <c r="B271" s="52"/>
      <c r="C271" s="52"/>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c r="AC271" s="33"/>
    </row>
    <row r="272" spans="1:29" x14ac:dyDescent="0.35">
      <c r="A272" s="32"/>
      <c r="B272" s="52"/>
      <c r="C272" s="52"/>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c r="AC272" s="33"/>
    </row>
    <row r="273" spans="1:29" x14ac:dyDescent="0.35">
      <c r="A273" s="32"/>
      <c r="B273" s="52"/>
      <c r="C273" s="52"/>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c r="AC273" s="33"/>
    </row>
    <row r="274" spans="1:29" x14ac:dyDescent="0.35">
      <c r="A274" s="32"/>
      <c r="B274" s="52"/>
      <c r="C274" s="52"/>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c r="AC274" s="33"/>
    </row>
    <row r="275" spans="1:29" x14ac:dyDescent="0.35">
      <c r="A275" s="32"/>
      <c r="B275" s="52"/>
      <c r="C275" s="52"/>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c r="AC275" s="33"/>
    </row>
    <row r="276" spans="1:29" x14ac:dyDescent="0.35">
      <c r="A276" s="32"/>
      <c r="B276" s="52"/>
      <c r="C276" s="52"/>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row>
    <row r="277" spans="1:29" x14ac:dyDescent="0.35">
      <c r="A277" s="32"/>
      <c r="B277" s="52"/>
      <c r="C277" s="52"/>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c r="AC277" s="33"/>
    </row>
    <row r="278" spans="1:29" x14ac:dyDescent="0.35">
      <c r="A278" s="32"/>
      <c r="B278" s="52"/>
      <c r="C278" s="52"/>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c r="AC278" s="33"/>
    </row>
    <row r="279" spans="1:29" x14ac:dyDescent="0.35">
      <c r="A279" s="32"/>
      <c r="B279" s="52"/>
      <c r="C279" s="52"/>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c r="AC279" s="33"/>
    </row>
    <row r="280" spans="1:29" x14ac:dyDescent="0.35">
      <c r="A280" s="32"/>
      <c r="B280" s="52"/>
      <c r="C280" s="52"/>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c r="AC280" s="33"/>
    </row>
    <row r="281" spans="1:29" x14ac:dyDescent="0.35">
      <c r="A281" s="32"/>
      <c r="B281" s="52"/>
      <c r="C281" s="52"/>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row>
    <row r="282" spans="1:29" x14ac:dyDescent="0.35">
      <c r="A282" s="32"/>
      <c r="B282" s="52"/>
      <c r="C282" s="52"/>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c r="AC282" s="33"/>
    </row>
    <row r="283" spans="1:29" x14ac:dyDescent="0.35">
      <c r="A283" s="32"/>
      <c r="B283" s="52"/>
      <c r="C283" s="52"/>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c r="AC283" s="33"/>
    </row>
    <row r="284" spans="1:29" x14ac:dyDescent="0.35">
      <c r="A284" s="32"/>
      <c r="B284" s="52"/>
      <c r="C284" s="52"/>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c r="AC284" s="33"/>
    </row>
    <row r="285" spans="1:29" x14ac:dyDescent="0.35">
      <c r="A285" s="32"/>
      <c r="B285" s="52"/>
      <c r="C285" s="52"/>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c r="AC285" s="33"/>
    </row>
    <row r="286" spans="1:29" x14ac:dyDescent="0.35">
      <c r="A286" s="32"/>
      <c r="B286" s="52"/>
      <c r="C286" s="52"/>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c r="AC286" s="33"/>
    </row>
    <row r="287" spans="1:29" x14ac:dyDescent="0.35">
      <c r="A287" s="32"/>
      <c r="B287" s="52"/>
      <c r="C287" s="52"/>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row>
    <row r="288" spans="1:29" x14ac:dyDescent="0.35">
      <c r="A288" s="32"/>
      <c r="B288" s="52"/>
      <c r="C288" s="52"/>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row>
    <row r="289" spans="1:29" x14ac:dyDescent="0.35">
      <c r="A289" s="32"/>
      <c r="B289" s="52"/>
      <c r="C289" s="52"/>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row>
    <row r="290" spans="1:29" x14ac:dyDescent="0.35">
      <c r="A290" s="32"/>
      <c r="B290" s="52"/>
      <c r="C290" s="52"/>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row>
    <row r="291" spans="1:29" x14ac:dyDescent="0.35">
      <c r="A291" s="32"/>
      <c r="B291" s="52"/>
      <c r="C291" s="52"/>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row>
    <row r="292" spans="1:29" x14ac:dyDescent="0.35">
      <c r="A292" s="32"/>
      <c r="B292" s="52"/>
      <c r="C292" s="52"/>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row>
    <row r="293" spans="1:29" x14ac:dyDescent="0.35">
      <c r="A293" s="32"/>
      <c r="B293" s="52"/>
      <c r="C293" s="52"/>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row>
    <row r="294" spans="1:29" x14ac:dyDescent="0.35">
      <c r="A294" s="32"/>
      <c r="B294" s="52"/>
      <c r="C294" s="52"/>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row>
    <row r="295" spans="1:29" x14ac:dyDescent="0.35">
      <c r="A295" s="32"/>
      <c r="B295" s="52"/>
      <c r="C295" s="52"/>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row>
    <row r="296" spans="1:29" x14ac:dyDescent="0.35">
      <c r="A296" s="32"/>
      <c r="B296" s="52"/>
      <c r="C296" s="52"/>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row>
    <row r="297" spans="1:29" x14ac:dyDescent="0.35">
      <c r="A297" s="32"/>
      <c r="B297" s="52"/>
      <c r="C297" s="52"/>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row>
    <row r="298" spans="1:29" x14ac:dyDescent="0.35">
      <c r="A298" s="32"/>
      <c r="B298" s="52"/>
      <c r="C298" s="52"/>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row>
    <row r="299" spans="1:29" x14ac:dyDescent="0.35">
      <c r="A299" s="32"/>
      <c r="B299" s="52"/>
      <c r="C299" s="52"/>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row>
    <row r="300" spans="1:29" x14ac:dyDescent="0.35">
      <c r="A300" s="32"/>
      <c r="B300" s="52"/>
      <c r="C300" s="52"/>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row>
    <row r="301" spans="1:29" x14ac:dyDescent="0.35">
      <c r="A301" s="32"/>
      <c r="B301" s="52"/>
      <c r="C301" s="52"/>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row>
    <row r="302" spans="1:29" x14ac:dyDescent="0.35">
      <c r="A302" s="32"/>
      <c r="B302" s="52"/>
      <c r="C302" s="52"/>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row>
    <row r="303" spans="1:29" x14ac:dyDescent="0.35">
      <c r="A303" s="32"/>
      <c r="B303" s="52"/>
      <c r="C303" s="52"/>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row>
    <row r="304" spans="1:29" x14ac:dyDescent="0.35">
      <c r="A304" s="32"/>
      <c r="B304" s="52"/>
      <c r="C304" s="52"/>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row>
    <row r="305" spans="1:29" x14ac:dyDescent="0.35">
      <c r="A305" s="32"/>
      <c r="B305" s="52"/>
      <c r="C305" s="52"/>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row>
    <row r="306" spans="1:29" x14ac:dyDescent="0.35">
      <c r="A306" s="32"/>
      <c r="B306" s="52"/>
      <c r="C306" s="52"/>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row>
    <row r="307" spans="1:29" x14ac:dyDescent="0.35">
      <c r="A307" s="32"/>
      <c r="B307" s="52"/>
      <c r="C307" s="52"/>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row>
    <row r="308" spans="1:29" x14ac:dyDescent="0.35">
      <c r="A308" s="32"/>
      <c r="B308" s="52"/>
      <c r="C308" s="52"/>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row>
    <row r="309" spans="1:29" x14ac:dyDescent="0.35">
      <c r="A309" s="32"/>
      <c r="B309" s="52"/>
      <c r="C309" s="52"/>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row>
    <row r="310" spans="1:29" x14ac:dyDescent="0.35">
      <c r="A310" s="32"/>
      <c r="B310" s="52"/>
      <c r="C310" s="52"/>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row>
    <row r="311" spans="1:29" x14ac:dyDescent="0.35">
      <c r="A311" s="32"/>
      <c r="B311" s="52"/>
      <c r="C311" s="52"/>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row>
    <row r="312" spans="1:29" x14ac:dyDescent="0.35">
      <c r="A312" s="32"/>
      <c r="B312" s="52"/>
      <c r="C312" s="52"/>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row>
    <row r="313" spans="1:29" x14ac:dyDescent="0.35">
      <c r="A313" s="32"/>
      <c r="B313" s="52"/>
      <c r="C313" s="52"/>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row>
    <row r="314" spans="1:29" x14ac:dyDescent="0.35">
      <c r="A314" s="32"/>
      <c r="B314" s="52"/>
      <c r="C314" s="52"/>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row>
    <row r="315" spans="1:29" x14ac:dyDescent="0.35">
      <c r="A315" s="32"/>
      <c r="B315" s="52"/>
      <c r="C315" s="52"/>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row>
    <row r="316" spans="1:29" x14ac:dyDescent="0.35">
      <c r="A316" s="32"/>
      <c r="B316" s="52"/>
      <c r="C316" s="52"/>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row>
    <row r="317" spans="1:29" x14ac:dyDescent="0.35">
      <c r="A317" s="32"/>
      <c r="B317" s="52"/>
      <c r="C317" s="52"/>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row>
    <row r="318" spans="1:29" x14ac:dyDescent="0.35">
      <c r="A318" s="32"/>
      <c r="B318" s="52"/>
      <c r="C318" s="52"/>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c r="AC318" s="33"/>
    </row>
    <row r="319" spans="1:29" x14ac:dyDescent="0.35">
      <c r="A319" s="32"/>
      <c r="B319" s="52"/>
      <c r="C319" s="52"/>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c r="AC319" s="33"/>
    </row>
    <row r="320" spans="1:29" x14ac:dyDescent="0.35">
      <c r="A320" s="32"/>
      <c r="B320" s="52"/>
      <c r="C320" s="52"/>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c r="AC320" s="33"/>
    </row>
    <row r="321" spans="1:29" x14ac:dyDescent="0.35">
      <c r="A321" s="32"/>
      <c r="B321" s="52"/>
      <c r="C321" s="52"/>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c r="AC321" s="33"/>
    </row>
    <row r="322" spans="1:29" x14ac:dyDescent="0.35">
      <c r="A322" s="32"/>
      <c r="B322" s="52"/>
      <c r="C322" s="52"/>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c r="AC322" s="33"/>
    </row>
    <row r="323" spans="1:29" x14ac:dyDescent="0.35">
      <c r="A323" s="32"/>
      <c r="B323" s="52"/>
      <c r="C323" s="52"/>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c r="AC323" s="33"/>
    </row>
    <row r="324" spans="1:29" x14ac:dyDescent="0.35">
      <c r="A324" s="32"/>
      <c r="B324" s="52"/>
      <c r="C324" s="52"/>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row>
    <row r="325" spans="1:29" x14ac:dyDescent="0.35">
      <c r="A325" s="32"/>
      <c r="B325" s="52"/>
      <c r="C325" s="52"/>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c r="AC325" s="33"/>
    </row>
    <row r="326" spans="1:29" x14ac:dyDescent="0.35">
      <c r="A326" s="32"/>
      <c r="B326" s="52"/>
      <c r="C326" s="52"/>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row>
    <row r="327" spans="1:29" x14ac:dyDescent="0.35">
      <c r="A327" s="32"/>
      <c r="B327" s="52"/>
      <c r="C327" s="52"/>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c r="AC327" s="33"/>
    </row>
    <row r="328" spans="1:29" x14ac:dyDescent="0.35">
      <c r="A328" s="32"/>
      <c r="B328" s="52"/>
      <c r="C328" s="52"/>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c r="AC328" s="33"/>
    </row>
    <row r="329" spans="1:29" x14ac:dyDescent="0.35">
      <c r="A329" s="32"/>
      <c r="B329" s="52"/>
      <c r="C329" s="52"/>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c r="AC329" s="33"/>
    </row>
    <row r="330" spans="1:29" x14ac:dyDescent="0.35">
      <c r="A330" s="32"/>
      <c r="B330" s="52"/>
      <c r="C330" s="52"/>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row>
    <row r="331" spans="1:29" x14ac:dyDescent="0.35">
      <c r="A331" s="32"/>
      <c r="B331" s="52"/>
      <c r="C331" s="52"/>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row>
    <row r="332" spans="1:29" x14ac:dyDescent="0.35">
      <c r="A332" s="32"/>
      <c r="B332" s="52"/>
      <c r="C332" s="52"/>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row>
    <row r="333" spans="1:29" x14ac:dyDescent="0.35">
      <c r="A333" s="32"/>
      <c r="B333" s="52"/>
      <c r="C333" s="52"/>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row>
    <row r="334" spans="1:29" x14ac:dyDescent="0.35">
      <c r="A334" s="32"/>
      <c r="B334" s="52"/>
      <c r="C334" s="52"/>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row>
    <row r="335" spans="1:29" x14ac:dyDescent="0.35">
      <c r="A335" s="32"/>
      <c r="B335" s="52"/>
      <c r="C335" s="52"/>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row>
    <row r="336" spans="1:29" x14ac:dyDescent="0.35">
      <c r="A336" s="32"/>
      <c r="B336" s="52"/>
      <c r="C336" s="52"/>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row>
    <row r="337" spans="1:29" x14ac:dyDescent="0.35">
      <c r="A337" s="32"/>
      <c r="B337" s="52"/>
      <c r="C337" s="52"/>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row>
    <row r="338" spans="1:29" x14ac:dyDescent="0.35">
      <c r="A338" s="32"/>
      <c r="B338" s="52"/>
      <c r="C338" s="52"/>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row>
    <row r="339" spans="1:29" x14ac:dyDescent="0.35">
      <c r="A339" s="32"/>
      <c r="B339" s="52"/>
      <c r="C339" s="52"/>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row>
    <row r="340" spans="1:29" x14ac:dyDescent="0.35">
      <c r="A340" s="32"/>
      <c r="B340" s="52"/>
      <c r="C340" s="52"/>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row>
    <row r="341" spans="1:29" x14ac:dyDescent="0.35">
      <c r="A341" s="32"/>
      <c r="B341" s="52"/>
      <c r="C341" s="52"/>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row>
    <row r="342" spans="1:29" x14ac:dyDescent="0.35">
      <c r="A342" s="32"/>
      <c r="B342" s="52"/>
      <c r="C342" s="52"/>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row>
    <row r="343" spans="1:29" x14ac:dyDescent="0.35">
      <c r="A343" s="32"/>
      <c r="B343" s="52"/>
      <c r="C343" s="52"/>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row>
    <row r="344" spans="1:29" x14ac:dyDescent="0.35">
      <c r="A344" s="32"/>
      <c r="B344" s="52"/>
      <c r="C344" s="52"/>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row>
    <row r="345" spans="1:29" x14ac:dyDescent="0.35">
      <c r="A345" s="32"/>
      <c r="B345" s="52"/>
      <c r="C345" s="52"/>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row>
    <row r="346" spans="1:29" x14ac:dyDescent="0.35">
      <c r="A346" s="32"/>
      <c r="B346" s="52"/>
      <c r="C346" s="52"/>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row>
    <row r="347" spans="1:29" x14ac:dyDescent="0.35">
      <c r="A347" s="32"/>
      <c r="B347" s="52"/>
      <c r="C347" s="52"/>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row>
    <row r="348" spans="1:29" x14ac:dyDescent="0.35">
      <c r="A348" s="32"/>
      <c r="B348" s="52"/>
      <c r="C348" s="52"/>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row>
    <row r="349" spans="1:29" x14ac:dyDescent="0.35">
      <c r="A349" s="32"/>
      <c r="B349" s="52"/>
      <c r="C349" s="52"/>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row>
    <row r="350" spans="1:29" x14ac:dyDescent="0.35">
      <c r="A350" s="32"/>
      <c r="B350" s="52"/>
      <c r="C350" s="52"/>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row>
    <row r="351" spans="1:29" x14ac:dyDescent="0.35">
      <c r="A351" s="32"/>
      <c r="B351" s="52"/>
      <c r="C351" s="52"/>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row>
    <row r="352" spans="1:29" x14ac:dyDescent="0.35">
      <c r="A352" s="32"/>
      <c r="B352" s="52"/>
      <c r="C352" s="52"/>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row>
    <row r="353" spans="1:29" x14ac:dyDescent="0.35">
      <c r="A353" s="32"/>
      <c r="B353" s="52"/>
      <c r="C353" s="52"/>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row>
    <row r="354" spans="1:29" x14ac:dyDescent="0.35">
      <c r="A354" s="32"/>
      <c r="B354" s="52"/>
      <c r="C354" s="52"/>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row>
    <row r="355" spans="1:29" x14ac:dyDescent="0.35">
      <c r="A355" s="32"/>
      <c r="B355" s="52"/>
      <c r="C355" s="52"/>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row>
    <row r="356" spans="1:29" x14ac:dyDescent="0.35">
      <c r="A356" s="32"/>
      <c r="B356" s="52"/>
      <c r="C356" s="52"/>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row>
    <row r="357" spans="1:29" x14ac:dyDescent="0.35">
      <c r="A357" s="32"/>
      <c r="B357" s="52"/>
      <c r="C357" s="52"/>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row>
    <row r="358" spans="1:29" x14ac:dyDescent="0.35">
      <c r="A358" s="32"/>
      <c r="B358" s="52"/>
      <c r="C358" s="52"/>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row>
    <row r="359" spans="1:29" x14ac:dyDescent="0.35">
      <c r="A359" s="32"/>
      <c r="B359" s="52"/>
      <c r="C359" s="52"/>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row>
    <row r="360" spans="1:29" x14ac:dyDescent="0.35">
      <c r="A360" s="32"/>
      <c r="B360" s="52"/>
      <c r="C360" s="52"/>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row>
    <row r="361" spans="1:29" x14ac:dyDescent="0.35">
      <c r="A361" s="32"/>
      <c r="B361" s="52"/>
      <c r="C361" s="52"/>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row>
    <row r="362" spans="1:29" x14ac:dyDescent="0.35">
      <c r="A362" s="32"/>
      <c r="B362" s="52"/>
      <c r="C362" s="52"/>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row>
    <row r="363" spans="1:29" x14ac:dyDescent="0.35">
      <c r="A363" s="32"/>
      <c r="B363" s="52"/>
      <c r="C363" s="52"/>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row>
    <row r="364" spans="1:29" x14ac:dyDescent="0.35">
      <c r="A364" s="32"/>
      <c r="B364" s="52"/>
      <c r="C364" s="52"/>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row>
    <row r="365" spans="1:29" x14ac:dyDescent="0.35">
      <c r="A365" s="32"/>
      <c r="B365" s="52"/>
      <c r="C365" s="52"/>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row>
    <row r="366" spans="1:29" x14ac:dyDescent="0.35">
      <c r="A366" s="32"/>
      <c r="B366" s="52"/>
      <c r="C366" s="52"/>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row>
    <row r="367" spans="1:29" x14ac:dyDescent="0.35">
      <c r="A367" s="32"/>
      <c r="B367" s="52"/>
      <c r="C367" s="52"/>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row>
    <row r="368" spans="1:29" x14ac:dyDescent="0.35">
      <c r="A368" s="32"/>
      <c r="B368" s="52"/>
      <c r="C368" s="52"/>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row>
    <row r="369" spans="1:29" x14ac:dyDescent="0.35">
      <c r="A369" s="32"/>
      <c r="B369" s="52"/>
      <c r="C369" s="52"/>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row>
    <row r="370" spans="1:29" x14ac:dyDescent="0.35">
      <c r="A370" s="32"/>
      <c r="B370" s="52"/>
      <c r="C370" s="52"/>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row>
    <row r="371" spans="1:29" x14ac:dyDescent="0.35">
      <c r="A371" s="32"/>
      <c r="B371" s="52"/>
      <c r="C371" s="52"/>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row>
    <row r="372" spans="1:29" x14ac:dyDescent="0.35">
      <c r="A372" s="32"/>
      <c r="B372" s="52"/>
      <c r="C372" s="52"/>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row>
    <row r="373" spans="1:29" x14ac:dyDescent="0.35">
      <c r="A373" s="32"/>
      <c r="B373" s="52"/>
      <c r="C373" s="52"/>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row>
    <row r="374" spans="1:29" x14ac:dyDescent="0.35">
      <c r="A374" s="32"/>
      <c r="B374" s="52"/>
      <c r="C374" s="52"/>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row>
    <row r="375" spans="1:29" x14ac:dyDescent="0.35">
      <c r="A375" s="32"/>
      <c r="B375" s="52"/>
      <c r="C375" s="52"/>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row>
    <row r="376" spans="1:29" x14ac:dyDescent="0.35">
      <c r="A376" s="32"/>
      <c r="B376" s="52"/>
      <c r="C376" s="52"/>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row>
    <row r="377" spans="1:29" x14ac:dyDescent="0.35">
      <c r="A377" s="32"/>
      <c r="B377" s="52"/>
      <c r="C377" s="52"/>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row>
    <row r="378" spans="1:29" x14ac:dyDescent="0.35">
      <c r="A378" s="32"/>
      <c r="B378" s="52"/>
      <c r="C378" s="52"/>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row>
    <row r="379" spans="1:29" x14ac:dyDescent="0.35">
      <c r="A379" s="32"/>
      <c r="B379" s="52"/>
      <c r="C379" s="52"/>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row>
    <row r="380" spans="1:29" x14ac:dyDescent="0.35">
      <c r="A380" s="32"/>
      <c r="B380" s="52"/>
      <c r="C380" s="52"/>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row>
    <row r="381" spans="1:29" x14ac:dyDescent="0.35">
      <c r="A381" s="32"/>
      <c r="B381" s="52"/>
      <c r="C381" s="52"/>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row>
    <row r="382" spans="1:29" x14ac:dyDescent="0.35">
      <c r="A382" s="32"/>
      <c r="B382" s="52"/>
      <c r="C382" s="52"/>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row>
    <row r="383" spans="1:29" x14ac:dyDescent="0.35">
      <c r="A383" s="32"/>
      <c r="B383" s="52"/>
      <c r="C383" s="52"/>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row>
    <row r="384" spans="1:29" x14ac:dyDescent="0.35">
      <c r="A384" s="32"/>
      <c r="B384" s="52"/>
      <c r="C384" s="52"/>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row>
    <row r="385" spans="1:29" x14ac:dyDescent="0.35">
      <c r="A385" s="32"/>
      <c r="B385" s="52"/>
      <c r="C385" s="52"/>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row>
    <row r="386" spans="1:29" x14ac:dyDescent="0.35">
      <c r="A386" s="32"/>
      <c r="B386" s="52"/>
      <c r="C386" s="52"/>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row>
    <row r="387" spans="1:29" x14ac:dyDescent="0.35">
      <c r="A387" s="32"/>
      <c r="B387" s="52"/>
      <c r="C387" s="52"/>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row>
    <row r="388" spans="1:29" x14ac:dyDescent="0.35">
      <c r="A388" s="32"/>
      <c r="B388" s="52"/>
      <c r="C388" s="52"/>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row>
    <row r="389" spans="1:29" x14ac:dyDescent="0.35">
      <c r="A389" s="32"/>
      <c r="B389" s="52"/>
      <c r="C389" s="52"/>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row>
    <row r="390" spans="1:29" x14ac:dyDescent="0.35">
      <c r="A390" s="32"/>
      <c r="B390" s="52"/>
      <c r="C390" s="52"/>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row>
    <row r="391" spans="1:29" x14ac:dyDescent="0.35">
      <c r="A391" s="32"/>
      <c r="B391" s="52"/>
      <c r="C391" s="52"/>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row>
    <row r="392" spans="1:29" x14ac:dyDescent="0.35">
      <c r="A392" s="32"/>
      <c r="B392" s="52"/>
      <c r="C392" s="52"/>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row>
    <row r="393" spans="1:29" x14ac:dyDescent="0.35">
      <c r="A393" s="32"/>
      <c r="B393" s="52"/>
      <c r="C393" s="52"/>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row>
    <row r="394" spans="1:29" x14ac:dyDescent="0.35">
      <c r="A394" s="32"/>
      <c r="B394" s="52"/>
      <c r="C394" s="52"/>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row>
    <row r="395" spans="1:29" x14ac:dyDescent="0.35">
      <c r="A395" s="32"/>
      <c r="B395" s="52"/>
      <c r="C395" s="52"/>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row>
    <row r="396" spans="1:29" x14ac:dyDescent="0.35">
      <c r="A396" s="32"/>
      <c r="B396" s="52"/>
      <c r="C396" s="52"/>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row>
    <row r="397" spans="1:29" x14ac:dyDescent="0.35">
      <c r="A397" s="32"/>
      <c r="B397" s="52"/>
      <c r="C397" s="52"/>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row>
    <row r="398" spans="1:29" x14ac:dyDescent="0.35">
      <c r="A398" s="32"/>
      <c r="B398" s="52"/>
      <c r="C398" s="52"/>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row>
    <row r="399" spans="1:29" x14ac:dyDescent="0.35">
      <c r="A399" s="32"/>
      <c r="B399" s="52"/>
      <c r="C399" s="52"/>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row>
    <row r="400" spans="1:29" x14ac:dyDescent="0.35">
      <c r="A400" s="32"/>
      <c r="B400" s="52"/>
      <c r="C400" s="52"/>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row>
    <row r="401" spans="1:29" x14ac:dyDescent="0.35">
      <c r="A401" s="32"/>
      <c r="B401" s="52"/>
      <c r="C401" s="52"/>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row>
    <row r="402" spans="1:29" x14ac:dyDescent="0.35">
      <c r="A402" s="32"/>
      <c r="B402" s="52"/>
      <c r="C402" s="52"/>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row>
    <row r="403" spans="1:29" x14ac:dyDescent="0.35">
      <c r="A403" s="32"/>
      <c r="B403" s="52"/>
      <c r="C403" s="52"/>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row>
    <row r="404" spans="1:29" x14ac:dyDescent="0.35">
      <c r="A404" s="32"/>
      <c r="B404" s="52"/>
      <c r="C404" s="52"/>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row>
    <row r="405" spans="1:29" x14ac:dyDescent="0.35">
      <c r="A405" s="32"/>
      <c r="B405" s="52"/>
      <c r="C405" s="52"/>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row>
    <row r="406" spans="1:29" x14ac:dyDescent="0.35">
      <c r="A406" s="32"/>
      <c r="B406" s="52"/>
      <c r="C406" s="52"/>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row>
    <row r="407" spans="1:29" x14ac:dyDescent="0.35">
      <c r="A407" s="32"/>
      <c r="B407" s="52"/>
      <c r="C407" s="52"/>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row>
    <row r="408" spans="1:29" x14ac:dyDescent="0.35">
      <c r="A408" s="32"/>
      <c r="B408" s="52"/>
      <c r="C408" s="52"/>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row>
    <row r="409" spans="1:29" x14ac:dyDescent="0.35">
      <c r="A409" s="32"/>
      <c r="B409" s="52"/>
      <c r="C409" s="52"/>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row>
    <row r="410" spans="1:29" x14ac:dyDescent="0.35">
      <c r="A410" s="32"/>
      <c r="B410" s="52"/>
      <c r="C410" s="52"/>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row>
    <row r="411" spans="1:29" x14ac:dyDescent="0.35">
      <c r="A411" s="32"/>
      <c r="B411" s="52"/>
      <c r="C411" s="52"/>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row>
    <row r="412" spans="1:29" x14ac:dyDescent="0.35">
      <c r="A412" s="32"/>
      <c r="B412" s="52"/>
      <c r="C412" s="52"/>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row>
    <row r="413" spans="1:29" x14ac:dyDescent="0.35">
      <c r="A413" s="32"/>
      <c r="B413" s="52"/>
      <c r="C413" s="52"/>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row>
    <row r="414" spans="1:29" x14ac:dyDescent="0.35">
      <c r="A414" s="32"/>
      <c r="B414" s="52"/>
      <c r="C414" s="52"/>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row>
    <row r="415" spans="1:29" x14ac:dyDescent="0.35">
      <c r="A415" s="32"/>
      <c r="B415" s="52"/>
      <c r="C415" s="52"/>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row>
    <row r="416" spans="1:29" x14ac:dyDescent="0.35">
      <c r="A416" s="32"/>
      <c r="B416" s="52"/>
      <c r="C416" s="52"/>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row>
    <row r="417" spans="1:29" x14ac:dyDescent="0.35">
      <c r="A417" s="32"/>
      <c r="B417" s="52"/>
      <c r="C417" s="52"/>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row>
    <row r="418" spans="1:29" x14ac:dyDescent="0.35">
      <c r="A418" s="32"/>
      <c r="B418" s="52"/>
      <c r="C418" s="52"/>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row>
    <row r="419" spans="1:29" x14ac:dyDescent="0.35">
      <c r="A419" s="32"/>
      <c r="B419" s="52"/>
      <c r="C419" s="52"/>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row>
    <row r="420" spans="1:29" x14ac:dyDescent="0.35">
      <c r="A420" s="32"/>
      <c r="B420" s="52"/>
      <c r="C420" s="52"/>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row>
    <row r="421" spans="1:29" x14ac:dyDescent="0.35">
      <c r="A421" s="32"/>
      <c r="B421" s="52"/>
      <c r="C421" s="52"/>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row>
    <row r="422" spans="1:29" x14ac:dyDescent="0.35">
      <c r="A422" s="32"/>
      <c r="B422" s="52"/>
      <c r="C422" s="52"/>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row>
    <row r="423" spans="1:29" x14ac:dyDescent="0.35">
      <c r="A423" s="32"/>
      <c r="B423" s="52"/>
      <c r="C423" s="52"/>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row>
    <row r="424" spans="1:29" x14ac:dyDescent="0.35">
      <c r="A424" s="32"/>
      <c r="B424" s="52"/>
      <c r="C424" s="52"/>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row>
    <row r="425" spans="1:29" x14ac:dyDescent="0.35">
      <c r="A425" s="32"/>
      <c r="B425" s="52"/>
      <c r="C425" s="52"/>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row>
    <row r="426" spans="1:29" x14ac:dyDescent="0.35">
      <c r="A426" s="32"/>
      <c r="B426" s="52"/>
      <c r="C426" s="52"/>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row>
    <row r="427" spans="1:29" x14ac:dyDescent="0.35">
      <c r="A427" s="32"/>
      <c r="B427" s="52"/>
      <c r="C427" s="52"/>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row>
    <row r="428" spans="1:29" x14ac:dyDescent="0.35">
      <c r="A428" s="32"/>
      <c r="B428" s="52"/>
      <c r="C428" s="52"/>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row>
    <row r="429" spans="1:29" x14ac:dyDescent="0.35">
      <c r="A429" s="32"/>
      <c r="B429" s="52"/>
      <c r="C429" s="52"/>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row>
    <row r="430" spans="1:29" x14ac:dyDescent="0.35">
      <c r="A430" s="32"/>
      <c r="B430" s="52"/>
      <c r="C430" s="52"/>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row>
    <row r="431" spans="1:29" x14ac:dyDescent="0.35">
      <c r="A431" s="32"/>
      <c r="B431" s="52"/>
      <c r="C431" s="52"/>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row>
    <row r="432" spans="1:29" x14ac:dyDescent="0.35">
      <c r="A432" s="32"/>
      <c r="B432" s="52"/>
      <c r="C432" s="52"/>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row>
    <row r="433" spans="1:29" x14ac:dyDescent="0.35">
      <c r="A433" s="32"/>
      <c r="B433" s="52"/>
      <c r="C433" s="52"/>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row>
    <row r="434" spans="1:29" x14ac:dyDescent="0.35">
      <c r="A434" s="32"/>
      <c r="B434" s="52"/>
      <c r="C434" s="52"/>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row>
    <row r="435" spans="1:29" x14ac:dyDescent="0.35">
      <c r="A435" s="32"/>
      <c r="B435" s="52"/>
      <c r="C435" s="52"/>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row>
    <row r="436" spans="1:29" x14ac:dyDescent="0.35">
      <c r="A436" s="32"/>
      <c r="B436" s="52"/>
      <c r="C436" s="52"/>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row>
    <row r="437" spans="1:29" x14ac:dyDescent="0.35">
      <c r="A437" s="32"/>
      <c r="B437" s="52"/>
      <c r="C437" s="52"/>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row>
    <row r="438" spans="1:29" x14ac:dyDescent="0.35">
      <c r="A438" s="32"/>
      <c r="B438" s="52"/>
      <c r="C438" s="52"/>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row>
    <row r="439" spans="1:29" x14ac:dyDescent="0.35">
      <c r="A439" s="32"/>
      <c r="B439" s="52"/>
      <c r="C439" s="52"/>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row>
    <row r="440" spans="1:29" x14ac:dyDescent="0.35">
      <c r="A440" s="32"/>
      <c r="B440" s="52"/>
      <c r="C440" s="52"/>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row>
    <row r="441" spans="1:29" x14ac:dyDescent="0.35">
      <c r="A441" s="32"/>
      <c r="B441" s="52"/>
      <c r="C441" s="52"/>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row>
    <row r="442" spans="1:29" x14ac:dyDescent="0.35">
      <c r="A442" s="32"/>
      <c r="B442" s="52"/>
      <c r="C442" s="52"/>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row>
    <row r="443" spans="1:29" x14ac:dyDescent="0.35">
      <c r="A443" s="32"/>
      <c r="B443" s="52"/>
      <c r="C443" s="52"/>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row>
    <row r="444" spans="1:29" x14ac:dyDescent="0.35">
      <c r="A444" s="32"/>
      <c r="B444" s="52"/>
      <c r="C444" s="52"/>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row>
    <row r="445" spans="1:29" x14ac:dyDescent="0.35">
      <c r="A445" s="32"/>
      <c r="B445" s="52"/>
      <c r="C445" s="52"/>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row>
    <row r="446" spans="1:29" x14ac:dyDescent="0.35">
      <c r="A446" s="32"/>
      <c r="B446" s="52"/>
      <c r="C446" s="52"/>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row>
    <row r="447" spans="1:29" x14ac:dyDescent="0.35">
      <c r="A447" s="32"/>
      <c r="B447" s="52"/>
      <c r="C447" s="52"/>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row>
    <row r="448" spans="1:29" x14ac:dyDescent="0.35">
      <c r="A448" s="32"/>
      <c r="B448" s="52"/>
      <c r="C448" s="52"/>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row>
    <row r="449" spans="1:29" x14ac:dyDescent="0.35">
      <c r="A449" s="32"/>
      <c r="B449" s="52"/>
      <c r="C449" s="52"/>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row>
    <row r="450" spans="1:29" x14ac:dyDescent="0.35">
      <c r="A450" s="32"/>
      <c r="B450" s="52"/>
      <c r="C450" s="52"/>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row>
    <row r="451" spans="1:29" x14ac:dyDescent="0.35">
      <c r="A451" s="32"/>
      <c r="B451" s="52"/>
      <c r="C451" s="52"/>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row>
    <row r="452" spans="1:29" x14ac:dyDescent="0.35">
      <c r="A452" s="32"/>
      <c r="B452" s="52"/>
      <c r="C452" s="52"/>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row>
    <row r="453" spans="1:29" x14ac:dyDescent="0.35">
      <c r="A453" s="32"/>
      <c r="B453" s="52"/>
      <c r="C453" s="52"/>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row>
    <row r="454" spans="1:29" x14ac:dyDescent="0.35">
      <c r="A454" s="32"/>
      <c r="B454" s="52"/>
      <c r="C454" s="52"/>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row>
    <row r="455" spans="1:29" x14ac:dyDescent="0.35">
      <c r="A455" s="32"/>
      <c r="B455" s="52"/>
      <c r="C455" s="52"/>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row>
    <row r="456" spans="1:29" x14ac:dyDescent="0.35">
      <c r="A456" s="32"/>
      <c r="B456" s="52"/>
      <c r="C456" s="52"/>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row>
    <row r="457" spans="1:29" x14ac:dyDescent="0.35">
      <c r="A457" s="32"/>
      <c r="B457" s="52"/>
      <c r="C457" s="52"/>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row>
    <row r="458" spans="1:29" x14ac:dyDescent="0.35">
      <c r="A458" s="32"/>
      <c r="B458" s="52"/>
      <c r="C458" s="52"/>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row>
    <row r="459" spans="1:29" x14ac:dyDescent="0.35">
      <c r="A459" s="32"/>
      <c r="B459" s="52"/>
      <c r="C459" s="52"/>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row>
    <row r="460" spans="1:29" x14ac:dyDescent="0.35">
      <c r="A460" s="32"/>
      <c r="B460" s="52"/>
      <c r="C460" s="52"/>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row>
    <row r="461" spans="1:29" x14ac:dyDescent="0.35">
      <c r="A461" s="32"/>
      <c r="B461" s="52"/>
      <c r="C461" s="52"/>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row>
    <row r="462" spans="1:29" x14ac:dyDescent="0.35">
      <c r="A462" s="32"/>
      <c r="B462" s="52"/>
      <c r="C462" s="52"/>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row>
    <row r="463" spans="1:29" x14ac:dyDescent="0.35">
      <c r="A463" s="32"/>
      <c r="B463" s="52"/>
      <c r="C463" s="52"/>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row>
    <row r="464" spans="1:29" x14ac:dyDescent="0.35">
      <c r="A464" s="32"/>
      <c r="B464" s="52"/>
      <c r="C464" s="52"/>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row>
    <row r="465" spans="1:29" x14ac:dyDescent="0.35">
      <c r="A465" s="32"/>
      <c r="B465" s="52"/>
      <c r="C465" s="52"/>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row>
    <row r="466" spans="1:29" x14ac:dyDescent="0.35">
      <c r="A466" s="32"/>
      <c r="B466" s="52"/>
      <c r="C466" s="52"/>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row>
    <row r="467" spans="1:29" x14ac:dyDescent="0.35">
      <c r="A467" s="32"/>
      <c r="B467" s="52"/>
      <c r="C467" s="52"/>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row>
    <row r="468" spans="1:29" x14ac:dyDescent="0.35">
      <c r="A468" s="32"/>
      <c r="B468" s="52"/>
      <c r="C468" s="52"/>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row>
    <row r="469" spans="1:29" x14ac:dyDescent="0.35">
      <c r="A469" s="32"/>
      <c r="B469" s="52"/>
      <c r="C469" s="52"/>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row>
    <row r="470" spans="1:29" x14ac:dyDescent="0.35">
      <c r="A470" s="32"/>
      <c r="B470" s="52"/>
      <c r="C470" s="52"/>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row>
    <row r="471" spans="1:29" x14ac:dyDescent="0.35">
      <c r="A471" s="32"/>
      <c r="B471" s="52"/>
      <c r="C471" s="52"/>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row>
    <row r="472" spans="1:29" x14ac:dyDescent="0.35">
      <c r="A472" s="32"/>
      <c r="B472" s="52"/>
      <c r="C472" s="52"/>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row>
    <row r="473" spans="1:29" x14ac:dyDescent="0.35">
      <c r="A473" s="32"/>
      <c r="B473" s="52"/>
      <c r="C473" s="52"/>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row>
    <row r="474" spans="1:29" x14ac:dyDescent="0.35">
      <c r="A474" s="32"/>
      <c r="B474" s="52"/>
      <c r="C474" s="52"/>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row>
    <row r="475" spans="1:29" x14ac:dyDescent="0.35">
      <c r="A475" s="32"/>
      <c r="B475" s="52"/>
      <c r="C475" s="52"/>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row>
    <row r="476" spans="1:29" x14ac:dyDescent="0.35">
      <c r="A476" s="32"/>
      <c r="B476" s="52"/>
      <c r="C476" s="52"/>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row>
    <row r="477" spans="1:29" x14ac:dyDescent="0.35">
      <c r="A477" s="32"/>
      <c r="B477" s="52"/>
      <c r="C477" s="52"/>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row>
    <row r="478" spans="1:29" x14ac:dyDescent="0.35">
      <c r="A478" s="32"/>
      <c r="B478" s="52"/>
      <c r="C478" s="52"/>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c r="AC478" s="33"/>
    </row>
    <row r="479" spans="1:29" x14ac:dyDescent="0.35">
      <c r="A479" s="32"/>
      <c r="B479" s="52"/>
      <c r="C479" s="52"/>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c r="AC479" s="33"/>
    </row>
    <row r="480" spans="1:29" x14ac:dyDescent="0.35">
      <c r="A480" s="32"/>
      <c r="B480" s="52"/>
      <c r="C480" s="52"/>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c r="AC480" s="33"/>
    </row>
    <row r="481" spans="1:29" x14ac:dyDescent="0.35">
      <c r="A481" s="32"/>
      <c r="B481" s="52"/>
      <c r="C481" s="52"/>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c r="AC481" s="33"/>
    </row>
    <row r="482" spans="1:29" x14ac:dyDescent="0.35">
      <c r="A482" s="32"/>
      <c r="B482" s="52"/>
      <c r="C482" s="52"/>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c r="AC482" s="33"/>
    </row>
    <row r="483" spans="1:29" x14ac:dyDescent="0.35">
      <c r="A483" s="32"/>
      <c r="B483" s="52"/>
      <c r="C483" s="52"/>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row>
    <row r="484" spans="1:29" x14ac:dyDescent="0.35">
      <c r="A484" s="32"/>
      <c r="B484" s="52"/>
      <c r="C484" s="52"/>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c r="AC484" s="33"/>
    </row>
    <row r="485" spans="1:29" x14ac:dyDescent="0.35">
      <c r="A485" s="32"/>
      <c r="B485" s="52"/>
      <c r="C485" s="52"/>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c r="AC485" s="33"/>
    </row>
    <row r="486" spans="1:29" x14ac:dyDescent="0.35">
      <c r="A486" s="32"/>
      <c r="B486" s="52"/>
      <c r="C486" s="52"/>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row>
    <row r="487" spans="1:29" x14ac:dyDescent="0.35">
      <c r="A487" s="32"/>
      <c r="B487" s="52"/>
      <c r="C487" s="52"/>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c r="AC487" s="33"/>
    </row>
    <row r="488" spans="1:29" x14ac:dyDescent="0.35">
      <c r="A488" s="32"/>
      <c r="B488" s="52"/>
      <c r="C488" s="52"/>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c r="AC488" s="33"/>
    </row>
    <row r="489" spans="1:29" x14ac:dyDescent="0.35">
      <c r="A489" s="32"/>
      <c r="B489" s="52"/>
      <c r="C489" s="52"/>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row>
    <row r="490" spans="1:29" x14ac:dyDescent="0.35">
      <c r="A490" s="32"/>
      <c r="B490" s="52"/>
      <c r="C490" s="52"/>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c r="AC490" s="33"/>
    </row>
    <row r="491" spans="1:29" x14ac:dyDescent="0.35">
      <c r="A491" s="32"/>
      <c r="B491" s="52"/>
      <c r="C491" s="52"/>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c r="AC491" s="33"/>
    </row>
    <row r="492" spans="1:29" x14ac:dyDescent="0.35">
      <c r="A492" s="32"/>
      <c r="B492" s="52"/>
      <c r="C492" s="52"/>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row>
    <row r="493" spans="1:29" x14ac:dyDescent="0.35">
      <c r="A493" s="32"/>
      <c r="B493" s="52"/>
      <c r="C493" s="52"/>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c r="AC493" s="33"/>
    </row>
    <row r="494" spans="1:29" x14ac:dyDescent="0.35">
      <c r="A494" s="32"/>
      <c r="B494" s="52"/>
      <c r="C494" s="52"/>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c r="AC494" s="33"/>
    </row>
    <row r="495" spans="1:29" x14ac:dyDescent="0.35">
      <c r="A495" s="32"/>
      <c r="B495" s="52"/>
      <c r="C495" s="52"/>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row>
    <row r="496" spans="1:29" x14ac:dyDescent="0.35">
      <c r="A496" s="32"/>
      <c r="B496" s="52"/>
      <c r="C496" s="52"/>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c r="AC496" s="33"/>
    </row>
    <row r="497" spans="1:29" x14ac:dyDescent="0.35">
      <c r="A497" s="32"/>
      <c r="B497" s="52"/>
      <c r="C497" s="52"/>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c r="AC497" s="33"/>
    </row>
    <row r="498" spans="1:29" x14ac:dyDescent="0.35">
      <c r="A498" s="32"/>
      <c r="B498" s="52"/>
      <c r="C498" s="52"/>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c r="AC498" s="33"/>
    </row>
    <row r="499" spans="1:29" x14ac:dyDescent="0.35">
      <c r="A499" s="32"/>
      <c r="B499" s="52"/>
      <c r="C499" s="52"/>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c r="AC499" s="33"/>
    </row>
    <row r="500" spans="1:29" x14ac:dyDescent="0.35">
      <c r="A500" s="32"/>
      <c r="B500" s="52"/>
      <c r="C500" s="52"/>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c r="AC500" s="33"/>
    </row>
    <row r="501" spans="1:29" x14ac:dyDescent="0.35">
      <c r="A501" s="32"/>
      <c r="B501" s="52"/>
      <c r="C501" s="52"/>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c r="AC501" s="33"/>
    </row>
    <row r="502" spans="1:29" x14ac:dyDescent="0.35">
      <c r="A502" s="32"/>
      <c r="B502" s="52"/>
      <c r="C502" s="52"/>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c r="AC502" s="33"/>
    </row>
    <row r="503" spans="1:29" x14ac:dyDescent="0.35">
      <c r="A503" s="32"/>
      <c r="B503" s="52"/>
      <c r="C503" s="52"/>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c r="AC503" s="33"/>
    </row>
    <row r="504" spans="1:29" x14ac:dyDescent="0.35">
      <c r="A504" s="32"/>
      <c r="B504" s="52"/>
      <c r="C504" s="52"/>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c r="AC504" s="33"/>
    </row>
    <row r="505" spans="1:29" x14ac:dyDescent="0.35">
      <c r="A505" s="32"/>
      <c r="B505" s="52"/>
      <c r="C505" s="52"/>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c r="AC505" s="33"/>
    </row>
    <row r="506" spans="1:29" x14ac:dyDescent="0.35">
      <c r="A506" s="32"/>
      <c r="B506" s="52"/>
      <c r="C506" s="52"/>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c r="AC506" s="33"/>
    </row>
    <row r="507" spans="1:29" x14ac:dyDescent="0.35">
      <c r="A507" s="32"/>
      <c r="B507" s="52"/>
      <c r="C507" s="52"/>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c r="AC507" s="33"/>
    </row>
    <row r="508" spans="1:29" x14ac:dyDescent="0.35">
      <c r="A508" s="32"/>
      <c r="B508" s="52"/>
      <c r="C508" s="52"/>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c r="AC508" s="33"/>
    </row>
    <row r="509" spans="1:29" x14ac:dyDescent="0.35">
      <c r="A509" s="32"/>
      <c r="B509" s="52"/>
      <c r="C509" s="52"/>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c r="AC509" s="33"/>
    </row>
    <row r="510" spans="1:29" x14ac:dyDescent="0.35">
      <c r="A510" s="32"/>
      <c r="B510" s="52"/>
      <c r="C510" s="52"/>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c r="AC510" s="33"/>
    </row>
    <row r="511" spans="1:29" x14ac:dyDescent="0.35">
      <c r="A511" s="32"/>
      <c r="B511" s="52"/>
      <c r="C511" s="52"/>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c r="AC511" s="33"/>
    </row>
    <row r="512" spans="1:29" x14ac:dyDescent="0.35">
      <c r="A512" s="32"/>
      <c r="B512" s="52"/>
      <c r="C512" s="52"/>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c r="AC512" s="33"/>
    </row>
    <row r="513" spans="1:29" x14ac:dyDescent="0.35">
      <c r="A513" s="32"/>
      <c r="B513" s="52"/>
      <c r="C513" s="52"/>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c r="AC513" s="33"/>
    </row>
    <row r="514" spans="1:29" x14ac:dyDescent="0.35">
      <c r="A514" s="32"/>
      <c r="B514" s="52"/>
      <c r="C514" s="52"/>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c r="AC514" s="33"/>
    </row>
    <row r="515" spans="1:29" x14ac:dyDescent="0.35">
      <c r="A515" s="32"/>
      <c r="B515" s="52"/>
      <c r="C515" s="52"/>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c r="AC515" s="33"/>
    </row>
    <row r="516" spans="1:29" x14ac:dyDescent="0.35">
      <c r="A516" s="32"/>
      <c r="B516" s="52"/>
      <c r="C516" s="52"/>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c r="AC516" s="33"/>
    </row>
    <row r="517" spans="1:29" x14ac:dyDescent="0.35">
      <c r="A517" s="32"/>
      <c r="B517" s="52"/>
      <c r="C517" s="52"/>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c r="AC517" s="33"/>
    </row>
    <row r="518" spans="1:29" x14ac:dyDescent="0.35">
      <c r="A518" s="32"/>
      <c r="B518" s="52"/>
      <c r="C518" s="52"/>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c r="AC518" s="33"/>
    </row>
    <row r="519" spans="1:29" x14ac:dyDescent="0.35">
      <c r="A519" s="32"/>
      <c r="B519" s="52"/>
      <c r="C519" s="52"/>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c r="AC519" s="33"/>
    </row>
    <row r="520" spans="1:29" x14ac:dyDescent="0.35">
      <c r="A520" s="32"/>
      <c r="B520" s="52"/>
      <c r="C520" s="52"/>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c r="AC520" s="33"/>
    </row>
    <row r="521" spans="1:29" x14ac:dyDescent="0.35">
      <c r="A521" s="32"/>
      <c r="B521" s="52"/>
      <c r="C521" s="52"/>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c r="AC521" s="33"/>
    </row>
    <row r="522" spans="1:29" x14ac:dyDescent="0.35">
      <c r="A522" s="32"/>
      <c r="B522" s="52"/>
      <c r="C522" s="52"/>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c r="AC522" s="33"/>
    </row>
    <row r="523" spans="1:29" x14ac:dyDescent="0.35">
      <c r="A523" s="32"/>
      <c r="B523" s="52"/>
      <c r="C523" s="52"/>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c r="AC523" s="33"/>
    </row>
    <row r="524" spans="1:29" x14ac:dyDescent="0.35">
      <c r="A524" s="32"/>
      <c r="B524" s="52"/>
      <c r="C524" s="52"/>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c r="AC524" s="33"/>
    </row>
    <row r="525" spans="1:29" x14ac:dyDescent="0.35">
      <c r="A525" s="32"/>
      <c r="B525" s="52"/>
      <c r="C525" s="52"/>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c r="AC525" s="33"/>
    </row>
    <row r="526" spans="1:29" x14ac:dyDescent="0.35">
      <c r="A526" s="32"/>
      <c r="B526" s="52"/>
      <c r="C526" s="52"/>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row>
    <row r="527" spans="1:29" x14ac:dyDescent="0.35">
      <c r="A527" s="32"/>
      <c r="B527" s="52"/>
      <c r="C527" s="52"/>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c r="AC527" s="33"/>
    </row>
    <row r="528" spans="1:29" x14ac:dyDescent="0.35">
      <c r="A528" s="32"/>
      <c r="B528" s="52"/>
      <c r="C528" s="52"/>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c r="AC528" s="33"/>
    </row>
    <row r="529" spans="1:29" x14ac:dyDescent="0.35">
      <c r="A529" s="32"/>
      <c r="B529" s="52"/>
      <c r="C529" s="52"/>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c r="AC529" s="33"/>
    </row>
    <row r="530" spans="1:29" x14ac:dyDescent="0.35">
      <c r="A530" s="32"/>
      <c r="B530" s="52"/>
      <c r="C530" s="52"/>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c r="AC530" s="33"/>
    </row>
    <row r="531" spans="1:29" x14ac:dyDescent="0.35">
      <c r="A531" s="32"/>
      <c r="B531" s="52"/>
      <c r="C531" s="52"/>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c r="AC531" s="33"/>
    </row>
    <row r="532" spans="1:29" x14ac:dyDescent="0.35">
      <c r="A532" s="32"/>
      <c r="B532" s="52"/>
      <c r="C532" s="52"/>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c r="AC532" s="33"/>
    </row>
    <row r="533" spans="1:29" x14ac:dyDescent="0.35">
      <c r="A533" s="32"/>
      <c r="B533" s="52"/>
      <c r="C533" s="52"/>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c r="AC533" s="33"/>
    </row>
    <row r="534" spans="1:29" x14ac:dyDescent="0.35">
      <c r="A534" s="32"/>
      <c r="B534" s="52"/>
      <c r="C534" s="52"/>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c r="AC534" s="33"/>
    </row>
    <row r="535" spans="1:29" x14ac:dyDescent="0.35">
      <c r="A535" s="32"/>
      <c r="B535" s="52"/>
      <c r="C535" s="52"/>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c r="AC535" s="33"/>
    </row>
    <row r="536" spans="1:29" x14ac:dyDescent="0.35">
      <c r="A536" s="32"/>
      <c r="B536" s="52"/>
      <c r="C536" s="52"/>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c r="AC536" s="33"/>
    </row>
    <row r="537" spans="1:29" x14ac:dyDescent="0.35">
      <c r="A537" s="32"/>
      <c r="B537" s="52"/>
      <c r="C537" s="52"/>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row>
    <row r="538" spans="1:29" x14ac:dyDescent="0.35">
      <c r="A538" s="32"/>
      <c r="B538" s="52"/>
      <c r="C538" s="52"/>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c r="AC538" s="33"/>
    </row>
    <row r="539" spans="1:29" x14ac:dyDescent="0.35">
      <c r="A539" s="32"/>
      <c r="B539" s="52"/>
      <c r="C539" s="52"/>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c r="AC539" s="33"/>
    </row>
    <row r="540" spans="1:29" x14ac:dyDescent="0.35">
      <c r="A540" s="32"/>
      <c r="B540" s="52"/>
      <c r="C540" s="52"/>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row>
    <row r="541" spans="1:29" x14ac:dyDescent="0.35">
      <c r="A541" s="32"/>
      <c r="B541" s="52"/>
      <c r="C541" s="52"/>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c r="AC541" s="33"/>
    </row>
    <row r="542" spans="1:29" x14ac:dyDescent="0.35">
      <c r="A542" s="32"/>
      <c r="B542" s="52"/>
      <c r="C542" s="52"/>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c r="AC542" s="33"/>
    </row>
    <row r="543" spans="1:29" x14ac:dyDescent="0.35">
      <c r="A543" s="32"/>
      <c r="B543" s="52"/>
      <c r="C543" s="52"/>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row>
    <row r="544" spans="1:29" x14ac:dyDescent="0.35">
      <c r="A544" s="32"/>
      <c r="B544" s="52"/>
      <c r="C544" s="52"/>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c r="AC544" s="33"/>
    </row>
    <row r="545" spans="1:29" x14ac:dyDescent="0.35">
      <c r="A545" s="32"/>
      <c r="B545" s="52"/>
      <c r="C545" s="52"/>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c r="AC545" s="33"/>
    </row>
    <row r="546" spans="1:29" x14ac:dyDescent="0.35">
      <c r="A546" s="32"/>
      <c r="B546" s="52"/>
      <c r="C546" s="52"/>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c r="AC546" s="33"/>
    </row>
    <row r="547" spans="1:29" x14ac:dyDescent="0.35">
      <c r="A547" s="32"/>
      <c r="B547" s="52"/>
      <c r="C547" s="52"/>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c r="AC547" s="33"/>
    </row>
    <row r="548" spans="1:29" x14ac:dyDescent="0.35">
      <c r="A548" s="32"/>
      <c r="B548" s="52"/>
      <c r="C548" s="52"/>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c r="AC548" s="33"/>
    </row>
    <row r="549" spans="1:29" x14ac:dyDescent="0.35">
      <c r="A549" s="32"/>
      <c r="B549" s="52"/>
      <c r="C549" s="52"/>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c r="AC549" s="33"/>
    </row>
    <row r="550" spans="1:29" x14ac:dyDescent="0.35">
      <c r="A550" s="32"/>
      <c r="B550" s="52"/>
      <c r="C550" s="52"/>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row>
    <row r="551" spans="1:29" x14ac:dyDescent="0.35">
      <c r="A551" s="32"/>
      <c r="B551" s="52"/>
      <c r="C551" s="52"/>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c r="AC551" s="33"/>
    </row>
    <row r="552" spans="1:29" x14ac:dyDescent="0.35">
      <c r="A552" s="32"/>
      <c r="B552" s="52"/>
      <c r="C552" s="52"/>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c r="AC552" s="33"/>
    </row>
    <row r="553" spans="1:29" x14ac:dyDescent="0.35">
      <c r="A553" s="32"/>
      <c r="B553" s="52"/>
      <c r="C553" s="52"/>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c r="AC553" s="33"/>
    </row>
    <row r="554" spans="1:29" x14ac:dyDescent="0.35">
      <c r="A554" s="32"/>
      <c r="B554" s="52"/>
      <c r="C554" s="52"/>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c r="AC554" s="33"/>
    </row>
    <row r="555" spans="1:29" x14ac:dyDescent="0.35">
      <c r="A555" s="32"/>
      <c r="B555" s="52"/>
      <c r="C555" s="52"/>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c r="AC555" s="33"/>
    </row>
    <row r="556" spans="1:29" x14ac:dyDescent="0.35">
      <c r="A556" s="32"/>
      <c r="B556" s="52"/>
      <c r="C556" s="52"/>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c r="AC556" s="33"/>
    </row>
    <row r="557" spans="1:29" x14ac:dyDescent="0.35">
      <c r="A557" s="32"/>
      <c r="B557" s="52"/>
      <c r="C557" s="52"/>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c r="AC557" s="33"/>
    </row>
    <row r="558" spans="1:29" x14ac:dyDescent="0.35">
      <c r="A558" s="32"/>
      <c r="B558" s="52"/>
      <c r="C558" s="52"/>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c r="AC558" s="33"/>
    </row>
    <row r="559" spans="1:29" x14ac:dyDescent="0.35">
      <c r="A559" s="32"/>
      <c r="B559" s="52"/>
      <c r="C559" s="52"/>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c r="AC559" s="33"/>
    </row>
    <row r="560" spans="1:29" x14ac:dyDescent="0.35">
      <c r="A560" s="32"/>
      <c r="B560" s="52"/>
      <c r="C560" s="52"/>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c r="AC560" s="33"/>
    </row>
    <row r="561" spans="1:29" x14ac:dyDescent="0.35">
      <c r="A561" s="32"/>
      <c r="B561" s="52"/>
      <c r="C561" s="52"/>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c r="AC561" s="33"/>
    </row>
    <row r="562" spans="1:29" x14ac:dyDescent="0.35">
      <c r="A562" s="32"/>
      <c r="B562" s="52"/>
      <c r="C562" s="52"/>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c r="AC562" s="33"/>
    </row>
    <row r="563" spans="1:29" x14ac:dyDescent="0.35">
      <c r="A563" s="32"/>
      <c r="B563" s="52"/>
      <c r="C563" s="52"/>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c r="AC563" s="33"/>
    </row>
    <row r="564" spans="1:29" x14ac:dyDescent="0.35">
      <c r="A564" s="32"/>
      <c r="B564" s="52"/>
      <c r="C564" s="52"/>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c r="AC564" s="33"/>
    </row>
    <row r="565" spans="1:29" x14ac:dyDescent="0.35">
      <c r="A565" s="32"/>
      <c r="B565" s="52"/>
      <c r="C565" s="52"/>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c r="AC565" s="33"/>
    </row>
    <row r="566" spans="1:29" x14ac:dyDescent="0.35">
      <c r="A566" s="32"/>
      <c r="B566" s="52"/>
      <c r="C566" s="52"/>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c r="AC566" s="33"/>
    </row>
    <row r="567" spans="1:29" x14ac:dyDescent="0.35">
      <c r="A567" s="32"/>
      <c r="B567" s="52"/>
      <c r="C567" s="52"/>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c r="AC567" s="33"/>
    </row>
    <row r="568" spans="1:29" x14ac:dyDescent="0.35">
      <c r="A568" s="32"/>
      <c r="B568" s="52"/>
      <c r="C568" s="52"/>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row>
    <row r="569" spans="1:29" x14ac:dyDescent="0.35">
      <c r="A569" s="32"/>
      <c r="B569" s="52"/>
      <c r="C569" s="52"/>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c r="AC569" s="33"/>
    </row>
    <row r="570" spans="1:29" x14ac:dyDescent="0.35">
      <c r="A570" s="32"/>
      <c r="B570" s="52"/>
      <c r="C570" s="52"/>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c r="AC570" s="33"/>
    </row>
    <row r="571" spans="1:29" x14ac:dyDescent="0.35">
      <c r="A571" s="32"/>
      <c r="B571" s="52"/>
      <c r="C571" s="52"/>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c r="AC571" s="33"/>
    </row>
    <row r="572" spans="1:29" x14ac:dyDescent="0.35">
      <c r="A572" s="32"/>
      <c r="B572" s="52"/>
      <c r="C572" s="52"/>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c r="AC572" s="33"/>
    </row>
    <row r="573" spans="1:29" x14ac:dyDescent="0.35">
      <c r="A573" s="32"/>
      <c r="B573" s="52"/>
      <c r="C573" s="52"/>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c r="AC573" s="33"/>
    </row>
    <row r="574" spans="1:29" x14ac:dyDescent="0.35">
      <c r="A574" s="32"/>
      <c r="B574" s="52"/>
      <c r="C574" s="52"/>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c r="AC574" s="33"/>
    </row>
    <row r="575" spans="1:29" x14ac:dyDescent="0.35">
      <c r="A575" s="32"/>
      <c r="B575" s="52"/>
      <c r="C575" s="52"/>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c r="AC575" s="33"/>
    </row>
    <row r="576" spans="1:29" x14ac:dyDescent="0.35">
      <c r="A576" s="32"/>
      <c r="B576" s="52"/>
      <c r="C576" s="52"/>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c r="AC576" s="33"/>
    </row>
    <row r="577" spans="1:29" x14ac:dyDescent="0.35">
      <c r="A577" s="32"/>
      <c r="B577" s="52"/>
      <c r="C577" s="52"/>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c r="AC577" s="33"/>
    </row>
    <row r="578" spans="1:29" x14ac:dyDescent="0.35">
      <c r="A578" s="32"/>
      <c r="B578" s="52"/>
      <c r="C578" s="52"/>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c r="AC578" s="33"/>
    </row>
    <row r="579" spans="1:29" x14ac:dyDescent="0.35">
      <c r="A579" s="32"/>
      <c r="B579" s="52"/>
      <c r="C579" s="52"/>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c r="AC579" s="33"/>
    </row>
    <row r="580" spans="1:29" x14ac:dyDescent="0.35">
      <c r="A580" s="32"/>
      <c r="B580" s="52"/>
      <c r="C580" s="52"/>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c r="AC580" s="33"/>
    </row>
    <row r="581" spans="1:29" x14ac:dyDescent="0.35">
      <c r="A581" s="32"/>
      <c r="B581" s="52"/>
      <c r="C581" s="52"/>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c r="AC581" s="33"/>
    </row>
    <row r="582" spans="1:29" x14ac:dyDescent="0.35">
      <c r="A582" s="32"/>
      <c r="B582" s="52"/>
      <c r="C582" s="52"/>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c r="AC582" s="33"/>
    </row>
    <row r="583" spans="1:29" x14ac:dyDescent="0.35">
      <c r="A583" s="32"/>
      <c r="B583" s="52"/>
      <c r="C583" s="52"/>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c r="AC583" s="33"/>
    </row>
    <row r="584" spans="1:29" x14ac:dyDescent="0.35">
      <c r="A584" s="32"/>
      <c r="B584" s="52"/>
      <c r="C584" s="52"/>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row>
    <row r="585" spans="1:29" x14ac:dyDescent="0.35">
      <c r="A585" s="32"/>
      <c r="B585" s="52"/>
      <c r="C585" s="52"/>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c r="AC585" s="33"/>
    </row>
    <row r="586" spans="1:29" x14ac:dyDescent="0.35">
      <c r="A586" s="32"/>
      <c r="B586" s="52"/>
      <c r="C586" s="52"/>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c r="AC586" s="33"/>
    </row>
    <row r="587" spans="1:29" x14ac:dyDescent="0.35">
      <c r="A587" s="32"/>
      <c r="B587" s="52"/>
      <c r="C587" s="52"/>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c r="AC587" s="33"/>
    </row>
    <row r="588" spans="1:29" x14ac:dyDescent="0.35">
      <c r="A588" s="32"/>
      <c r="B588" s="52"/>
      <c r="C588" s="52"/>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c r="AC588" s="33"/>
    </row>
    <row r="589" spans="1:29" x14ac:dyDescent="0.35">
      <c r="A589" s="32"/>
      <c r="B589" s="52"/>
      <c r="C589" s="52"/>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c r="AC589" s="33"/>
    </row>
    <row r="590" spans="1:29" x14ac:dyDescent="0.35">
      <c r="A590" s="32"/>
      <c r="B590" s="52"/>
      <c r="C590" s="52"/>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c r="AC590" s="33"/>
    </row>
    <row r="591" spans="1:29" x14ac:dyDescent="0.35">
      <c r="A591" s="32"/>
      <c r="B591" s="52"/>
      <c r="C591" s="52"/>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c r="AC591" s="33"/>
    </row>
    <row r="592" spans="1:29" x14ac:dyDescent="0.35">
      <c r="A592" s="32"/>
      <c r="B592" s="52"/>
      <c r="C592" s="52"/>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c r="AC592" s="33"/>
    </row>
    <row r="593" spans="1:29" x14ac:dyDescent="0.35">
      <c r="A593" s="32"/>
      <c r="B593" s="52"/>
      <c r="C593" s="52"/>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c r="AC593" s="33"/>
    </row>
    <row r="594" spans="1:29" x14ac:dyDescent="0.35">
      <c r="A594" s="32"/>
      <c r="B594" s="52"/>
      <c r="C594" s="52"/>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c r="AC594" s="33"/>
    </row>
    <row r="595" spans="1:29" x14ac:dyDescent="0.35">
      <c r="A595" s="32"/>
      <c r="B595" s="52"/>
      <c r="C595" s="52"/>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c r="AC595" s="33"/>
    </row>
    <row r="596" spans="1:29" x14ac:dyDescent="0.35">
      <c r="A596" s="32"/>
      <c r="B596" s="52"/>
      <c r="C596" s="52"/>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row>
    <row r="597" spans="1:29" x14ac:dyDescent="0.35">
      <c r="A597" s="32"/>
      <c r="B597" s="52"/>
      <c r="C597" s="52"/>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c r="AC597" s="33"/>
    </row>
    <row r="598" spans="1:29" x14ac:dyDescent="0.35">
      <c r="A598" s="32"/>
      <c r="B598" s="52"/>
      <c r="C598" s="52"/>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c r="AC598" s="33"/>
    </row>
    <row r="599" spans="1:29" x14ac:dyDescent="0.35">
      <c r="A599" s="32"/>
      <c r="B599" s="52"/>
      <c r="C599" s="52"/>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c r="AC599" s="33"/>
    </row>
    <row r="600" spans="1:29" x14ac:dyDescent="0.35">
      <c r="A600" s="32"/>
      <c r="B600" s="52"/>
      <c r="C600" s="52"/>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row>
    <row r="601" spans="1:29" x14ac:dyDescent="0.35">
      <c r="A601" s="32"/>
      <c r="B601" s="52"/>
      <c r="C601" s="52"/>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c r="AC601" s="33"/>
    </row>
    <row r="602" spans="1:29" x14ac:dyDescent="0.35">
      <c r="A602" s="32"/>
      <c r="B602" s="52"/>
      <c r="C602" s="52"/>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c r="AC602" s="33"/>
    </row>
    <row r="603" spans="1:29" x14ac:dyDescent="0.35">
      <c r="A603" s="32"/>
      <c r="B603" s="52"/>
      <c r="C603" s="52"/>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c r="AC603" s="33"/>
    </row>
    <row r="604" spans="1:29" x14ac:dyDescent="0.35">
      <c r="A604" s="32"/>
      <c r="B604" s="52"/>
      <c r="C604" s="52"/>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c r="AC604" s="33"/>
    </row>
    <row r="605" spans="1:29" x14ac:dyDescent="0.35">
      <c r="A605" s="32"/>
      <c r="B605" s="52"/>
      <c r="C605" s="52"/>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c r="AC605" s="33"/>
    </row>
    <row r="606" spans="1:29" x14ac:dyDescent="0.35">
      <c r="A606" s="32"/>
      <c r="B606" s="52"/>
      <c r="C606" s="52"/>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c r="AC606" s="33"/>
    </row>
    <row r="607" spans="1:29" x14ac:dyDescent="0.35">
      <c r="A607" s="32"/>
      <c r="B607" s="52"/>
      <c r="C607" s="52"/>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row>
    <row r="608" spans="1:29" x14ac:dyDescent="0.35">
      <c r="A608" s="32"/>
      <c r="B608" s="52"/>
      <c r="C608" s="52"/>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c r="AC608" s="33"/>
    </row>
    <row r="609" spans="1:29" x14ac:dyDescent="0.35">
      <c r="A609" s="32"/>
      <c r="B609" s="52"/>
      <c r="C609" s="52"/>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c r="AC609" s="33"/>
    </row>
    <row r="610" spans="1:29" x14ac:dyDescent="0.35">
      <c r="A610" s="32"/>
      <c r="B610" s="52"/>
      <c r="C610" s="52"/>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c r="AC610" s="33"/>
    </row>
    <row r="611" spans="1:29" x14ac:dyDescent="0.35">
      <c r="A611" s="32"/>
      <c r="B611" s="52"/>
      <c r="C611" s="52"/>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c r="AC611" s="33"/>
    </row>
    <row r="612" spans="1:29" x14ac:dyDescent="0.35">
      <c r="A612" s="32"/>
      <c r="B612" s="52"/>
      <c r="C612" s="52"/>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c r="AC612" s="33"/>
    </row>
    <row r="613" spans="1:29" x14ac:dyDescent="0.35">
      <c r="A613" s="32"/>
      <c r="B613" s="52"/>
      <c r="C613" s="52"/>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c r="AC613" s="33"/>
    </row>
    <row r="614" spans="1:29" x14ac:dyDescent="0.35">
      <c r="A614" s="32"/>
      <c r="B614" s="52"/>
      <c r="C614" s="52"/>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c r="AC614" s="33"/>
    </row>
    <row r="615" spans="1:29" x14ac:dyDescent="0.35">
      <c r="A615" s="32"/>
      <c r="B615" s="52"/>
      <c r="C615" s="52"/>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c r="AC615" s="33"/>
    </row>
    <row r="616" spans="1:29" x14ac:dyDescent="0.35">
      <c r="A616" s="32"/>
      <c r="B616" s="52"/>
      <c r="C616" s="52"/>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c r="AC616" s="33"/>
    </row>
    <row r="617" spans="1:29" x14ac:dyDescent="0.35">
      <c r="A617" s="32"/>
      <c r="B617" s="52"/>
      <c r="C617" s="52"/>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row>
    <row r="618" spans="1:29" x14ac:dyDescent="0.35">
      <c r="A618" s="32"/>
      <c r="B618" s="52"/>
      <c r="C618" s="52"/>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c r="AC618" s="33"/>
    </row>
    <row r="619" spans="1:29" x14ac:dyDescent="0.35">
      <c r="A619" s="32"/>
      <c r="B619" s="52"/>
      <c r="C619" s="52"/>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row>
    <row r="620" spans="1:29" x14ac:dyDescent="0.35">
      <c r="A620" s="32"/>
      <c r="B620" s="52"/>
      <c r="C620" s="52"/>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c r="AC620" s="33"/>
    </row>
    <row r="621" spans="1:29" x14ac:dyDescent="0.35">
      <c r="A621" s="32"/>
      <c r="B621" s="52"/>
      <c r="C621" s="52"/>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c r="AC621" s="33"/>
    </row>
    <row r="622" spans="1:29" x14ac:dyDescent="0.35">
      <c r="A622" s="32"/>
      <c r="B622" s="52"/>
      <c r="C622" s="52"/>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c r="AC622" s="33"/>
    </row>
    <row r="623" spans="1:29" x14ac:dyDescent="0.35">
      <c r="A623" s="32"/>
      <c r="B623" s="52"/>
      <c r="C623" s="52"/>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c r="AC623" s="33"/>
    </row>
    <row r="624" spans="1:29" x14ac:dyDescent="0.35">
      <c r="A624" s="32"/>
      <c r="B624" s="52"/>
      <c r="C624" s="52"/>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c r="AC624" s="33"/>
    </row>
    <row r="625" spans="1:29" x14ac:dyDescent="0.35">
      <c r="A625" s="32"/>
      <c r="B625" s="52"/>
      <c r="C625" s="52"/>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c r="AC625" s="33"/>
    </row>
    <row r="626" spans="1:29" x14ac:dyDescent="0.35">
      <c r="A626" s="32"/>
      <c r="B626" s="52"/>
      <c r="C626" s="52"/>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c r="AC626" s="33"/>
    </row>
    <row r="627" spans="1:29" x14ac:dyDescent="0.35">
      <c r="A627" s="32"/>
      <c r="B627" s="52"/>
      <c r="C627" s="52"/>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c r="AC627" s="33"/>
    </row>
    <row r="628" spans="1:29" x14ac:dyDescent="0.35">
      <c r="A628" s="32"/>
      <c r="B628" s="52"/>
      <c r="C628" s="52"/>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c r="AC628" s="33"/>
    </row>
    <row r="629" spans="1:29" x14ac:dyDescent="0.35">
      <c r="A629" s="32"/>
      <c r="B629" s="52"/>
      <c r="C629" s="52"/>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c r="AC629" s="33"/>
    </row>
    <row r="630" spans="1:29" x14ac:dyDescent="0.35">
      <c r="A630" s="32"/>
      <c r="B630" s="52"/>
      <c r="C630" s="52"/>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c r="AC630" s="33"/>
    </row>
    <row r="631" spans="1:29" x14ac:dyDescent="0.35">
      <c r="A631" s="32"/>
      <c r="B631" s="52"/>
      <c r="C631" s="52"/>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c r="AC631" s="33"/>
    </row>
    <row r="632" spans="1:29" x14ac:dyDescent="0.35">
      <c r="A632" s="32"/>
      <c r="B632" s="52"/>
      <c r="C632" s="52"/>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c r="AC632" s="33"/>
    </row>
    <row r="633" spans="1:29" x14ac:dyDescent="0.35">
      <c r="A633" s="32"/>
      <c r="B633" s="52"/>
      <c r="C633" s="52"/>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c r="AC633" s="33"/>
    </row>
    <row r="634" spans="1:29" x14ac:dyDescent="0.35">
      <c r="A634" s="32"/>
      <c r="B634" s="52"/>
      <c r="C634" s="52"/>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c r="AC634" s="33"/>
    </row>
    <row r="635" spans="1:29" x14ac:dyDescent="0.35">
      <c r="A635" s="32"/>
      <c r="B635" s="52"/>
      <c r="C635" s="52"/>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c r="AC635" s="33"/>
    </row>
    <row r="636" spans="1:29" x14ac:dyDescent="0.35">
      <c r="A636" s="32"/>
      <c r="B636" s="52"/>
      <c r="C636" s="52"/>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c r="AC636" s="33"/>
    </row>
    <row r="637" spans="1:29" x14ac:dyDescent="0.35">
      <c r="A637" s="32"/>
      <c r="B637" s="52"/>
      <c r="C637" s="52"/>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row>
    <row r="638" spans="1:29" x14ac:dyDescent="0.35">
      <c r="A638" s="32"/>
      <c r="B638" s="52"/>
      <c r="C638" s="52"/>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c r="AC638" s="33"/>
    </row>
    <row r="639" spans="1:29" x14ac:dyDescent="0.35">
      <c r="A639" s="32"/>
      <c r="B639" s="52"/>
      <c r="C639" s="52"/>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c r="AC639" s="33"/>
    </row>
    <row r="640" spans="1:29" x14ac:dyDescent="0.35">
      <c r="A640" s="32"/>
      <c r="B640" s="52"/>
      <c r="C640" s="52"/>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c r="AC640" s="33"/>
    </row>
    <row r="641" spans="1:29" x14ac:dyDescent="0.35">
      <c r="A641" s="32"/>
      <c r="B641" s="52"/>
      <c r="C641" s="52"/>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c r="AC641" s="33"/>
    </row>
    <row r="642" spans="1:29" x14ac:dyDescent="0.35">
      <c r="A642" s="32"/>
      <c r="B642" s="52"/>
      <c r="C642" s="52"/>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c r="AC642" s="33"/>
    </row>
    <row r="643" spans="1:29" x14ac:dyDescent="0.35">
      <c r="A643" s="32"/>
      <c r="B643" s="52"/>
      <c r="C643" s="52"/>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c r="AC643" s="33"/>
    </row>
    <row r="644" spans="1:29" x14ac:dyDescent="0.35">
      <c r="A644" s="32"/>
      <c r="B644" s="52"/>
      <c r="C644" s="52"/>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c r="AC644" s="33"/>
    </row>
    <row r="645" spans="1:29" x14ac:dyDescent="0.35">
      <c r="A645" s="32"/>
      <c r="B645" s="52"/>
      <c r="C645" s="52"/>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c r="AC645" s="33"/>
    </row>
    <row r="646" spans="1:29" x14ac:dyDescent="0.35">
      <c r="A646" s="32"/>
      <c r="B646" s="52"/>
      <c r="C646" s="52"/>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c r="AC646" s="33"/>
    </row>
    <row r="647" spans="1:29" x14ac:dyDescent="0.35">
      <c r="A647" s="32"/>
      <c r="B647" s="52"/>
      <c r="C647" s="52"/>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c r="AC647" s="33"/>
    </row>
    <row r="648" spans="1:29" x14ac:dyDescent="0.35">
      <c r="A648" s="32"/>
      <c r="B648" s="52"/>
      <c r="C648" s="52"/>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c r="AC648" s="33"/>
    </row>
    <row r="649" spans="1:29" x14ac:dyDescent="0.35">
      <c r="A649" s="32"/>
      <c r="B649" s="52"/>
      <c r="C649" s="52"/>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c r="AC649" s="33"/>
    </row>
    <row r="650" spans="1:29" x14ac:dyDescent="0.35">
      <c r="A650" s="32"/>
      <c r="B650" s="52"/>
      <c r="C650" s="52"/>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c r="AC650" s="33"/>
    </row>
    <row r="651" spans="1:29" x14ac:dyDescent="0.35">
      <c r="A651" s="32"/>
      <c r="B651" s="52"/>
      <c r="C651" s="52"/>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c r="AC651" s="33"/>
    </row>
    <row r="652" spans="1:29" x14ac:dyDescent="0.35">
      <c r="A652" s="32"/>
      <c r="B652" s="52"/>
      <c r="C652" s="52"/>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c r="AC652" s="33"/>
    </row>
    <row r="653" spans="1:29" x14ac:dyDescent="0.35">
      <c r="A653" s="32"/>
      <c r="B653" s="52"/>
      <c r="C653" s="52"/>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c r="AC653" s="33"/>
    </row>
    <row r="654" spans="1:29" x14ac:dyDescent="0.35">
      <c r="A654" s="32"/>
      <c r="B654" s="52"/>
      <c r="C654" s="52"/>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c r="AC654" s="33"/>
    </row>
    <row r="655" spans="1:29" x14ac:dyDescent="0.35">
      <c r="A655" s="32"/>
      <c r="B655" s="52"/>
      <c r="C655" s="52"/>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c r="AC655" s="33"/>
    </row>
    <row r="656" spans="1:29" x14ac:dyDescent="0.35">
      <c r="A656" s="32"/>
      <c r="B656" s="52"/>
      <c r="C656" s="52"/>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c r="AC656" s="33"/>
    </row>
    <row r="657" spans="1:29" x14ac:dyDescent="0.35">
      <c r="A657" s="32"/>
      <c r="B657" s="52"/>
      <c r="C657" s="52"/>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c r="AC657" s="33"/>
    </row>
    <row r="658" spans="1:29" x14ac:dyDescent="0.35">
      <c r="A658" s="32"/>
      <c r="B658" s="52"/>
      <c r="C658" s="52"/>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c r="AC658" s="33"/>
    </row>
    <row r="659" spans="1:29" x14ac:dyDescent="0.35">
      <c r="A659" s="32"/>
      <c r="B659" s="52"/>
      <c r="C659" s="52"/>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c r="AC659" s="33"/>
    </row>
    <row r="660" spans="1:29" x14ac:dyDescent="0.35">
      <c r="A660" s="32"/>
      <c r="B660" s="52"/>
      <c r="C660" s="52"/>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c r="AC660" s="33"/>
    </row>
    <row r="661" spans="1:29" x14ac:dyDescent="0.35">
      <c r="A661" s="32"/>
      <c r="B661" s="52"/>
      <c r="C661" s="52"/>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c r="AC661" s="33"/>
    </row>
    <row r="662" spans="1:29" x14ac:dyDescent="0.35">
      <c r="A662" s="32"/>
      <c r="B662" s="52"/>
      <c r="C662" s="52"/>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c r="AC662" s="33"/>
    </row>
    <row r="663" spans="1:29" x14ac:dyDescent="0.35">
      <c r="A663" s="32"/>
      <c r="B663" s="52"/>
      <c r="C663" s="52"/>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c r="AC663" s="33"/>
    </row>
    <row r="664" spans="1:29" x14ac:dyDescent="0.35">
      <c r="A664" s="32"/>
      <c r="B664" s="52"/>
      <c r="C664" s="52"/>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c r="AC664" s="33"/>
    </row>
    <row r="665" spans="1:29" x14ac:dyDescent="0.35">
      <c r="A665" s="32"/>
      <c r="B665" s="52"/>
      <c r="C665" s="52"/>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c r="AC665" s="33"/>
    </row>
    <row r="666" spans="1:29" x14ac:dyDescent="0.35">
      <c r="A666" s="32"/>
      <c r="B666" s="52"/>
      <c r="C666" s="52"/>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c r="AC666" s="33"/>
    </row>
    <row r="667" spans="1:29" x14ac:dyDescent="0.35">
      <c r="A667" s="32"/>
      <c r="B667" s="52"/>
      <c r="C667" s="52"/>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row>
    <row r="668" spans="1:29" x14ac:dyDescent="0.35">
      <c r="A668" s="32"/>
      <c r="B668" s="52"/>
      <c r="C668" s="52"/>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c r="AC668" s="33"/>
    </row>
    <row r="669" spans="1:29" x14ac:dyDescent="0.35">
      <c r="A669" s="32"/>
      <c r="B669" s="52"/>
      <c r="C669" s="52"/>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c r="AC669" s="33"/>
    </row>
    <row r="670" spans="1:29" x14ac:dyDescent="0.35">
      <c r="A670" s="32"/>
      <c r="B670" s="52"/>
      <c r="C670" s="52"/>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c r="AC670" s="33"/>
    </row>
    <row r="671" spans="1:29" x14ac:dyDescent="0.35">
      <c r="A671" s="32"/>
      <c r="B671" s="52"/>
      <c r="C671" s="52"/>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c r="AC671" s="33"/>
    </row>
    <row r="672" spans="1:29" x14ac:dyDescent="0.35">
      <c r="A672" s="32"/>
      <c r="B672" s="52"/>
      <c r="C672" s="52"/>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c r="AC672" s="33"/>
    </row>
    <row r="673" spans="1:29" x14ac:dyDescent="0.35">
      <c r="A673" s="32"/>
      <c r="B673" s="52"/>
      <c r="C673" s="52"/>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c r="AC673" s="33"/>
    </row>
    <row r="674" spans="1:29" x14ac:dyDescent="0.35">
      <c r="A674" s="32"/>
      <c r="B674" s="52"/>
      <c r="C674" s="52"/>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row>
    <row r="675" spans="1:29" x14ac:dyDescent="0.35">
      <c r="A675" s="32"/>
      <c r="B675" s="52"/>
      <c r="C675" s="52"/>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c r="AC675" s="33"/>
    </row>
    <row r="676" spans="1:29" x14ac:dyDescent="0.35">
      <c r="A676" s="32"/>
      <c r="B676" s="52"/>
      <c r="C676" s="52"/>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c r="AC676" s="33"/>
    </row>
    <row r="677" spans="1:29" x14ac:dyDescent="0.35">
      <c r="A677" s="32"/>
      <c r="B677" s="52"/>
      <c r="C677" s="52"/>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c r="AC677" s="33"/>
    </row>
    <row r="678" spans="1:29" x14ac:dyDescent="0.35">
      <c r="A678" s="32"/>
      <c r="B678" s="52"/>
      <c r="C678" s="52"/>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c r="AC678" s="33"/>
    </row>
    <row r="679" spans="1:29" x14ac:dyDescent="0.35">
      <c r="A679" s="32"/>
      <c r="B679" s="52"/>
      <c r="C679" s="52"/>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c r="AC679" s="33"/>
    </row>
    <row r="680" spans="1:29" x14ac:dyDescent="0.35">
      <c r="A680" s="32"/>
      <c r="B680" s="52"/>
      <c r="C680" s="52"/>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c r="AC680" s="33"/>
    </row>
    <row r="681" spans="1:29" x14ac:dyDescent="0.35">
      <c r="A681" s="32"/>
      <c r="B681" s="52"/>
      <c r="C681" s="52"/>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c r="AC681" s="33"/>
    </row>
    <row r="682" spans="1:29" x14ac:dyDescent="0.35">
      <c r="A682" s="32"/>
      <c r="B682" s="52"/>
      <c r="C682" s="52"/>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row>
    <row r="683" spans="1:29" x14ac:dyDescent="0.35">
      <c r="A683" s="32"/>
      <c r="B683" s="52"/>
      <c r="C683" s="52"/>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c r="AC683" s="33"/>
    </row>
    <row r="684" spans="1:29" x14ac:dyDescent="0.35">
      <c r="A684" s="32"/>
      <c r="B684" s="52"/>
      <c r="C684" s="52"/>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c r="AC684" s="33"/>
    </row>
    <row r="685" spans="1:29" x14ac:dyDescent="0.35">
      <c r="A685" s="32"/>
      <c r="B685" s="52"/>
      <c r="C685" s="52"/>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row>
    <row r="686" spans="1:29" x14ac:dyDescent="0.35">
      <c r="A686" s="32"/>
      <c r="B686" s="52"/>
      <c r="C686" s="52"/>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c r="AC686" s="33"/>
    </row>
    <row r="687" spans="1:29" x14ac:dyDescent="0.35">
      <c r="A687" s="32"/>
      <c r="B687" s="52"/>
      <c r="C687" s="52"/>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c r="AC687" s="33"/>
    </row>
    <row r="688" spans="1:29" x14ac:dyDescent="0.35">
      <c r="A688" s="32"/>
      <c r="B688" s="52"/>
      <c r="C688" s="52"/>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c r="AC688" s="33"/>
    </row>
    <row r="689" spans="1:29" x14ac:dyDescent="0.35">
      <c r="A689" s="32"/>
      <c r="B689" s="52"/>
      <c r="C689" s="52"/>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c r="AC689" s="33"/>
    </row>
    <row r="690" spans="1:29" x14ac:dyDescent="0.35">
      <c r="A690" s="32"/>
      <c r="B690" s="52"/>
      <c r="C690" s="52"/>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row>
    <row r="691" spans="1:29" x14ac:dyDescent="0.35">
      <c r="A691" s="32"/>
      <c r="B691" s="52"/>
      <c r="C691" s="52"/>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c r="AC691" s="33"/>
    </row>
    <row r="692" spans="1:29" x14ac:dyDescent="0.35">
      <c r="A692" s="32"/>
      <c r="B692" s="52"/>
      <c r="C692" s="52"/>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c r="AC692" s="33"/>
    </row>
    <row r="693" spans="1:29" x14ac:dyDescent="0.35">
      <c r="A693" s="32"/>
      <c r="B693" s="52"/>
      <c r="C693" s="52"/>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c r="AC693" s="33"/>
    </row>
    <row r="694" spans="1:29" x14ac:dyDescent="0.35">
      <c r="A694" s="32"/>
      <c r="B694" s="52"/>
      <c r="C694" s="52"/>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c r="AC694" s="33"/>
    </row>
    <row r="695" spans="1:29" x14ac:dyDescent="0.35">
      <c r="A695" s="32"/>
      <c r="B695" s="52"/>
      <c r="C695" s="52"/>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c r="AC695" s="33"/>
    </row>
    <row r="696" spans="1:29" x14ac:dyDescent="0.35">
      <c r="A696" s="32"/>
      <c r="B696" s="52"/>
      <c r="C696" s="52"/>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c r="AC696" s="33"/>
    </row>
    <row r="697" spans="1:29" x14ac:dyDescent="0.35">
      <c r="A697" s="32"/>
      <c r="B697" s="52"/>
      <c r="C697" s="52"/>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c r="AC697" s="33"/>
    </row>
    <row r="698" spans="1:29" x14ac:dyDescent="0.35">
      <c r="A698" s="32"/>
      <c r="B698" s="52"/>
      <c r="C698" s="52"/>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c r="AC698" s="33"/>
    </row>
    <row r="699" spans="1:29" x14ac:dyDescent="0.35">
      <c r="A699" s="32"/>
      <c r="B699" s="52"/>
      <c r="C699" s="52"/>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c r="AC699" s="33"/>
    </row>
    <row r="700" spans="1:29" x14ac:dyDescent="0.35">
      <c r="A700" s="32"/>
      <c r="B700" s="52"/>
      <c r="C700" s="52"/>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c r="AC700" s="33"/>
    </row>
    <row r="701" spans="1:29" x14ac:dyDescent="0.35">
      <c r="A701" s="32"/>
      <c r="B701" s="52"/>
      <c r="C701" s="52"/>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c r="AC701" s="33"/>
    </row>
    <row r="702" spans="1:29" x14ac:dyDescent="0.35">
      <c r="A702" s="32"/>
      <c r="B702" s="52"/>
      <c r="C702" s="52"/>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c r="AC702" s="33"/>
    </row>
    <row r="703" spans="1:29" x14ac:dyDescent="0.35">
      <c r="A703" s="32"/>
      <c r="B703" s="52"/>
      <c r="C703" s="52"/>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row>
    <row r="704" spans="1:29" x14ac:dyDescent="0.35">
      <c r="A704" s="32"/>
      <c r="B704" s="52"/>
      <c r="C704" s="52"/>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c r="AC704" s="33"/>
    </row>
    <row r="705" spans="1:29" x14ac:dyDescent="0.35">
      <c r="A705" s="32"/>
      <c r="B705" s="52"/>
      <c r="C705" s="52"/>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c r="AC705" s="33"/>
    </row>
    <row r="706" spans="1:29" x14ac:dyDescent="0.35">
      <c r="A706" s="32"/>
      <c r="B706" s="52"/>
      <c r="C706" s="52"/>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c r="AC706" s="33"/>
    </row>
    <row r="707" spans="1:29" x14ac:dyDescent="0.35">
      <c r="A707" s="32"/>
      <c r="B707" s="52"/>
      <c r="C707" s="52"/>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c r="AC707" s="33"/>
    </row>
    <row r="708" spans="1:29" x14ac:dyDescent="0.35">
      <c r="A708" s="32"/>
      <c r="B708" s="52"/>
      <c r="C708" s="52"/>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c r="AC708" s="33"/>
    </row>
    <row r="709" spans="1:29" x14ac:dyDescent="0.35">
      <c r="A709" s="32"/>
      <c r="B709" s="52"/>
      <c r="C709" s="52"/>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c r="AC709" s="33"/>
    </row>
    <row r="710" spans="1:29" x14ac:dyDescent="0.35">
      <c r="A710" s="32"/>
      <c r="B710" s="52"/>
      <c r="C710" s="52"/>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c r="AC710" s="33"/>
    </row>
    <row r="711" spans="1:29" x14ac:dyDescent="0.35">
      <c r="A711" s="32"/>
      <c r="B711" s="52"/>
      <c r="C711" s="52"/>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row>
    <row r="712" spans="1:29" x14ac:dyDescent="0.35">
      <c r="A712" s="32"/>
      <c r="B712" s="52"/>
      <c r="C712" s="52"/>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c r="AC712" s="33"/>
    </row>
    <row r="713" spans="1:29" x14ac:dyDescent="0.35">
      <c r="A713" s="32"/>
      <c r="B713" s="52"/>
      <c r="C713" s="52"/>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c r="AC713" s="33"/>
    </row>
    <row r="714" spans="1:29" x14ac:dyDescent="0.35">
      <c r="A714" s="32"/>
      <c r="B714" s="52"/>
      <c r="C714" s="52"/>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c r="AC714" s="33"/>
    </row>
    <row r="715" spans="1:29" x14ac:dyDescent="0.35">
      <c r="A715" s="32"/>
      <c r="B715" s="52"/>
      <c r="C715" s="52"/>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c r="AC715" s="33"/>
    </row>
    <row r="716" spans="1:29" x14ac:dyDescent="0.35">
      <c r="A716" s="32"/>
      <c r="B716" s="52"/>
      <c r="C716" s="52"/>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c r="AC716" s="33"/>
    </row>
    <row r="717" spans="1:29" x14ac:dyDescent="0.35">
      <c r="A717" s="32"/>
      <c r="B717" s="52"/>
      <c r="C717" s="52"/>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c r="AC717" s="33"/>
    </row>
    <row r="718" spans="1:29" x14ac:dyDescent="0.35">
      <c r="A718" s="32"/>
      <c r="B718" s="52"/>
      <c r="C718" s="52"/>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row>
    <row r="719" spans="1:29" x14ac:dyDescent="0.35">
      <c r="A719" s="32"/>
      <c r="B719" s="52"/>
      <c r="C719" s="52"/>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c r="AC719" s="33"/>
    </row>
    <row r="720" spans="1:29" x14ac:dyDescent="0.35">
      <c r="A720" s="32"/>
      <c r="B720" s="52"/>
      <c r="C720" s="52"/>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c r="AC720" s="33"/>
    </row>
    <row r="721" spans="1:29" x14ac:dyDescent="0.35">
      <c r="A721" s="32"/>
      <c r="B721" s="52"/>
      <c r="C721" s="52"/>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c r="AC721" s="33"/>
    </row>
    <row r="722" spans="1:29" x14ac:dyDescent="0.35">
      <c r="A722" s="32"/>
      <c r="B722" s="52"/>
      <c r="C722" s="52"/>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c r="AC722" s="33"/>
    </row>
    <row r="723" spans="1:29" x14ac:dyDescent="0.35">
      <c r="A723" s="32"/>
      <c r="B723" s="52"/>
      <c r="C723" s="52"/>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c r="AC723" s="33"/>
    </row>
    <row r="724" spans="1:29" x14ac:dyDescent="0.35">
      <c r="A724" s="32"/>
      <c r="B724" s="52"/>
      <c r="C724" s="52"/>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c r="AC724" s="33"/>
    </row>
    <row r="725" spans="1:29" x14ac:dyDescent="0.35">
      <c r="A725" s="32"/>
      <c r="B725" s="52"/>
      <c r="C725" s="52"/>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c r="AC725" s="33"/>
    </row>
    <row r="726" spans="1:29" x14ac:dyDescent="0.35">
      <c r="A726" s="32"/>
      <c r="B726" s="52"/>
      <c r="C726" s="52"/>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c r="AC726" s="33"/>
    </row>
    <row r="727" spans="1:29" x14ac:dyDescent="0.35">
      <c r="A727" s="32"/>
      <c r="B727" s="52"/>
      <c r="C727" s="52"/>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row>
    <row r="728" spans="1:29" x14ac:dyDescent="0.35">
      <c r="A728" s="32"/>
      <c r="B728" s="52"/>
      <c r="C728" s="52"/>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c r="AC728" s="33"/>
    </row>
    <row r="729" spans="1:29" x14ac:dyDescent="0.35">
      <c r="A729" s="32"/>
      <c r="B729" s="52"/>
      <c r="C729" s="52"/>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c r="AC729" s="33"/>
    </row>
    <row r="730" spans="1:29" x14ac:dyDescent="0.35">
      <c r="A730" s="32"/>
      <c r="B730" s="52"/>
      <c r="C730" s="52"/>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c r="AC730" s="33"/>
    </row>
    <row r="731" spans="1:29" x14ac:dyDescent="0.35">
      <c r="A731" s="32"/>
      <c r="B731" s="52"/>
      <c r="C731" s="52"/>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c r="AC731" s="33"/>
    </row>
    <row r="732" spans="1:29" x14ac:dyDescent="0.35">
      <c r="A732" s="32"/>
      <c r="B732" s="52"/>
      <c r="C732" s="52"/>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c r="AC732" s="33"/>
    </row>
    <row r="733" spans="1:29" x14ac:dyDescent="0.35">
      <c r="A733" s="32"/>
      <c r="B733" s="52"/>
      <c r="C733" s="52"/>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c r="AC733" s="33"/>
    </row>
    <row r="734" spans="1:29" x14ac:dyDescent="0.35">
      <c r="A734" s="32"/>
      <c r="B734" s="52"/>
      <c r="C734" s="52"/>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c r="AC734" s="33"/>
    </row>
    <row r="735" spans="1:29" x14ac:dyDescent="0.35">
      <c r="A735" s="32"/>
      <c r="B735" s="52"/>
      <c r="C735" s="52"/>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c r="AC735" s="33"/>
    </row>
    <row r="736" spans="1:29" x14ac:dyDescent="0.35">
      <c r="A736" s="32"/>
      <c r="B736" s="52"/>
      <c r="C736" s="52"/>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c r="AC736" s="33"/>
    </row>
    <row r="737" spans="1:29" x14ac:dyDescent="0.35">
      <c r="A737" s="32"/>
      <c r="B737" s="52"/>
      <c r="C737" s="52"/>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c r="AC737" s="33"/>
    </row>
    <row r="738" spans="1:29" x14ac:dyDescent="0.35">
      <c r="A738" s="32"/>
      <c r="B738" s="52"/>
      <c r="C738" s="52"/>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row>
    <row r="739" spans="1:29" x14ac:dyDescent="0.35">
      <c r="A739" s="32"/>
      <c r="B739" s="52"/>
      <c r="C739" s="52"/>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row>
    <row r="740" spans="1:29" x14ac:dyDescent="0.35">
      <c r="A740" s="32"/>
      <c r="B740" s="52"/>
      <c r="C740" s="52"/>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row>
    <row r="741" spans="1:29" x14ac:dyDescent="0.35">
      <c r="A741" s="32"/>
      <c r="B741" s="52"/>
      <c r="C741" s="52"/>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row>
    <row r="742" spans="1:29" x14ac:dyDescent="0.35">
      <c r="A742" s="32"/>
      <c r="B742" s="52"/>
      <c r="C742" s="52"/>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c r="AC742" s="33"/>
    </row>
    <row r="743" spans="1:29" x14ac:dyDescent="0.35">
      <c r="A743" s="32"/>
      <c r="B743" s="52"/>
      <c r="C743" s="52"/>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c r="AC743" s="33"/>
    </row>
    <row r="744" spans="1:29" x14ac:dyDescent="0.35">
      <c r="A744" s="32"/>
      <c r="B744" s="52"/>
      <c r="C744" s="52"/>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row>
    <row r="745" spans="1:29" x14ac:dyDescent="0.35">
      <c r="A745" s="32"/>
      <c r="B745" s="52"/>
      <c r="C745" s="52"/>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c r="AC745" s="33"/>
    </row>
    <row r="746" spans="1:29" x14ac:dyDescent="0.35">
      <c r="A746" s="32"/>
      <c r="B746" s="52"/>
      <c r="C746" s="52"/>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c r="AC746" s="33"/>
    </row>
    <row r="747" spans="1:29" x14ac:dyDescent="0.35">
      <c r="A747" s="32"/>
      <c r="B747" s="52"/>
      <c r="C747" s="52"/>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c r="AC747" s="33"/>
    </row>
    <row r="748" spans="1:29" x14ac:dyDescent="0.35">
      <c r="A748" s="32"/>
      <c r="B748" s="52"/>
      <c r="C748" s="52"/>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c r="AC748" s="33"/>
    </row>
    <row r="749" spans="1:29" x14ac:dyDescent="0.35">
      <c r="A749" s="32"/>
      <c r="B749" s="52"/>
      <c r="C749" s="52"/>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c r="AC749" s="33"/>
    </row>
    <row r="750" spans="1:29" x14ac:dyDescent="0.35">
      <c r="A750" s="32"/>
      <c r="B750" s="52"/>
      <c r="C750" s="52"/>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c r="AC750" s="33"/>
    </row>
    <row r="751" spans="1:29" x14ac:dyDescent="0.35">
      <c r="A751" s="32"/>
      <c r="B751" s="52"/>
      <c r="C751" s="52"/>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c r="AC751" s="33"/>
    </row>
    <row r="752" spans="1:29" x14ac:dyDescent="0.35">
      <c r="A752" s="32"/>
      <c r="B752" s="52"/>
      <c r="C752" s="52"/>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c r="AC752" s="33"/>
    </row>
    <row r="753" spans="1:29" x14ac:dyDescent="0.35">
      <c r="A753" s="32"/>
      <c r="B753" s="52"/>
      <c r="C753" s="52"/>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c r="AC753" s="33"/>
    </row>
    <row r="754" spans="1:29" x14ac:dyDescent="0.35">
      <c r="A754" s="32"/>
      <c r="B754" s="52"/>
      <c r="C754" s="52"/>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row>
    <row r="755" spans="1:29" x14ac:dyDescent="0.35">
      <c r="A755" s="32"/>
      <c r="B755" s="52"/>
      <c r="C755" s="52"/>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row>
    <row r="756" spans="1:29" x14ac:dyDescent="0.35">
      <c r="A756" s="32"/>
      <c r="B756" s="52"/>
      <c r="C756" s="52"/>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row>
    <row r="757" spans="1:29" x14ac:dyDescent="0.35">
      <c r="A757" s="32"/>
      <c r="B757" s="52"/>
      <c r="C757" s="52"/>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c r="AC757" s="33"/>
    </row>
    <row r="758" spans="1:29" x14ac:dyDescent="0.35">
      <c r="A758" s="32"/>
      <c r="B758" s="52"/>
      <c r="C758" s="52"/>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c r="AC758" s="33"/>
    </row>
    <row r="759" spans="1:29" x14ac:dyDescent="0.35">
      <c r="A759" s="32"/>
      <c r="B759" s="52"/>
      <c r="C759" s="52"/>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c r="AC759" s="33"/>
    </row>
    <row r="760" spans="1:29" x14ac:dyDescent="0.35">
      <c r="A760" s="32"/>
      <c r="B760" s="52"/>
      <c r="C760" s="52"/>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c r="AC760" s="33"/>
    </row>
    <row r="761" spans="1:29" x14ac:dyDescent="0.35">
      <c r="A761" s="32"/>
      <c r="B761" s="52"/>
      <c r="C761" s="52"/>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c r="AC761" s="33"/>
    </row>
    <row r="762" spans="1:29" x14ac:dyDescent="0.35">
      <c r="A762" s="32"/>
      <c r="B762" s="52"/>
      <c r="C762" s="52"/>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row>
    <row r="763" spans="1:29" x14ac:dyDescent="0.35">
      <c r="A763" s="32"/>
      <c r="B763" s="52"/>
      <c r="C763" s="52"/>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row>
    <row r="764" spans="1:29" x14ac:dyDescent="0.35">
      <c r="A764" s="32"/>
      <c r="B764" s="52"/>
      <c r="C764" s="52"/>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c r="AC764" s="33"/>
    </row>
    <row r="765" spans="1:29" x14ac:dyDescent="0.35">
      <c r="A765" s="32"/>
      <c r="B765" s="52"/>
      <c r="C765" s="52"/>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row>
    <row r="766" spans="1:29" x14ac:dyDescent="0.35">
      <c r="A766" s="32"/>
      <c r="B766" s="52"/>
      <c r="C766" s="52"/>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c r="AC766" s="33"/>
    </row>
    <row r="767" spans="1:29" x14ac:dyDescent="0.35">
      <c r="A767" s="32"/>
      <c r="B767" s="52"/>
      <c r="C767" s="52"/>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row>
    <row r="768" spans="1:29" x14ac:dyDescent="0.35">
      <c r="A768" s="32"/>
      <c r="B768" s="52"/>
      <c r="C768" s="52"/>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row>
    <row r="769" spans="1:29" x14ac:dyDescent="0.35">
      <c r="A769" s="32"/>
      <c r="B769" s="52"/>
      <c r="C769" s="52"/>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row>
    <row r="770" spans="1:29" x14ac:dyDescent="0.35">
      <c r="A770" s="32"/>
      <c r="B770" s="52"/>
      <c r="C770" s="52"/>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row>
    <row r="771" spans="1:29" x14ac:dyDescent="0.35">
      <c r="A771" s="32"/>
      <c r="B771" s="52"/>
      <c r="C771" s="52"/>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row>
    <row r="772" spans="1:29" x14ac:dyDescent="0.35">
      <c r="A772" s="32"/>
      <c r="B772" s="52"/>
      <c r="C772" s="52"/>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row>
    <row r="773" spans="1:29" x14ac:dyDescent="0.35">
      <c r="A773" s="32"/>
      <c r="B773" s="52"/>
      <c r="C773" s="52"/>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row>
    <row r="774" spans="1:29" x14ac:dyDescent="0.35">
      <c r="A774" s="32"/>
      <c r="B774" s="52"/>
      <c r="C774" s="52"/>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row>
    <row r="775" spans="1:29" x14ac:dyDescent="0.35">
      <c r="A775" s="32"/>
      <c r="B775" s="52"/>
      <c r="C775" s="52"/>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row>
    <row r="776" spans="1:29" x14ac:dyDescent="0.35">
      <c r="A776" s="32"/>
      <c r="B776" s="52"/>
      <c r="C776" s="52"/>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row>
    <row r="777" spans="1:29" x14ac:dyDescent="0.35">
      <c r="A777" s="32"/>
      <c r="B777" s="52"/>
      <c r="C777" s="52"/>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row>
    <row r="778" spans="1:29" x14ac:dyDescent="0.35">
      <c r="A778" s="32"/>
      <c r="B778" s="52"/>
      <c r="C778" s="52"/>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row>
    <row r="779" spans="1:29" x14ac:dyDescent="0.35">
      <c r="A779" s="32"/>
      <c r="B779" s="52"/>
      <c r="C779" s="52"/>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row>
    <row r="780" spans="1:29" x14ac:dyDescent="0.35">
      <c r="A780" s="32"/>
      <c r="B780" s="52"/>
      <c r="C780" s="52"/>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row>
    <row r="781" spans="1:29" x14ac:dyDescent="0.35">
      <c r="A781" s="32"/>
      <c r="B781" s="52"/>
      <c r="C781" s="52"/>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row>
    <row r="782" spans="1:29" x14ac:dyDescent="0.35">
      <c r="A782" s="32"/>
      <c r="B782" s="52"/>
      <c r="C782" s="52"/>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row>
    <row r="783" spans="1:29" x14ac:dyDescent="0.35">
      <c r="A783" s="32"/>
      <c r="B783" s="52"/>
      <c r="C783" s="52"/>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row>
    <row r="784" spans="1:29" x14ac:dyDescent="0.35">
      <c r="A784" s="32"/>
      <c r="B784" s="52"/>
      <c r="C784" s="52"/>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row>
    <row r="785" spans="1:29" x14ac:dyDescent="0.35">
      <c r="A785" s="32"/>
      <c r="B785" s="52"/>
      <c r="C785" s="52"/>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row>
    <row r="786" spans="1:29" x14ac:dyDescent="0.35">
      <c r="A786" s="32"/>
      <c r="B786" s="52"/>
      <c r="C786" s="52"/>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row>
    <row r="787" spans="1:29" x14ac:dyDescent="0.35">
      <c r="A787" s="32"/>
      <c r="B787" s="52"/>
      <c r="C787" s="52"/>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row>
    <row r="788" spans="1:29" x14ac:dyDescent="0.35">
      <c r="A788" s="32"/>
      <c r="B788" s="52"/>
      <c r="C788" s="52"/>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row>
    <row r="789" spans="1:29" x14ac:dyDescent="0.35">
      <c r="A789" s="32"/>
      <c r="B789" s="52"/>
      <c r="C789" s="52"/>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row>
    <row r="790" spans="1:29" x14ac:dyDescent="0.35">
      <c r="A790" s="32"/>
      <c r="B790" s="52"/>
      <c r="C790" s="52"/>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row>
    <row r="791" spans="1:29" x14ac:dyDescent="0.35">
      <c r="A791" s="32"/>
      <c r="B791" s="52"/>
      <c r="C791" s="52"/>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row>
    <row r="792" spans="1:29" x14ac:dyDescent="0.35">
      <c r="A792" s="32"/>
      <c r="B792" s="52"/>
      <c r="C792" s="52"/>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row>
    <row r="793" spans="1:29" x14ac:dyDescent="0.35">
      <c r="A793" s="32"/>
      <c r="B793" s="52"/>
      <c r="C793" s="52"/>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row>
    <row r="794" spans="1:29" x14ac:dyDescent="0.35">
      <c r="A794" s="32"/>
      <c r="B794" s="52"/>
      <c r="C794" s="52"/>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row>
    <row r="795" spans="1:29" x14ac:dyDescent="0.35">
      <c r="A795" s="32"/>
      <c r="B795" s="52"/>
      <c r="C795" s="52"/>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row>
    <row r="796" spans="1:29" x14ac:dyDescent="0.35">
      <c r="A796" s="32"/>
      <c r="B796" s="52"/>
      <c r="C796" s="52"/>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row>
    <row r="797" spans="1:29" x14ac:dyDescent="0.35">
      <c r="A797" s="32"/>
      <c r="B797" s="52"/>
      <c r="C797" s="52"/>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row>
    <row r="798" spans="1:29" x14ac:dyDescent="0.35">
      <c r="A798" s="32"/>
      <c r="B798" s="52"/>
      <c r="C798" s="52"/>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row>
    <row r="799" spans="1:29" x14ac:dyDescent="0.35">
      <c r="A799" s="32"/>
      <c r="B799" s="52"/>
      <c r="C799" s="52"/>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row>
    <row r="800" spans="1:29" x14ac:dyDescent="0.35">
      <c r="A800" s="32"/>
      <c r="B800" s="52"/>
      <c r="C800" s="52"/>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row>
    <row r="801" spans="1:29" x14ac:dyDescent="0.35">
      <c r="A801" s="32"/>
      <c r="B801" s="52"/>
      <c r="C801" s="52"/>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row>
    <row r="802" spans="1:29" x14ac:dyDescent="0.35">
      <c r="A802" s="32"/>
      <c r="B802" s="52"/>
      <c r="C802" s="52"/>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row>
    <row r="803" spans="1:29" x14ac:dyDescent="0.35">
      <c r="A803" s="32"/>
      <c r="B803" s="52"/>
      <c r="C803" s="52"/>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row>
    <row r="804" spans="1:29" x14ac:dyDescent="0.35">
      <c r="A804" s="32"/>
      <c r="B804" s="52"/>
      <c r="C804" s="52"/>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row>
    <row r="805" spans="1:29" x14ac:dyDescent="0.35">
      <c r="A805" s="32"/>
      <c r="B805" s="52"/>
      <c r="C805" s="52"/>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row>
    <row r="806" spans="1:29" x14ac:dyDescent="0.35">
      <c r="A806" s="32"/>
      <c r="B806" s="52"/>
      <c r="C806" s="52"/>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row>
    <row r="807" spans="1:29" x14ac:dyDescent="0.35">
      <c r="A807" s="32"/>
      <c r="B807" s="52"/>
      <c r="C807" s="52"/>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row>
    <row r="808" spans="1:29" x14ac:dyDescent="0.35">
      <c r="A808" s="32"/>
      <c r="B808" s="52"/>
      <c r="C808" s="52"/>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row>
    <row r="809" spans="1:29" x14ac:dyDescent="0.35">
      <c r="A809" s="32"/>
      <c r="B809" s="52"/>
      <c r="C809" s="52"/>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row>
    <row r="810" spans="1:29" x14ac:dyDescent="0.35">
      <c r="A810" s="32"/>
      <c r="B810" s="52"/>
      <c r="C810" s="52"/>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row>
    <row r="811" spans="1:29" x14ac:dyDescent="0.35">
      <c r="A811" s="32"/>
      <c r="B811" s="52"/>
      <c r="C811" s="52"/>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row>
    <row r="812" spans="1:29" x14ac:dyDescent="0.35">
      <c r="A812" s="32"/>
      <c r="B812" s="52"/>
      <c r="C812" s="52"/>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row>
    <row r="813" spans="1:29" x14ac:dyDescent="0.35">
      <c r="A813" s="32"/>
      <c r="B813" s="52"/>
      <c r="C813" s="52"/>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row>
    <row r="814" spans="1:29" x14ac:dyDescent="0.35">
      <c r="A814" s="32"/>
      <c r="B814" s="52"/>
      <c r="C814" s="52"/>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row>
    <row r="815" spans="1:29" x14ac:dyDescent="0.35">
      <c r="A815" s="32"/>
      <c r="B815" s="52"/>
      <c r="C815" s="52"/>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row>
    <row r="816" spans="1:29" x14ac:dyDescent="0.35">
      <c r="A816" s="32"/>
      <c r="B816" s="52"/>
      <c r="C816" s="52"/>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row>
    <row r="817" spans="1:29" x14ac:dyDescent="0.35">
      <c r="A817" s="32"/>
      <c r="B817" s="52"/>
      <c r="C817" s="52"/>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row>
    <row r="818" spans="1:29" x14ac:dyDescent="0.35">
      <c r="A818" s="32"/>
      <c r="B818" s="52"/>
      <c r="C818" s="52"/>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row>
    <row r="819" spans="1:29" x14ac:dyDescent="0.35">
      <c r="A819" s="32"/>
      <c r="B819" s="52"/>
      <c r="C819" s="52"/>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row>
    <row r="820" spans="1:29" x14ac:dyDescent="0.35">
      <c r="A820" s="32"/>
      <c r="B820" s="52"/>
      <c r="C820" s="52"/>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row>
    <row r="821" spans="1:29" x14ac:dyDescent="0.35">
      <c r="A821" s="32"/>
      <c r="B821" s="52"/>
      <c r="C821" s="52"/>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row>
    <row r="822" spans="1:29" x14ac:dyDescent="0.35">
      <c r="A822" s="32"/>
      <c r="B822" s="52"/>
      <c r="C822" s="52"/>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row>
    <row r="823" spans="1:29" x14ac:dyDescent="0.35">
      <c r="A823" s="32"/>
      <c r="B823" s="52"/>
      <c r="C823" s="52"/>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row>
    <row r="824" spans="1:29" x14ac:dyDescent="0.35">
      <c r="A824" s="32"/>
      <c r="B824" s="52"/>
      <c r="C824" s="52"/>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row>
    <row r="825" spans="1:29" x14ac:dyDescent="0.35">
      <c r="A825" s="32"/>
      <c r="B825" s="52"/>
      <c r="C825" s="52"/>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row>
    <row r="826" spans="1:29" x14ac:dyDescent="0.35">
      <c r="A826" s="32"/>
      <c r="B826" s="52"/>
      <c r="C826" s="52"/>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row>
    <row r="827" spans="1:29" x14ac:dyDescent="0.35">
      <c r="A827" s="32"/>
      <c r="B827" s="52"/>
      <c r="C827" s="52"/>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row>
    <row r="828" spans="1:29" x14ac:dyDescent="0.35">
      <c r="A828" s="32"/>
      <c r="B828" s="52"/>
      <c r="C828" s="52"/>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row>
    <row r="829" spans="1:29" x14ac:dyDescent="0.35">
      <c r="A829" s="32"/>
      <c r="B829" s="52"/>
      <c r="C829" s="52"/>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row>
    <row r="830" spans="1:29" x14ac:dyDescent="0.35">
      <c r="A830" s="32"/>
      <c r="B830" s="52"/>
      <c r="C830" s="52"/>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row>
    <row r="831" spans="1:29" x14ac:dyDescent="0.35">
      <c r="A831" s="32"/>
      <c r="B831" s="52"/>
      <c r="C831" s="52"/>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row>
    <row r="832" spans="1:29" x14ac:dyDescent="0.35">
      <c r="A832" s="32"/>
      <c r="B832" s="52"/>
      <c r="C832" s="52"/>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row>
    <row r="833" spans="1:29" x14ac:dyDescent="0.35">
      <c r="A833" s="32"/>
      <c r="B833" s="52"/>
      <c r="C833" s="52"/>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row>
    <row r="834" spans="1:29" x14ac:dyDescent="0.35">
      <c r="A834" s="32"/>
      <c r="B834" s="52"/>
      <c r="C834" s="52"/>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row>
    <row r="835" spans="1:29" x14ac:dyDescent="0.35">
      <c r="A835" s="32"/>
      <c r="B835" s="52"/>
      <c r="C835" s="52"/>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row>
    <row r="836" spans="1:29" x14ac:dyDescent="0.35">
      <c r="A836" s="32"/>
      <c r="B836" s="52"/>
      <c r="C836" s="52"/>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row>
    <row r="837" spans="1:29" x14ac:dyDescent="0.35">
      <c r="A837" s="32"/>
      <c r="B837" s="52"/>
      <c r="C837" s="52"/>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row>
    <row r="838" spans="1:29" x14ac:dyDescent="0.35">
      <c r="A838" s="32"/>
      <c r="B838" s="52"/>
      <c r="C838" s="52"/>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row>
    <row r="839" spans="1:29" x14ac:dyDescent="0.35">
      <c r="A839" s="32"/>
      <c r="B839" s="52"/>
      <c r="C839" s="52"/>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row>
    <row r="840" spans="1:29" x14ac:dyDescent="0.35">
      <c r="A840" s="32"/>
      <c r="B840" s="52"/>
      <c r="C840" s="52"/>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row>
    <row r="841" spans="1:29" x14ac:dyDescent="0.35">
      <c r="A841" s="32"/>
      <c r="B841" s="52"/>
      <c r="C841" s="52"/>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row>
    <row r="842" spans="1:29" x14ac:dyDescent="0.35">
      <c r="A842" s="32"/>
      <c r="B842" s="52"/>
      <c r="C842" s="52"/>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row>
    <row r="843" spans="1:29" x14ac:dyDescent="0.35">
      <c r="A843" s="32"/>
      <c r="B843" s="52"/>
      <c r="C843" s="52"/>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row>
    <row r="844" spans="1:29" x14ac:dyDescent="0.35">
      <c r="A844" s="32"/>
      <c r="B844" s="52"/>
      <c r="C844" s="52"/>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row>
    <row r="845" spans="1:29" x14ac:dyDescent="0.35">
      <c r="A845" s="32"/>
      <c r="B845" s="52"/>
      <c r="C845" s="52"/>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row>
    <row r="846" spans="1:29" x14ac:dyDescent="0.35">
      <c r="A846" s="32"/>
      <c r="B846" s="52"/>
      <c r="C846" s="52"/>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row>
    <row r="847" spans="1:29" x14ac:dyDescent="0.35">
      <c r="A847" s="32"/>
      <c r="B847" s="52"/>
      <c r="C847" s="52"/>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row>
    <row r="848" spans="1:29" x14ac:dyDescent="0.35">
      <c r="A848" s="32"/>
      <c r="B848" s="52"/>
      <c r="C848" s="52"/>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row>
    <row r="849" spans="1:29" x14ac:dyDescent="0.35">
      <c r="A849" s="32"/>
      <c r="B849" s="52"/>
      <c r="C849" s="52"/>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row>
    <row r="850" spans="1:29" x14ac:dyDescent="0.35">
      <c r="A850" s="32"/>
      <c r="B850" s="52"/>
      <c r="C850" s="52"/>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row>
    <row r="851" spans="1:29" x14ac:dyDescent="0.35">
      <c r="A851" s="32"/>
      <c r="B851" s="52"/>
      <c r="C851" s="52"/>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row>
    <row r="852" spans="1:29" x14ac:dyDescent="0.35">
      <c r="A852" s="32"/>
      <c r="B852" s="52"/>
      <c r="C852" s="52"/>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row>
    <row r="853" spans="1:29" x14ac:dyDescent="0.35">
      <c r="A853" s="32"/>
      <c r="B853" s="52"/>
      <c r="C853" s="52"/>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row>
    <row r="854" spans="1:29" x14ac:dyDescent="0.35">
      <c r="A854" s="32"/>
      <c r="B854" s="52"/>
      <c r="C854" s="52"/>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row>
    <row r="855" spans="1:29" x14ac:dyDescent="0.35">
      <c r="A855" s="32"/>
      <c r="B855" s="52"/>
      <c r="C855" s="52"/>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row>
    <row r="856" spans="1:29" x14ac:dyDescent="0.35">
      <c r="A856" s="32"/>
      <c r="B856" s="52"/>
      <c r="C856" s="52"/>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row>
    <row r="857" spans="1:29" x14ac:dyDescent="0.35">
      <c r="A857" s="32"/>
      <c r="B857" s="52"/>
      <c r="C857" s="52"/>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row>
    <row r="858" spans="1:29" x14ac:dyDescent="0.35">
      <c r="A858" s="32"/>
      <c r="B858" s="52"/>
      <c r="C858" s="52"/>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row>
    <row r="859" spans="1:29" x14ac:dyDescent="0.35">
      <c r="A859" s="32"/>
      <c r="B859" s="52"/>
      <c r="C859" s="52"/>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row>
    <row r="860" spans="1:29" x14ac:dyDescent="0.35">
      <c r="A860" s="32"/>
      <c r="B860" s="52"/>
      <c r="C860" s="52"/>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row>
    <row r="861" spans="1:29" x14ac:dyDescent="0.35">
      <c r="A861" s="32"/>
      <c r="B861" s="52"/>
      <c r="C861" s="52"/>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row>
    <row r="862" spans="1:29" x14ac:dyDescent="0.35">
      <c r="A862" s="32"/>
      <c r="B862" s="52"/>
      <c r="C862" s="52"/>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row>
    <row r="863" spans="1:29" x14ac:dyDescent="0.35">
      <c r="A863" s="32"/>
      <c r="B863" s="52"/>
      <c r="C863" s="52"/>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row>
    <row r="864" spans="1:29" x14ac:dyDescent="0.35">
      <c r="A864" s="32"/>
      <c r="B864" s="52"/>
      <c r="C864" s="52"/>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row>
    <row r="865" spans="1:29" x14ac:dyDescent="0.35">
      <c r="A865" s="32"/>
      <c r="B865" s="52"/>
      <c r="C865" s="52"/>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row>
    <row r="866" spans="1:29" x14ac:dyDescent="0.35">
      <c r="A866" s="32"/>
      <c r="B866" s="52"/>
      <c r="C866" s="52"/>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row>
    <row r="867" spans="1:29" x14ac:dyDescent="0.35">
      <c r="A867" s="32"/>
      <c r="B867" s="52"/>
      <c r="C867" s="52"/>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row>
    <row r="868" spans="1:29" x14ac:dyDescent="0.35">
      <c r="A868" s="32"/>
      <c r="B868" s="52"/>
      <c r="C868" s="52"/>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row>
    <row r="869" spans="1:29" x14ac:dyDescent="0.35">
      <c r="A869" s="32"/>
      <c r="B869" s="52"/>
      <c r="C869" s="52"/>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row>
    <row r="870" spans="1:29" x14ac:dyDescent="0.35">
      <c r="A870" s="32"/>
      <c r="B870" s="52"/>
      <c r="C870" s="52"/>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row>
    <row r="871" spans="1:29" x14ac:dyDescent="0.35">
      <c r="A871" s="32"/>
      <c r="B871" s="52"/>
      <c r="C871" s="52"/>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row>
    <row r="872" spans="1:29" x14ac:dyDescent="0.35">
      <c r="A872" s="32"/>
      <c r="B872" s="52"/>
      <c r="C872" s="52"/>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row>
    <row r="873" spans="1:29" x14ac:dyDescent="0.35">
      <c r="A873" s="32"/>
      <c r="B873" s="52"/>
      <c r="C873" s="52"/>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row>
    <row r="874" spans="1:29" x14ac:dyDescent="0.35">
      <c r="A874" s="32"/>
      <c r="B874" s="52"/>
      <c r="C874" s="52"/>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row>
    <row r="875" spans="1:29" x14ac:dyDescent="0.35">
      <c r="A875" s="32"/>
      <c r="B875" s="52"/>
      <c r="C875" s="52"/>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row>
    <row r="876" spans="1:29" x14ac:dyDescent="0.35">
      <c r="A876" s="32"/>
      <c r="B876" s="52"/>
      <c r="C876" s="52"/>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row>
    <row r="877" spans="1:29" x14ac:dyDescent="0.35">
      <c r="A877" s="32"/>
      <c r="B877" s="52"/>
      <c r="C877" s="52"/>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row>
    <row r="878" spans="1:29" x14ac:dyDescent="0.35">
      <c r="A878" s="32"/>
      <c r="B878" s="52"/>
      <c r="C878" s="52"/>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row>
    <row r="879" spans="1:29" x14ac:dyDescent="0.35">
      <c r="A879" s="32"/>
      <c r="B879" s="52"/>
      <c r="C879" s="52"/>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row>
    <row r="880" spans="1:29" x14ac:dyDescent="0.35">
      <c r="A880" s="32"/>
      <c r="B880" s="52"/>
      <c r="C880" s="52"/>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row>
    <row r="881" spans="1:29" x14ac:dyDescent="0.35">
      <c r="A881" s="32"/>
      <c r="B881" s="52"/>
      <c r="C881" s="52"/>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row>
    <row r="882" spans="1:29" x14ac:dyDescent="0.35">
      <c r="A882" s="32"/>
      <c r="B882" s="52"/>
      <c r="C882" s="52"/>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row>
    <row r="883" spans="1:29" x14ac:dyDescent="0.35">
      <c r="A883" s="32"/>
      <c r="B883" s="52"/>
      <c r="C883" s="52"/>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row>
    <row r="884" spans="1:29" x14ac:dyDescent="0.35">
      <c r="A884" s="32"/>
      <c r="B884" s="52"/>
      <c r="C884" s="52"/>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row>
    <row r="885" spans="1:29" x14ac:dyDescent="0.35">
      <c r="A885" s="32"/>
      <c r="B885" s="52"/>
      <c r="C885" s="52"/>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row>
    <row r="886" spans="1:29" x14ac:dyDescent="0.35">
      <c r="A886" s="32"/>
      <c r="B886" s="52"/>
      <c r="C886" s="52"/>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row>
    <row r="887" spans="1:29" x14ac:dyDescent="0.35">
      <c r="A887" s="32"/>
      <c r="B887" s="52"/>
      <c r="C887" s="52"/>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row>
    <row r="888" spans="1:29" x14ac:dyDescent="0.35">
      <c r="A888" s="32"/>
      <c r="B888" s="52"/>
      <c r="C888" s="52"/>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row>
    <row r="889" spans="1:29" x14ac:dyDescent="0.35">
      <c r="A889" s="32"/>
      <c r="B889" s="52"/>
      <c r="C889" s="52"/>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row>
    <row r="890" spans="1:29" x14ac:dyDescent="0.35">
      <c r="A890" s="32"/>
      <c r="B890" s="52"/>
      <c r="C890" s="52"/>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row>
    <row r="891" spans="1:29" x14ac:dyDescent="0.35">
      <c r="A891" s="32"/>
      <c r="B891" s="52"/>
      <c r="C891" s="52"/>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row>
    <row r="892" spans="1:29" x14ac:dyDescent="0.35">
      <c r="A892" s="32"/>
      <c r="B892" s="52"/>
      <c r="C892" s="52"/>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row>
    <row r="893" spans="1:29" x14ac:dyDescent="0.35">
      <c r="A893" s="32"/>
      <c r="B893" s="52"/>
      <c r="C893" s="52"/>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row>
    <row r="894" spans="1:29" x14ac:dyDescent="0.35">
      <c r="A894" s="32"/>
      <c r="B894" s="52"/>
      <c r="C894" s="52"/>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row>
    <row r="895" spans="1:29" x14ac:dyDescent="0.35">
      <c r="A895" s="32"/>
      <c r="B895" s="52"/>
      <c r="C895" s="52"/>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row>
    <row r="896" spans="1:29" x14ac:dyDescent="0.35">
      <c r="A896" s="32"/>
      <c r="B896" s="52"/>
      <c r="C896" s="52"/>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row>
    <row r="897" spans="1:29" x14ac:dyDescent="0.35">
      <c r="A897" s="32"/>
      <c r="B897" s="52"/>
      <c r="C897" s="52"/>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row>
    <row r="898" spans="1:29" x14ac:dyDescent="0.35">
      <c r="A898" s="32"/>
      <c r="B898" s="52"/>
      <c r="C898" s="52"/>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row>
    <row r="899" spans="1:29" x14ac:dyDescent="0.35">
      <c r="A899" s="32"/>
      <c r="B899" s="52"/>
      <c r="C899" s="52"/>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row>
    <row r="900" spans="1:29" x14ac:dyDescent="0.35">
      <c r="A900" s="32"/>
      <c r="B900" s="52"/>
      <c r="C900" s="52"/>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row>
    <row r="901" spans="1:29" x14ac:dyDescent="0.35">
      <c r="A901" s="32"/>
      <c r="B901" s="52"/>
      <c r="C901" s="52"/>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row>
    <row r="902" spans="1:29" x14ac:dyDescent="0.35">
      <c r="A902" s="32"/>
      <c r="B902" s="52"/>
      <c r="C902" s="52"/>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row>
    <row r="903" spans="1:29" x14ac:dyDescent="0.35">
      <c r="A903" s="32"/>
      <c r="B903" s="52"/>
      <c r="C903" s="52"/>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row>
    <row r="904" spans="1:29" x14ac:dyDescent="0.35">
      <c r="A904" s="32"/>
      <c r="B904" s="52"/>
      <c r="C904" s="52"/>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row>
    <row r="905" spans="1:29" x14ac:dyDescent="0.35">
      <c r="A905" s="32"/>
      <c r="B905" s="52"/>
      <c r="C905" s="52"/>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row>
    <row r="906" spans="1:29" x14ac:dyDescent="0.35">
      <c r="A906" s="32"/>
      <c r="B906" s="52"/>
      <c r="C906" s="52"/>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row>
    <row r="907" spans="1:29" x14ac:dyDescent="0.35">
      <c r="A907" s="32"/>
      <c r="B907" s="52"/>
      <c r="C907" s="52"/>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row>
    <row r="908" spans="1:29" x14ac:dyDescent="0.35">
      <c r="A908" s="32"/>
      <c r="B908" s="52"/>
      <c r="C908" s="52"/>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row>
    <row r="909" spans="1:29" x14ac:dyDescent="0.35">
      <c r="A909" s="32"/>
      <c r="B909" s="52"/>
      <c r="C909" s="52"/>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row>
    <row r="910" spans="1:29" x14ac:dyDescent="0.35">
      <c r="A910" s="32"/>
      <c r="B910" s="52"/>
      <c r="C910" s="52"/>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row>
    <row r="911" spans="1:29" x14ac:dyDescent="0.35">
      <c r="A911" s="32"/>
      <c r="B911" s="52"/>
      <c r="C911" s="52"/>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row>
    <row r="912" spans="1:29" x14ac:dyDescent="0.35">
      <c r="A912" s="32"/>
      <c r="B912" s="52"/>
      <c r="C912" s="52"/>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row>
    <row r="913" spans="1:29" x14ac:dyDescent="0.35">
      <c r="A913" s="32"/>
      <c r="B913" s="52"/>
      <c r="C913" s="52"/>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row>
    <row r="914" spans="1:29" x14ac:dyDescent="0.35">
      <c r="A914" s="32"/>
      <c r="B914" s="52"/>
      <c r="C914" s="52"/>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row>
    <row r="915" spans="1:29" x14ac:dyDescent="0.35">
      <c r="A915" s="32"/>
      <c r="B915" s="52"/>
      <c r="C915" s="52"/>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row>
    <row r="916" spans="1:29" x14ac:dyDescent="0.35">
      <c r="A916" s="32"/>
      <c r="B916" s="52"/>
      <c r="C916" s="52"/>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row>
    <row r="917" spans="1:29" x14ac:dyDescent="0.35">
      <c r="A917" s="32"/>
      <c r="B917" s="52"/>
      <c r="C917" s="52"/>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row>
    <row r="918" spans="1:29" x14ac:dyDescent="0.35">
      <c r="A918" s="32"/>
      <c r="B918" s="52"/>
      <c r="C918" s="52"/>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row>
    <row r="919" spans="1:29" x14ac:dyDescent="0.35">
      <c r="A919" s="32"/>
      <c r="B919" s="52"/>
      <c r="C919" s="52"/>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row>
    <row r="920" spans="1:29" x14ac:dyDescent="0.35">
      <c r="A920" s="32"/>
      <c r="B920" s="52"/>
      <c r="C920" s="52"/>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row>
    <row r="921" spans="1:29" x14ac:dyDescent="0.35">
      <c r="A921" s="32"/>
      <c r="B921" s="52"/>
      <c r="C921" s="52"/>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row>
    <row r="922" spans="1:29" x14ac:dyDescent="0.35">
      <c r="A922" s="32"/>
      <c r="B922" s="52"/>
      <c r="C922" s="52"/>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row>
    <row r="923" spans="1:29" x14ac:dyDescent="0.35">
      <c r="A923" s="32"/>
      <c r="B923" s="52"/>
      <c r="C923" s="52"/>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row>
    <row r="924" spans="1:29" x14ac:dyDescent="0.35">
      <c r="A924" s="32"/>
      <c r="B924" s="52"/>
      <c r="C924" s="52"/>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row>
    <row r="925" spans="1:29" x14ac:dyDescent="0.35">
      <c r="A925" s="32"/>
      <c r="B925" s="52"/>
      <c r="C925" s="52"/>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row>
    <row r="926" spans="1:29" x14ac:dyDescent="0.35">
      <c r="A926" s="32"/>
      <c r="B926" s="52"/>
      <c r="C926" s="52"/>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row>
    <row r="927" spans="1:29" x14ac:dyDescent="0.35">
      <c r="A927" s="32"/>
      <c r="B927" s="52"/>
      <c r="C927" s="52"/>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row>
    <row r="928" spans="1:29" x14ac:dyDescent="0.35">
      <c r="A928" s="32"/>
      <c r="B928" s="52"/>
      <c r="C928" s="52"/>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row>
    <row r="929" spans="1:29" x14ac:dyDescent="0.35">
      <c r="A929" s="32"/>
      <c r="B929" s="52"/>
      <c r="C929" s="52"/>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row>
    <row r="930" spans="1:29" x14ac:dyDescent="0.35">
      <c r="A930" s="32"/>
      <c r="B930" s="52"/>
      <c r="C930" s="52"/>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row>
    <row r="931" spans="1:29" x14ac:dyDescent="0.35">
      <c r="A931" s="32"/>
      <c r="B931" s="52"/>
      <c r="C931" s="52"/>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row>
    <row r="932" spans="1:29" x14ac:dyDescent="0.35">
      <c r="A932" s="32"/>
      <c r="B932" s="52"/>
      <c r="C932" s="52"/>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row>
    <row r="933" spans="1:29" x14ac:dyDescent="0.35">
      <c r="A933" s="32"/>
      <c r="B933" s="52"/>
      <c r="C933" s="52"/>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row>
    <row r="934" spans="1:29" x14ac:dyDescent="0.35">
      <c r="A934" s="32"/>
      <c r="B934" s="52"/>
      <c r="C934" s="52"/>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row>
    <row r="935" spans="1:29" x14ac:dyDescent="0.35">
      <c r="A935" s="32"/>
      <c r="B935" s="52"/>
      <c r="C935" s="52"/>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row>
    <row r="936" spans="1:29" x14ac:dyDescent="0.35">
      <c r="A936" s="32"/>
      <c r="B936" s="52"/>
      <c r="C936" s="52"/>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row>
    <row r="937" spans="1:29" x14ac:dyDescent="0.35">
      <c r="A937" s="32"/>
      <c r="B937" s="52"/>
      <c r="C937" s="52"/>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row>
    <row r="938" spans="1:29" x14ac:dyDescent="0.35">
      <c r="A938" s="32"/>
      <c r="B938" s="52"/>
      <c r="C938" s="52"/>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row>
    <row r="939" spans="1:29" x14ac:dyDescent="0.35">
      <c r="A939" s="32"/>
      <c r="B939" s="52"/>
      <c r="C939" s="52"/>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row>
    <row r="940" spans="1:29" x14ac:dyDescent="0.35">
      <c r="A940" s="32"/>
      <c r="B940" s="52"/>
      <c r="C940" s="52"/>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row>
    <row r="941" spans="1:29" x14ac:dyDescent="0.35">
      <c r="A941" s="32"/>
      <c r="B941" s="52"/>
      <c r="C941" s="52"/>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row>
    <row r="942" spans="1:29" x14ac:dyDescent="0.35">
      <c r="A942" s="32"/>
      <c r="B942" s="52"/>
      <c r="C942" s="52"/>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row>
    <row r="943" spans="1:29" x14ac:dyDescent="0.35">
      <c r="A943" s="32"/>
      <c r="B943" s="52"/>
      <c r="C943" s="52"/>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row>
    <row r="944" spans="1:29" x14ac:dyDescent="0.35">
      <c r="A944" s="32"/>
      <c r="B944" s="52"/>
      <c r="C944" s="52"/>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row>
    <row r="945" spans="1:29" x14ac:dyDescent="0.35">
      <c r="A945" s="32"/>
      <c r="B945" s="52"/>
      <c r="C945" s="52"/>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row>
    <row r="946" spans="1:29" x14ac:dyDescent="0.35">
      <c r="A946" s="32"/>
      <c r="B946" s="52"/>
      <c r="C946" s="52"/>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row>
    <row r="947" spans="1:29" x14ac:dyDescent="0.35">
      <c r="A947" s="32"/>
      <c r="B947" s="52"/>
      <c r="C947" s="52"/>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row>
    <row r="948" spans="1:29" x14ac:dyDescent="0.35">
      <c r="A948" s="32"/>
      <c r="B948" s="52"/>
      <c r="C948" s="52"/>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row>
    <row r="949" spans="1:29" x14ac:dyDescent="0.35">
      <c r="A949" s="32"/>
      <c r="B949" s="52"/>
      <c r="C949" s="52"/>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row>
    <row r="950" spans="1:29" x14ac:dyDescent="0.35">
      <c r="A950" s="32"/>
      <c r="B950" s="52"/>
      <c r="C950" s="52"/>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row>
    <row r="951" spans="1:29" x14ac:dyDescent="0.35">
      <c r="A951" s="32"/>
      <c r="B951" s="52"/>
      <c r="C951" s="52"/>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row>
    <row r="952" spans="1:29" x14ac:dyDescent="0.35">
      <c r="A952" s="32"/>
      <c r="B952" s="52"/>
      <c r="C952" s="52"/>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row>
    <row r="953" spans="1:29" x14ac:dyDescent="0.35">
      <c r="A953" s="32"/>
      <c r="B953" s="52"/>
      <c r="C953" s="52"/>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row>
    <row r="954" spans="1:29" x14ac:dyDescent="0.35">
      <c r="A954" s="32"/>
      <c r="B954" s="52"/>
      <c r="C954" s="52"/>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row>
    <row r="955" spans="1:29" x14ac:dyDescent="0.35">
      <c r="A955" s="32"/>
      <c r="B955" s="52"/>
      <c r="C955" s="52"/>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row>
    <row r="956" spans="1:29" x14ac:dyDescent="0.35">
      <c r="A956" s="32"/>
      <c r="B956" s="52"/>
      <c r="C956" s="52"/>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row>
    <row r="957" spans="1:29" x14ac:dyDescent="0.35">
      <c r="A957" s="32"/>
      <c r="B957" s="52"/>
      <c r="C957" s="52"/>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row>
    <row r="958" spans="1:29" x14ac:dyDescent="0.35">
      <c r="A958" s="32"/>
      <c r="B958" s="52"/>
      <c r="C958" s="52"/>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row>
    <row r="959" spans="1:29" x14ac:dyDescent="0.35">
      <c r="A959" s="32"/>
      <c r="B959" s="52"/>
      <c r="C959" s="52"/>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row>
    <row r="960" spans="1:29" x14ac:dyDescent="0.35">
      <c r="A960" s="32"/>
      <c r="B960" s="52"/>
      <c r="C960" s="52"/>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row>
    <row r="961" spans="1:29" x14ac:dyDescent="0.35">
      <c r="A961" s="32"/>
      <c r="B961" s="52"/>
      <c r="C961" s="52"/>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row>
    <row r="962" spans="1:29" x14ac:dyDescent="0.35">
      <c r="A962" s="32"/>
      <c r="B962" s="52"/>
      <c r="C962" s="52"/>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row>
    <row r="963" spans="1:29" x14ac:dyDescent="0.35">
      <c r="A963" s="32"/>
      <c r="B963" s="52"/>
      <c r="C963" s="52"/>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row>
    <row r="964" spans="1:29" x14ac:dyDescent="0.35">
      <c r="A964" s="32"/>
      <c r="B964" s="52"/>
      <c r="C964" s="52"/>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row>
    <row r="965" spans="1:29" x14ac:dyDescent="0.35">
      <c r="A965" s="32"/>
      <c r="B965" s="52"/>
      <c r="C965" s="52"/>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row>
    <row r="966" spans="1:29" x14ac:dyDescent="0.35">
      <c r="A966" s="32"/>
      <c r="B966" s="52"/>
      <c r="C966" s="52"/>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row>
    <row r="967" spans="1:29" x14ac:dyDescent="0.35">
      <c r="A967" s="32"/>
      <c r="B967" s="52"/>
      <c r="C967" s="52"/>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row>
    <row r="968" spans="1:29" x14ac:dyDescent="0.35">
      <c r="A968" s="32"/>
      <c r="B968" s="52"/>
      <c r="C968" s="52"/>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row>
    <row r="969" spans="1:29" x14ac:dyDescent="0.35">
      <c r="A969" s="32"/>
      <c r="B969" s="52"/>
      <c r="C969" s="52"/>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row>
    <row r="970" spans="1:29" x14ac:dyDescent="0.35">
      <c r="A970" s="32"/>
      <c r="B970" s="52"/>
      <c r="C970" s="52"/>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row>
    <row r="971" spans="1:29" x14ac:dyDescent="0.35">
      <c r="A971" s="32"/>
      <c r="B971" s="52"/>
      <c r="C971" s="52"/>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row>
    <row r="972" spans="1:29" x14ac:dyDescent="0.35">
      <c r="A972" s="32"/>
      <c r="B972" s="52"/>
      <c r="C972" s="52"/>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row>
    <row r="973" spans="1:29" x14ac:dyDescent="0.35">
      <c r="A973" s="32"/>
      <c r="B973" s="52"/>
      <c r="C973" s="52"/>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row>
    <row r="974" spans="1:29" x14ac:dyDescent="0.35">
      <c r="A974" s="32"/>
      <c r="B974" s="52"/>
      <c r="C974" s="52"/>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row>
    <row r="975" spans="1:29" x14ac:dyDescent="0.35">
      <c r="A975" s="32"/>
      <c r="B975" s="52"/>
      <c r="C975" s="52"/>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row>
    <row r="976" spans="1:29" x14ac:dyDescent="0.35">
      <c r="A976" s="32"/>
      <c r="B976" s="52"/>
      <c r="C976" s="52"/>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row>
    <row r="977" spans="1:29" x14ac:dyDescent="0.35">
      <c r="A977" s="32"/>
      <c r="B977" s="52"/>
      <c r="C977" s="52"/>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row>
    <row r="978" spans="1:29" x14ac:dyDescent="0.35">
      <c r="A978" s="32"/>
      <c r="B978" s="52"/>
      <c r="C978" s="52"/>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row>
    <row r="979" spans="1:29" x14ac:dyDescent="0.35">
      <c r="A979" s="32"/>
      <c r="B979" s="52"/>
      <c r="C979" s="52"/>
      <c r="D979" s="33"/>
      <c r="E979" s="33"/>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row>
    <row r="980" spans="1:29" x14ac:dyDescent="0.35">
      <c r="A980" s="32"/>
      <c r="B980" s="52"/>
      <c r="C980" s="52"/>
      <c r="D980" s="33"/>
      <c r="E980" s="33"/>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row>
    <row r="981" spans="1:29" x14ac:dyDescent="0.35">
      <c r="A981" s="32"/>
      <c r="B981" s="52"/>
      <c r="C981" s="52"/>
      <c r="D981" s="33"/>
      <c r="E981" s="33"/>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row>
    <row r="982" spans="1:29" x14ac:dyDescent="0.35">
      <c r="A982" s="32"/>
      <c r="B982" s="52"/>
      <c r="C982" s="52"/>
      <c r="D982" s="33"/>
      <c r="E982" s="33"/>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row>
    <row r="983" spans="1:29" x14ac:dyDescent="0.35">
      <c r="A983" s="32"/>
      <c r="B983" s="52"/>
      <c r="C983" s="52"/>
      <c r="D983" s="33"/>
      <c r="E983" s="33"/>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row>
    <row r="984" spans="1:29" x14ac:dyDescent="0.35">
      <c r="A984" s="32"/>
      <c r="B984" s="52"/>
      <c r="C984" s="52"/>
      <c r="D984" s="33"/>
      <c r="E984" s="33"/>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row>
    <row r="985" spans="1:29" x14ac:dyDescent="0.35">
      <c r="A985" s="32"/>
      <c r="B985" s="52"/>
      <c r="C985" s="52"/>
      <c r="D985" s="33"/>
      <c r="E985" s="33"/>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row>
    <row r="987" spans="1:29" ht="29" hidden="1" x14ac:dyDescent="0.35">
      <c r="D987" s="42" t="s">
        <v>669</v>
      </c>
      <c r="E987" s="42" t="s">
        <v>673</v>
      </c>
      <c r="F987" s="100" t="s">
        <v>57</v>
      </c>
      <c r="G987" s="100"/>
      <c r="H987" s="100"/>
      <c r="I987" s="100" t="s">
        <v>61</v>
      </c>
      <c r="J987" s="100"/>
      <c r="K987" s="100"/>
      <c r="L987" s="100"/>
      <c r="M987" s="100"/>
      <c r="N987" s="100"/>
      <c r="O987" s="100"/>
      <c r="P987" s="100"/>
      <c r="Q987" s="100"/>
      <c r="R987" s="100"/>
      <c r="S987" s="100" t="s">
        <v>72</v>
      </c>
      <c r="T987" s="100"/>
      <c r="U987" s="100"/>
      <c r="V987" s="100"/>
      <c r="W987" s="100"/>
      <c r="X987" s="100"/>
      <c r="Y987" s="100"/>
      <c r="Z987" s="100"/>
      <c r="AA987" s="100" t="s">
        <v>80</v>
      </c>
      <c r="AB987" s="100"/>
      <c r="AC987" s="100"/>
    </row>
    <row r="988" spans="1:29" s="43" customFormat="1" ht="58" hidden="1" x14ac:dyDescent="0.35">
      <c r="B988" s="53"/>
      <c r="C988" s="53"/>
      <c r="D988" s="43" t="s">
        <v>668</v>
      </c>
      <c r="E988" s="43" t="s">
        <v>672</v>
      </c>
      <c r="F988" s="43" t="s">
        <v>59</v>
      </c>
      <c r="G988" s="43" t="s">
        <v>60</v>
      </c>
      <c r="H988" s="43" t="s">
        <v>58</v>
      </c>
      <c r="I988" s="43" t="s">
        <v>66</v>
      </c>
      <c r="J988" s="43" t="s">
        <v>68</v>
      </c>
      <c r="K988" s="43" t="s">
        <v>70</v>
      </c>
      <c r="L988" s="43" t="s">
        <v>62</v>
      </c>
      <c r="M988" s="43" t="s">
        <v>69</v>
      </c>
      <c r="N988" s="43" t="s">
        <v>65</v>
      </c>
      <c r="O988" s="43" t="s">
        <v>63</v>
      </c>
      <c r="P988" s="43" t="s">
        <v>64</v>
      </c>
      <c r="Q988" s="43" t="s">
        <v>67</v>
      </c>
      <c r="R988" s="43" t="s">
        <v>71</v>
      </c>
      <c r="S988" s="43" t="s">
        <v>78</v>
      </c>
      <c r="T988" s="43" t="s">
        <v>77</v>
      </c>
      <c r="U988" s="43" t="s">
        <v>73</v>
      </c>
      <c r="V988" s="43" t="s">
        <v>76</v>
      </c>
      <c r="W988" s="43" t="s">
        <v>75</v>
      </c>
      <c r="X988" s="43" t="s">
        <v>79</v>
      </c>
      <c r="Y988" s="43" t="s">
        <v>74</v>
      </c>
      <c r="Z988" s="43" t="s">
        <v>665</v>
      </c>
      <c r="AA988" s="43" t="s">
        <v>83</v>
      </c>
      <c r="AB988" s="43" t="s">
        <v>82</v>
      </c>
      <c r="AC988" s="43" t="s">
        <v>81</v>
      </c>
    </row>
    <row r="989" spans="1:29" hidden="1" x14ac:dyDescent="0.35">
      <c r="D989" s="7" t="e" cm="1" vm="2">
        <f t="array" ref="D989">_xlfn._xlws.FILTER(Output!$N$3:$N$992,Output!$H$3:$H$992=D$988)</f>
        <v>#VALUE!</v>
      </c>
      <c r="E989" s="7" t="e" cm="1" vm="2">
        <f t="array" ref="E989">_xlfn._xlws.FILTER(Output!$N$3:$N$992,Output!$H$3:$H$992=E$988)</f>
        <v>#VALUE!</v>
      </c>
      <c r="F989" s="7" cm="1">
        <f t="array" ref="F989">_xlfn._xlws.FILTER(Output!$N$3:$N$992,Output!$H$3:$H$992=F$988)</f>
        <v>0.19698356597297428</v>
      </c>
      <c r="G989" s="7" cm="1">
        <f t="array" ref="G989:G1039">_xlfn._xlws.FILTER(Output!$N$3:$N$992,Output!$H$3:$H$992=G$988)</f>
        <v>1.4797252402409204</v>
      </c>
      <c r="H989" s="7" cm="1">
        <f t="array" ref="H989:H1075">_xlfn._xlws.FILTER(Output!$N$3:$N$992,Output!$H$3:$H$992=H$988)</f>
        <v>2.1572665866396976</v>
      </c>
      <c r="I989" s="7" cm="1">
        <f t="array" ref="I989:I1025">_xlfn._xlws.FILTER(Output!$N$3:$N$992,Output!$H$3:$H$992=I$988)</f>
        <v>2.1636639115275101E-2</v>
      </c>
      <c r="J989" s="7" cm="1">
        <f t="array" ref="J989:J1005">_xlfn._xlws.FILTER(Output!$N$3:$N$992,Output!$H$3:$H$992=J$988)</f>
        <v>0.36128914640999238</v>
      </c>
      <c r="K989" s="7" cm="1">
        <f t="array" ref="K989:K1076">_xlfn._xlws.FILTER(Output!$N$3:$N$992,Output!$H$3:$H$992=K$988)</f>
        <v>0.13615379890617135</v>
      </c>
      <c r="L989" s="7" cm="1">
        <f t="array" ref="L989:L1012">_xlfn._xlws.FILTER(Output!$N$3:$N$992,Output!$H$3:$H$992=L$988)</f>
        <v>0.16475829755408525</v>
      </c>
      <c r="M989" s="7" cm="1">
        <f t="array" ref="M989:M1002">_xlfn._xlws.FILTER(Output!$N$3:$N$992,Output!$H$3:$H$992=M$988)</f>
        <v>6.6515792278701085E-3</v>
      </c>
      <c r="N989" s="7" cm="1">
        <f t="array" ref="N989">_xlfn._xlws.FILTER(Output!$N$3:$N$992,Output!$H$3:$H$992=N$988)</f>
        <v>0.38108645233660932</v>
      </c>
      <c r="O989" s="7" cm="1">
        <f t="array" ref="O989:O991">_xlfn._xlws.FILTER(Output!$N$3:$N$992,Output!$H$3:$H$992=O$988)</f>
        <v>1.8612523792645774E-2</v>
      </c>
      <c r="P989" s="7" cm="1">
        <f t="array" ref="P989:P1006">_xlfn._xlws.FILTER(Output!$N$3:$N$992,Output!$H$3:$H$992=P$988)</f>
        <v>6.0369134472609484E-3</v>
      </c>
      <c r="Q989" s="7" cm="1">
        <f t="array" ref="Q989:Q997">_xlfn._xlws.FILTER(Output!$N$3:$N$992,Output!$H$3:$H$992=Q$988)</f>
        <v>2.1312886159215584E-3</v>
      </c>
      <c r="R989" s="7" cm="1">
        <f t="array" ref="R989:R990">_xlfn._xlws.FILTER(Output!$N$3:$N$992,Output!$H$3:$H$992=R$988)</f>
        <v>2.2155163836447049</v>
      </c>
      <c r="S989" s="7" cm="1">
        <f t="array" ref="S989:S1006">_xlfn._xlws.FILTER(Output!$N$3:$N$992,Output!$H$3:$H$992=S$988)</f>
        <v>1.2184755535492031</v>
      </c>
      <c r="T989" s="7" cm="1">
        <f t="array" ref="T989">_xlfn._xlws.FILTER(Output!$N$3:$N$992,Output!$H$3:$H$992=T$988)</f>
        <v>0.11270035997866026</v>
      </c>
      <c r="U989" s="7" cm="1">
        <f t="array" ref="U989:U992">_xlfn._xlws.FILTER(Output!$N$3:$N$992,Output!$H$3:$H$992=U$988)</f>
        <v>7.3038800240591784E-2</v>
      </c>
      <c r="V989" s="7" cm="1">
        <f t="array" ref="V989:V994">_xlfn._xlws.FILTER(Output!$N$3:$N$992,Output!$H$3:$H$992=V$988)</f>
        <v>9.1567312936835261</v>
      </c>
      <c r="W989" s="7" cm="1">
        <f t="array" ref="W989:W1029">_xlfn._xlws.FILTER(Output!$N$3:$N$992,Output!$H$3:$H$992=W$988)</f>
        <v>2.3504642818872719</v>
      </c>
      <c r="X989" s="7" cm="1">
        <f t="array" ref="X989:X1087">_xlfn._xlws.FILTER(Output!$N$3:$N$992,Output!$H$3:$H$992=X$988)</f>
        <v>4.7362917542875561E-2</v>
      </c>
      <c r="Y989" s="7" cm="1">
        <f t="array" ref="Y989:Y999">_xlfn._xlws.FILTER(Output!$N$3:$N$992,Output!$H$3:$H$992=Y$988)</f>
        <v>1.1335036110401182</v>
      </c>
      <c r="Z989" s="7" t="e" cm="1" vm="2">
        <f t="array" ref="Z989">_xlfn._xlws.FILTER(Output!$N$3:$N$992,Output!$H$3:$H$992=Z$988)</f>
        <v>#VALUE!</v>
      </c>
      <c r="AA989" s="7" cm="1">
        <f t="array" ref="AA989:AA1408">_xlfn._xlws.FILTER(Output!$N$3:$N$992,Output!$H$3:$H$992=AA$988)</f>
        <v>202.15634329415138</v>
      </c>
      <c r="AB989" s="7" cm="1">
        <f t="array" ref="AB989:AB1000">_xlfn._xlws.FILTER(Output!$N$3:$N$992,Output!$H$3:$H$992=AB$988)</f>
        <v>63.667818931972086</v>
      </c>
      <c r="AC989" s="7" cm="1">
        <f t="array" ref="AC989:AC1014">_xlfn._xlws.FILTER(Output!$N$3:$N$992,Output!$H$3:$H$992=AC$988)</f>
        <v>54.947402945113787</v>
      </c>
    </row>
    <row r="990" spans="1:29" hidden="1" x14ac:dyDescent="0.35">
      <c r="G990" s="7">
        <v>15.845829176362138</v>
      </c>
      <c r="H990" s="7">
        <v>21.373210755239263</v>
      </c>
      <c r="I990" s="7">
        <v>3.1375982757483122E-2</v>
      </c>
      <c r="J990" s="7">
        <v>0.48688764512034255</v>
      </c>
      <c r="K990" s="7">
        <v>0.15577003220055152</v>
      </c>
      <c r="L990" s="7">
        <v>0.26225918764296763</v>
      </c>
      <c r="M990" s="7">
        <v>7.6575412372316253E-3</v>
      </c>
      <c r="O990" s="7">
        <v>2.2755318832826818E-2</v>
      </c>
      <c r="P990" s="7">
        <v>7.3154675533969012E-3</v>
      </c>
      <c r="Q990" s="7">
        <v>3.6623889335147278E-4</v>
      </c>
      <c r="R990" s="7">
        <v>1.826569390811652</v>
      </c>
      <c r="S990" s="7">
        <v>5.5870565476458474</v>
      </c>
      <c r="U990" s="7">
        <v>0.23782521702349935</v>
      </c>
      <c r="V990" s="7">
        <v>29.16206101582787</v>
      </c>
      <c r="W990" s="7">
        <v>6.5693646697703558</v>
      </c>
      <c r="X990" s="7">
        <v>4.8096447991527111E-2</v>
      </c>
      <c r="Y990" s="7">
        <v>13.029302246382681</v>
      </c>
      <c r="AA990" s="7">
        <v>2.0612762298507654</v>
      </c>
      <c r="AB990" s="7">
        <v>26.782925081208823</v>
      </c>
      <c r="AC990" s="7">
        <v>4.7905131460533106</v>
      </c>
    </row>
    <row r="991" spans="1:29" hidden="1" x14ac:dyDescent="0.35">
      <c r="G991" s="7">
        <v>7.9071528963468172</v>
      </c>
      <c r="H991" s="7">
        <v>5.1536892247380104</v>
      </c>
      <c r="I991" s="7">
        <v>0.36649489713842753</v>
      </c>
      <c r="J991" s="7">
        <v>0.2319965742081613</v>
      </c>
      <c r="K991" s="7">
        <v>0.13003067156940831</v>
      </c>
      <c r="L991" s="7">
        <v>7.7147004286804072E-2</v>
      </c>
      <c r="M991" s="7">
        <v>1.178417589940127E-2</v>
      </c>
      <c r="O991" s="7">
        <v>2.4838552247099695E-2</v>
      </c>
      <c r="P991" s="7">
        <v>2.8683458622168023E-3</v>
      </c>
      <c r="Q991" s="7">
        <v>1.6714534980323027E-3</v>
      </c>
      <c r="S991" s="7">
        <v>2.402206835803149</v>
      </c>
      <c r="U991" s="7">
        <v>0.10234013272476154</v>
      </c>
      <c r="V991" s="7">
        <v>8.8474539656069062</v>
      </c>
      <c r="W991" s="7">
        <v>0.47372427595697758</v>
      </c>
      <c r="X991" s="7">
        <v>0.90536432891140006</v>
      </c>
      <c r="Y991" s="7">
        <v>1.039953434324449</v>
      </c>
      <c r="AA991" s="7">
        <v>96.973220990664572</v>
      </c>
      <c r="AB991" s="7">
        <v>63.740739632715282</v>
      </c>
      <c r="AC991" s="7">
        <v>19.242603416634871</v>
      </c>
    </row>
    <row r="992" spans="1:29" hidden="1" x14ac:dyDescent="0.35">
      <c r="G992" s="7">
        <v>6.4145713016437149</v>
      </c>
      <c r="H992" s="7">
        <v>44.706753528773163</v>
      </c>
      <c r="I992" s="7">
        <v>0.27118679760177061</v>
      </c>
      <c r="J992" s="7">
        <v>0.13870619157047537</v>
      </c>
      <c r="K992" s="7">
        <v>0.2650047155203647</v>
      </c>
      <c r="L992" s="7">
        <v>9.0590627175803073E-2</v>
      </c>
      <c r="M992" s="7">
        <v>1.0842176675532347E-2</v>
      </c>
      <c r="P992" s="7">
        <v>7.3444025073996933E-3</v>
      </c>
      <c r="Q992" s="7">
        <v>1.2428374292746047E-3</v>
      </c>
      <c r="S992" s="7">
        <v>3.0749697668753559</v>
      </c>
      <c r="U992" s="7">
        <v>4.2107876316900293E-2</v>
      </c>
      <c r="V992" s="7">
        <v>8.151035178745845</v>
      </c>
      <c r="W992" s="7">
        <v>7.8345889032398226</v>
      </c>
      <c r="X992" s="7">
        <v>0.81942726876148464</v>
      </c>
      <c r="Y992" s="7">
        <v>1.1353782672024939</v>
      </c>
      <c r="AA992" s="7">
        <v>29.563655920430037</v>
      </c>
      <c r="AB992" s="7">
        <v>18.360060118440913</v>
      </c>
      <c r="AC992" s="7">
        <v>3.0796400104335389</v>
      </c>
    </row>
    <row r="993" spans="7:29" hidden="1" x14ac:dyDescent="0.35">
      <c r="G993" s="7">
        <v>12.984885388979524</v>
      </c>
      <c r="H993" s="7">
        <v>51.689924346630114</v>
      </c>
      <c r="I993" s="7">
        <v>0.43829496804616136</v>
      </c>
      <c r="J993" s="7">
        <v>0.10286879097620018</v>
      </c>
      <c r="K993" s="7">
        <v>0.18359820973423449</v>
      </c>
      <c r="L993" s="7">
        <v>5.1197475191893563E-2</v>
      </c>
      <c r="M993" s="7">
        <v>1.4310934538315069E-2</v>
      </c>
      <c r="P993" s="7">
        <v>4.1806813415519971E-3</v>
      </c>
      <c r="Q993" s="7">
        <v>5.2660636999621599E-3</v>
      </c>
      <c r="S993" s="7">
        <v>1.6564467838577857</v>
      </c>
      <c r="V993" s="7">
        <v>18.159495868980244</v>
      </c>
      <c r="W993" s="7">
        <v>4.1570942249563423</v>
      </c>
      <c r="X993" s="7">
        <v>0.10877304065666196</v>
      </c>
      <c r="Y993" s="7">
        <v>10.055679494780293</v>
      </c>
      <c r="AA993" s="7">
        <v>52.545765163000041</v>
      </c>
      <c r="AB993" s="7">
        <v>18.602445533373174</v>
      </c>
      <c r="AC993" s="7">
        <v>1.0490832771440697</v>
      </c>
    </row>
    <row r="994" spans="7:29" hidden="1" x14ac:dyDescent="0.35">
      <c r="G994" s="7">
        <v>14.230450704225353</v>
      </c>
      <c r="H994" s="7">
        <v>0.47616279069767448</v>
      </c>
      <c r="I994" s="7">
        <v>0.52735264711050656</v>
      </c>
      <c r="J994" s="7">
        <v>0.14828698825134481</v>
      </c>
      <c r="K994" s="7">
        <v>9.8896988244469616E-2</v>
      </c>
      <c r="L994" s="7">
        <v>6.2918677578424037E-2</v>
      </c>
      <c r="M994" s="7">
        <v>6.7216183820590567E-3</v>
      </c>
      <c r="P994" s="7">
        <v>5.0843936774015112E-3</v>
      </c>
      <c r="Q994" s="7">
        <v>7.4469404771651693E-3</v>
      </c>
      <c r="S994" s="7">
        <v>1.1878051381038328</v>
      </c>
      <c r="V994" s="7">
        <v>29.07739121764622</v>
      </c>
      <c r="W994" s="7">
        <v>2.2163085679013128</v>
      </c>
      <c r="X994" s="7">
        <v>0.11982491654735557</v>
      </c>
      <c r="Y994" s="7">
        <v>1.4694089222401734</v>
      </c>
      <c r="AA994" s="7">
        <v>85.212416778592768</v>
      </c>
      <c r="AB994" s="7">
        <v>16.332651118160531</v>
      </c>
      <c r="AC994" s="7">
        <v>18.348830529070209</v>
      </c>
    </row>
    <row r="995" spans="7:29" hidden="1" x14ac:dyDescent="0.35">
      <c r="G995" s="7">
        <v>15.929203429177218</v>
      </c>
      <c r="H995" s="7">
        <v>29.048888888888889</v>
      </c>
      <c r="I995" s="7">
        <v>0.65846445152320177</v>
      </c>
      <c r="J995" s="7">
        <v>0.1259477257859663</v>
      </c>
      <c r="K995" s="7">
        <v>9.6089723338106794E-2</v>
      </c>
      <c r="L995" s="7">
        <v>3.5818224730182861E-2</v>
      </c>
      <c r="M995" s="7">
        <v>1.1103501630008247E-2</v>
      </c>
      <c r="P995" s="7">
        <v>4.1225562226119084E-3</v>
      </c>
      <c r="Q995" s="7">
        <v>3.2152338708028964E-3</v>
      </c>
      <c r="S995" s="7">
        <v>0.40923780650282382</v>
      </c>
      <c r="W995" s="7">
        <v>5.1616988498347984</v>
      </c>
      <c r="X995" s="7">
        <v>0.21461042482605361</v>
      </c>
      <c r="Y995" s="7">
        <v>1.9005546748989375</v>
      </c>
      <c r="AA995" s="7">
        <v>83.876155548533845</v>
      </c>
      <c r="AB995" s="7">
        <v>107.74655951783038</v>
      </c>
      <c r="AC995" s="7">
        <v>3.0797267926357654</v>
      </c>
    </row>
    <row r="996" spans="7:29" hidden="1" x14ac:dyDescent="0.35">
      <c r="G996" s="7">
        <v>7.1277397260273982</v>
      </c>
      <c r="H996" s="7">
        <v>1.3201982670104073</v>
      </c>
      <c r="I996" s="7">
        <v>0.83899801934153406</v>
      </c>
      <c r="J996" s="7">
        <v>0.13347569075347074</v>
      </c>
      <c r="K996" s="7">
        <v>0.15811783010354527</v>
      </c>
      <c r="L996" s="7">
        <v>2.839927484172531E-2</v>
      </c>
      <c r="M996" s="7">
        <v>1.4957234807787363E-2</v>
      </c>
      <c r="P996" s="7">
        <v>4.2243044187444574E-3</v>
      </c>
      <c r="Q996" s="7">
        <v>2.3182682763148422E-3</v>
      </c>
      <c r="S996" s="7">
        <v>0.37260708582117685</v>
      </c>
      <c r="W996" s="7">
        <v>4.2708611239917706</v>
      </c>
      <c r="X996" s="7">
        <v>0.29239100427563008</v>
      </c>
      <c r="Y996" s="7">
        <v>1.2213123881906356</v>
      </c>
      <c r="AA996" s="7">
        <v>84.087749778689371</v>
      </c>
      <c r="AB996" s="7">
        <v>106.28792898568815</v>
      </c>
      <c r="AC996" s="7">
        <v>2.8307577681224108</v>
      </c>
    </row>
    <row r="997" spans="7:29" hidden="1" x14ac:dyDescent="0.35">
      <c r="G997" s="7">
        <v>15.566207578790086</v>
      </c>
      <c r="H997" s="7">
        <v>1.9910752108126764</v>
      </c>
      <c r="I997" s="7">
        <v>0.95420927512781828</v>
      </c>
      <c r="J997" s="7">
        <v>0.119655697468161</v>
      </c>
      <c r="K997" s="7">
        <v>0.1846461951090772</v>
      </c>
      <c r="L997" s="7">
        <v>3.4346242891956161E-2</v>
      </c>
      <c r="M997" s="7">
        <v>6.395800310918502E-3</v>
      </c>
      <c r="P997" s="7">
        <v>5.9727360649302176E-3</v>
      </c>
      <c r="Q997" s="7">
        <v>1.9916907866821725E-3</v>
      </c>
      <c r="S997" s="7">
        <v>0.56159637383246452</v>
      </c>
      <c r="W997" s="7">
        <v>6.1527868303021718</v>
      </c>
      <c r="X997" s="7">
        <v>1.2490782394012483</v>
      </c>
      <c r="Y997" s="7">
        <v>7.6557290858790955E-2</v>
      </c>
      <c r="AA997" s="7">
        <v>27.670821692176336</v>
      </c>
      <c r="AB997" s="7">
        <v>164.85618333810308</v>
      </c>
      <c r="AC997" s="7">
        <v>16.049646013444605</v>
      </c>
    </row>
    <row r="998" spans="7:29" hidden="1" x14ac:dyDescent="0.35">
      <c r="G998" s="7">
        <v>16.593624354345849</v>
      </c>
      <c r="H998" s="7">
        <v>16.290002756879879</v>
      </c>
      <c r="I998" s="7">
        <v>0.22434966317424915</v>
      </c>
      <c r="J998" s="7">
        <v>0.1397467049884123</v>
      </c>
      <c r="K998" s="7">
        <v>0.25189040652057415</v>
      </c>
      <c r="L998" s="7">
        <v>1.7984519950201172E-2</v>
      </c>
      <c r="M998" s="7">
        <v>9.615555390374635E-3</v>
      </c>
      <c r="P998" s="7">
        <v>5.5610652024169144E-3</v>
      </c>
      <c r="S998" s="7">
        <v>0.13643424986628042</v>
      </c>
      <c r="W998" s="7">
        <v>3.3352532988474648</v>
      </c>
      <c r="X998" s="7">
        <v>1.173249189435136</v>
      </c>
      <c r="Y998" s="7">
        <v>0.634621420925924</v>
      </c>
      <c r="AA998" s="7">
        <v>52.205887579108676</v>
      </c>
      <c r="AB998" s="7">
        <v>59.591390892163133</v>
      </c>
      <c r="AC998" s="7">
        <v>14.268065171159328</v>
      </c>
    </row>
    <row r="999" spans="7:29" hidden="1" x14ac:dyDescent="0.35">
      <c r="G999" s="7">
        <v>13.727798170543169</v>
      </c>
      <c r="H999" s="7">
        <v>14.395710575235849</v>
      </c>
      <c r="I999" s="7">
        <v>0.14578594839426165</v>
      </c>
      <c r="J999" s="7">
        <v>0.13666394397174811</v>
      </c>
      <c r="K999" s="7">
        <v>0.30180031321260503</v>
      </c>
      <c r="L999" s="7">
        <v>3.4346242891956168E-2</v>
      </c>
      <c r="M999" s="7">
        <v>1.5411775656646998E-2</v>
      </c>
      <c r="P999" s="7">
        <v>8.0696845208573526E-3</v>
      </c>
      <c r="S999" s="7">
        <v>0.94383737790985345</v>
      </c>
      <c r="W999" s="7">
        <v>5.1402778020013402</v>
      </c>
      <c r="X999" s="7">
        <v>0.12570513906177097</v>
      </c>
      <c r="Y999" s="7">
        <v>3.6382075535945422</v>
      </c>
      <c r="AA999" s="7">
        <v>74.212309454600998</v>
      </c>
      <c r="AB999" s="7">
        <v>15.214285714285714</v>
      </c>
      <c r="AC999" s="7">
        <v>16.544901934402336</v>
      </c>
    </row>
    <row r="1000" spans="7:29" hidden="1" x14ac:dyDescent="0.35">
      <c r="G1000" s="7">
        <v>16.611737170510182</v>
      </c>
      <c r="H1000" s="7">
        <v>14.551308460052361</v>
      </c>
      <c r="I1000" s="7">
        <v>0.10828066317901855</v>
      </c>
      <c r="J1000" s="7">
        <v>7.2879413618906139E-2</v>
      </c>
      <c r="K1000" s="7">
        <v>0.15853377830192261</v>
      </c>
      <c r="L1000" s="7">
        <v>1.9498716333374511E-2</v>
      </c>
      <c r="M1000" s="7">
        <v>1.0623885111953692E-2</v>
      </c>
      <c r="P1000" s="7">
        <v>5.8195290109835044E-3</v>
      </c>
      <c r="S1000" s="7">
        <v>0.47451420347636314</v>
      </c>
      <c r="W1000" s="7">
        <v>3.5576472669693353</v>
      </c>
      <c r="X1000" s="7">
        <v>0.25597493976482144</v>
      </c>
      <c r="AA1000" s="7">
        <v>71.022761610427395</v>
      </c>
      <c r="AB1000" s="7">
        <v>13.280272251280092</v>
      </c>
      <c r="AC1000" s="7">
        <v>5.1185476205516069</v>
      </c>
    </row>
    <row r="1001" spans="7:29" hidden="1" x14ac:dyDescent="0.35">
      <c r="G1001" s="7">
        <v>16.252418397742812</v>
      </c>
      <c r="H1001" s="7">
        <v>2.3550730781422722</v>
      </c>
      <c r="I1001" s="7">
        <v>0.14396751540358702</v>
      </c>
      <c r="J1001" s="7">
        <v>0.63178094506476301</v>
      </c>
      <c r="K1001" s="7">
        <v>0.15895243268083262</v>
      </c>
      <c r="L1001" s="7">
        <v>3.6492883072703423E-2</v>
      </c>
      <c r="M1001" s="7">
        <v>1.6241214697805234E-2</v>
      </c>
      <c r="P1001" s="7">
        <v>5.0277643123428622E-3</v>
      </c>
      <c r="S1001" s="7">
        <v>0.70753519543670185</v>
      </c>
      <c r="W1001" s="7">
        <v>0.20138539233520561</v>
      </c>
      <c r="X1001" s="7">
        <v>0.47724815810133314</v>
      </c>
      <c r="AA1001" s="7">
        <v>85.533199496895463</v>
      </c>
      <c r="AC1001" s="7">
        <v>5.27830891781002</v>
      </c>
    </row>
    <row r="1002" spans="7:29" hidden="1" x14ac:dyDescent="0.35">
      <c r="G1002" s="7">
        <v>7.6277982779827793</v>
      </c>
      <c r="H1002" s="7">
        <v>7.6105056370429987</v>
      </c>
      <c r="I1002" s="7">
        <v>0.18987585306027599</v>
      </c>
      <c r="J1002" s="7">
        <v>0.45550242729020002</v>
      </c>
      <c r="K1002" s="7">
        <v>0.13918435077378424</v>
      </c>
      <c r="L1002" s="7">
        <v>2.7190085662337687E-2</v>
      </c>
      <c r="M1002" s="7">
        <v>1.2191690381353603E-2</v>
      </c>
      <c r="P1002" s="7">
        <v>7.1457641191939739E-3</v>
      </c>
      <c r="S1002" s="7">
        <v>1.147465025616256</v>
      </c>
      <c r="W1002" s="7">
        <v>8.2456862249715464</v>
      </c>
      <c r="X1002" s="7">
        <v>1.3115226779250386</v>
      </c>
      <c r="AA1002" s="7">
        <v>88.797529973626737</v>
      </c>
      <c r="AC1002" s="7">
        <v>4.9316936134878571</v>
      </c>
    </row>
    <row r="1003" spans="7:29" hidden="1" x14ac:dyDescent="0.35">
      <c r="G1003" s="7">
        <v>3.2709612023571868</v>
      </c>
      <c r="H1003" s="7">
        <v>8.1027091545836818</v>
      </c>
      <c r="I1003" s="7">
        <v>0.21090681584150961</v>
      </c>
      <c r="J1003" s="7">
        <v>0.44317142044676983</v>
      </c>
      <c r="K1003" s="7">
        <v>0.32900240901037281</v>
      </c>
      <c r="L1003" s="7">
        <v>3.5419562982329796E-2</v>
      </c>
      <c r="P1003" s="7">
        <v>6.4557476166858824E-3</v>
      </c>
      <c r="S1003" s="7">
        <v>1.2726771844664577</v>
      </c>
      <c r="W1003" s="7">
        <v>5.2267249289546847</v>
      </c>
      <c r="X1003" s="7">
        <v>1.5329314719600837</v>
      </c>
      <c r="AA1003" s="7">
        <v>90.782359952283358</v>
      </c>
      <c r="AC1003" s="7">
        <v>5.3711861839115649</v>
      </c>
    </row>
    <row r="1004" spans="7:29" hidden="1" x14ac:dyDescent="0.35">
      <c r="G1004" s="7">
        <v>16.685520063954851</v>
      </c>
      <c r="H1004" s="7">
        <v>15.806327557577569</v>
      </c>
      <c r="I1004" s="7">
        <v>0.30119476324536931</v>
      </c>
      <c r="J1004" s="7">
        <v>0.39814330820886268</v>
      </c>
      <c r="K1004" s="7">
        <v>8.6481940872676175E-2</v>
      </c>
      <c r="L1004" s="7">
        <v>1.839391024969771E-2</v>
      </c>
      <c r="P1004" s="7">
        <v>6.6276669825650163E-3</v>
      </c>
      <c r="S1004" s="7">
        <v>0.88596513555403522</v>
      </c>
      <c r="W1004" s="7">
        <v>4.6423109617817211</v>
      </c>
      <c r="X1004" s="7">
        <v>0.99168455577965919</v>
      </c>
      <c r="AA1004" s="7">
        <v>80.572139138857565</v>
      </c>
      <c r="AC1004" s="7">
        <v>2.0690068897637879</v>
      </c>
    </row>
    <row r="1005" spans="7:29" hidden="1" x14ac:dyDescent="0.35">
      <c r="G1005" s="7">
        <v>15.267306403858418</v>
      </c>
      <c r="H1005" s="7">
        <v>9.7743314277816165</v>
      </c>
      <c r="I1005" s="7">
        <v>0.38596692858774678</v>
      </c>
      <c r="J1005" s="7">
        <v>0.25028165115561574</v>
      </c>
      <c r="K1005" s="7">
        <v>0.14395673117971799</v>
      </c>
      <c r="L1005" s="7">
        <v>5.518067383021677E-2</v>
      </c>
      <c r="P1005" s="7">
        <v>6.9648579192946635E-3</v>
      </c>
      <c r="S1005" s="7">
        <v>0.96976365145634558</v>
      </c>
      <c r="W1005" s="7">
        <v>5.2043319924327092</v>
      </c>
      <c r="X1005" s="7">
        <v>1.0577696512784449</v>
      </c>
      <c r="AA1005" s="7">
        <v>39.963634451456095</v>
      </c>
      <c r="AC1005" s="7">
        <v>5.0786198414422481</v>
      </c>
    </row>
    <row r="1006" spans="7:29" hidden="1" x14ac:dyDescent="0.35">
      <c r="G1006" s="7">
        <v>18.488520455556028</v>
      </c>
      <c r="H1006" s="7">
        <v>12.018843209199455</v>
      </c>
      <c r="I1006" s="7">
        <v>0.20148864527684363</v>
      </c>
      <c r="K1006" s="7">
        <v>0.13800927109640732</v>
      </c>
      <c r="L1006" s="7">
        <v>3.7894770702147806E-2</v>
      </c>
      <c r="P1006" s="7">
        <v>7.9663282354181103E-3</v>
      </c>
      <c r="S1006" s="7">
        <v>3.229108013147461</v>
      </c>
      <c r="W1006" s="7">
        <v>4.4043645119503738</v>
      </c>
      <c r="X1006" s="7">
        <v>1.3068325320860019</v>
      </c>
      <c r="AA1006" s="7">
        <v>71.913107405346636</v>
      </c>
      <c r="AC1006" s="7">
        <v>47.824808569531186</v>
      </c>
    </row>
    <row r="1007" spans="7:29" hidden="1" x14ac:dyDescent="0.35">
      <c r="G1007" s="7">
        <v>2.7881436631573977</v>
      </c>
      <c r="H1007" s="7">
        <v>4.9782570648683668</v>
      </c>
      <c r="I1007" s="7">
        <v>0.2146355197609878</v>
      </c>
      <c r="K1007" s="7">
        <v>0.13244844235474915</v>
      </c>
      <c r="L1007" s="7">
        <v>2.6788867380317886E-2</v>
      </c>
      <c r="W1007" s="7">
        <v>3.5107929461552261</v>
      </c>
      <c r="X1007" s="7">
        <v>1.5325522681327592</v>
      </c>
      <c r="AA1007" s="7">
        <v>94.057269945162602</v>
      </c>
      <c r="AC1007" s="7">
        <v>6.2818379827413553</v>
      </c>
    </row>
    <row r="1008" spans="7:29" hidden="1" x14ac:dyDescent="0.35">
      <c r="G1008" s="7">
        <v>13.093624615769425</v>
      </c>
      <c r="H1008" s="7">
        <v>2.9497975786782074</v>
      </c>
      <c r="I1008" s="7">
        <v>9.9891209653449553E-2</v>
      </c>
      <c r="K1008" s="7">
        <v>0.1908776410069998</v>
      </c>
      <c r="L1008" s="7">
        <v>7.8190838692573136E-2</v>
      </c>
      <c r="W1008" s="7">
        <v>4.3034284674662562</v>
      </c>
      <c r="X1008" s="7">
        <v>0.59645451276581407</v>
      </c>
      <c r="AA1008" s="7">
        <v>98.967551157257077</v>
      </c>
      <c r="AC1008" s="7">
        <v>3.3885099728954207</v>
      </c>
    </row>
    <row r="1009" spans="7:29" hidden="1" x14ac:dyDescent="0.35">
      <c r="G1009" s="7">
        <v>3.9317552576690709</v>
      </c>
      <c r="H1009" s="7">
        <v>2.7326132245219856</v>
      </c>
      <c r="I1009" s="7">
        <v>0.10832440665451913</v>
      </c>
      <c r="K1009" s="7">
        <v>0.25287455110705265</v>
      </c>
      <c r="L1009" s="7">
        <v>0.10150911126526375</v>
      </c>
      <c r="W1009" s="7">
        <v>2.6397594742630344</v>
      </c>
      <c r="X1009" s="7">
        <v>0.73568015685421817</v>
      </c>
      <c r="AA1009" s="7">
        <v>64.050457670783985</v>
      </c>
      <c r="AC1009" s="7">
        <v>41.001153723015015</v>
      </c>
    </row>
    <row r="1010" spans="7:29" hidden="1" x14ac:dyDescent="0.35">
      <c r="G1010" s="7">
        <v>11.783961928338284</v>
      </c>
      <c r="H1010" s="7">
        <v>11.489566160889822</v>
      </c>
      <c r="I1010" s="7">
        <v>0.13310145134083648</v>
      </c>
      <c r="K1010" s="7">
        <v>0.14474169110547108</v>
      </c>
      <c r="L1010" s="7">
        <v>0.1199739074407933</v>
      </c>
      <c r="W1010" s="7">
        <v>2.9475836194494462</v>
      </c>
      <c r="X1010" s="7">
        <v>0.20612018937776613</v>
      </c>
      <c r="AA1010" s="7">
        <v>22.923254914180557</v>
      </c>
      <c r="AC1010" s="7">
        <v>8.6973748074222836</v>
      </c>
    </row>
    <row r="1011" spans="7:29" hidden="1" x14ac:dyDescent="0.35">
      <c r="G1011" s="7">
        <v>10.960929913536578</v>
      </c>
      <c r="H1011" s="7">
        <v>10.406673918101967</v>
      </c>
      <c r="I1011" s="7">
        <v>9.8284111386712697E-2</v>
      </c>
      <c r="K1011" s="7">
        <v>0.19601046384354295</v>
      </c>
      <c r="L1011" s="7">
        <v>4.584952229130683E-2</v>
      </c>
      <c r="W1011" s="7">
        <v>3.8798160353177549</v>
      </c>
      <c r="X1011" s="7">
        <v>0.57159846713270535</v>
      </c>
      <c r="AA1011" s="7">
        <v>83.520271023950187</v>
      </c>
      <c r="AC1011" s="7">
        <v>7.4047836790097863</v>
      </c>
    </row>
    <row r="1012" spans="7:29" hidden="1" x14ac:dyDescent="0.35">
      <c r="G1012" s="7">
        <v>12.455747249059721</v>
      </c>
      <c r="H1012" s="7">
        <v>16.841399416909621</v>
      </c>
      <c r="I1012" s="7">
        <v>1.0524241716168263</v>
      </c>
      <c r="K1012" s="7">
        <v>0.18488432913878647</v>
      </c>
      <c r="L1012" s="7">
        <v>8.7062327192216724E-2</v>
      </c>
      <c r="W1012" s="7">
        <v>2.9304739148229682</v>
      </c>
      <c r="X1012" s="7">
        <v>0.48858149963795844</v>
      </c>
      <c r="AA1012" s="7">
        <v>77.177458956258775</v>
      </c>
      <c r="AC1012" s="7">
        <v>2.4568929776835406</v>
      </c>
    </row>
    <row r="1013" spans="7:29" hidden="1" x14ac:dyDescent="0.35">
      <c r="G1013" s="7">
        <v>14.576823846537566</v>
      </c>
      <c r="H1013" s="7">
        <v>6.9843982169390788</v>
      </c>
      <c r="I1013" s="7">
        <v>4.1299572679508109E-2</v>
      </c>
      <c r="K1013" s="7">
        <v>0.17468525134204638</v>
      </c>
      <c r="W1013" s="7">
        <v>2.2109463200974679</v>
      </c>
      <c r="X1013" s="7">
        <v>0.78430137300743508</v>
      </c>
      <c r="AA1013" s="7">
        <v>68.252171229296081</v>
      </c>
      <c r="AC1013" s="7">
        <v>5.5569565217391297</v>
      </c>
    </row>
    <row r="1014" spans="7:29" hidden="1" x14ac:dyDescent="0.35">
      <c r="G1014" s="7">
        <v>6.6387559808612444</v>
      </c>
      <c r="H1014" s="7">
        <v>6.4170261269199331</v>
      </c>
      <c r="I1014" s="7">
        <v>4.0104780232243301E-2</v>
      </c>
      <c r="K1014" s="7">
        <v>0.13739949416800445</v>
      </c>
      <c r="W1014" s="7">
        <v>8.2406429918064248</v>
      </c>
      <c r="X1014" s="7">
        <v>0.24114535894198957</v>
      </c>
      <c r="AA1014" s="7">
        <v>96.687071842015513</v>
      </c>
      <c r="AC1014" s="7">
        <v>3.5926124556729944</v>
      </c>
    </row>
    <row r="1015" spans="7:29" hidden="1" x14ac:dyDescent="0.35">
      <c r="G1015" s="7">
        <v>15.369920246384446</v>
      </c>
      <c r="H1015" s="7">
        <v>6.5268499023970037</v>
      </c>
      <c r="I1015" s="7">
        <v>0.24363098323754967</v>
      </c>
      <c r="K1015" s="7">
        <v>0.19942925100360476</v>
      </c>
      <c r="W1015" s="7">
        <v>5.9997114947523409</v>
      </c>
      <c r="X1015" s="7">
        <v>0.14743790087769293</v>
      </c>
      <c r="AA1015" s="7">
        <v>93.401154416337263</v>
      </c>
    </row>
    <row r="1016" spans="7:29" hidden="1" x14ac:dyDescent="0.35">
      <c r="G1016" s="7">
        <v>7.9769911504424771</v>
      </c>
      <c r="H1016" s="7">
        <v>3.4986615069466795</v>
      </c>
      <c r="I1016" s="7">
        <v>0.22093065269058146</v>
      </c>
      <c r="K1016" s="7">
        <v>0.10085009065405615</v>
      </c>
      <c r="W1016" s="7">
        <v>5.2091216956291753</v>
      </c>
      <c r="X1016" s="7">
        <v>0.95784815802733203</v>
      </c>
      <c r="AA1016" s="7">
        <v>76.739099553809623</v>
      </c>
    </row>
    <row r="1017" spans="7:29" hidden="1" x14ac:dyDescent="0.35">
      <c r="G1017" s="7">
        <v>16.268224514652147</v>
      </c>
      <c r="H1017" s="7">
        <v>2.4140492130732061</v>
      </c>
      <c r="I1017" s="7">
        <v>0.33674509113914897</v>
      </c>
      <c r="K1017" s="7">
        <v>0.25011751896702095</v>
      </c>
      <c r="W1017" s="7">
        <v>4.2413660191587406</v>
      </c>
      <c r="X1017" s="7">
        <v>0.82261819932547786</v>
      </c>
      <c r="AA1017" s="7">
        <v>92.2738053912243</v>
      </c>
    </row>
    <row r="1018" spans="7:29" hidden="1" x14ac:dyDescent="0.35">
      <c r="G1018" s="7">
        <v>14.386864509234096</v>
      </c>
      <c r="H1018" s="7">
        <v>13.298420003719558</v>
      </c>
      <c r="I1018" s="7">
        <v>0.27494935972839402</v>
      </c>
      <c r="K1018" s="7">
        <v>0.24280184585852846</v>
      </c>
      <c r="W1018" s="7">
        <v>4.3145250418201311</v>
      </c>
      <c r="X1018" s="7">
        <v>2.9547759310843438E-2</v>
      </c>
      <c r="AA1018" s="7">
        <v>92.106447360406364</v>
      </c>
    </row>
    <row r="1019" spans="7:29" hidden="1" x14ac:dyDescent="0.35">
      <c r="G1019" s="7">
        <v>17.095016360432922</v>
      </c>
      <c r="H1019" s="7">
        <v>7.4595151254379646</v>
      </c>
      <c r="I1019" s="7">
        <v>0.33456878395894246</v>
      </c>
      <c r="K1019" s="7">
        <v>3.9780414440913688E-2</v>
      </c>
      <c r="W1019" s="7">
        <v>4.7500501922625276</v>
      </c>
      <c r="X1019" s="7">
        <v>0.65606921877326563</v>
      </c>
      <c r="AA1019" s="7">
        <v>68.396441094456492</v>
      </c>
    </row>
    <row r="1020" spans="7:29" hidden="1" x14ac:dyDescent="0.35">
      <c r="G1020" s="7">
        <v>15.335290783268364</v>
      </c>
      <c r="H1020" s="7">
        <v>7.5500418788695116</v>
      </c>
      <c r="I1020" s="7">
        <v>0.29555648482219193</v>
      </c>
      <c r="K1020" s="7">
        <v>5.4200955785637724E-2</v>
      </c>
      <c r="W1020" s="7">
        <v>6.2156545659708273</v>
      </c>
      <c r="X1020" s="7">
        <v>0.41354334011517735</v>
      </c>
      <c r="AA1020" s="7">
        <v>55.11716527032452</v>
      </c>
    </row>
    <row r="1021" spans="7:29" hidden="1" x14ac:dyDescent="0.35">
      <c r="G1021" s="7">
        <v>18.181809497470667</v>
      </c>
      <c r="H1021" s="7">
        <v>10.608091474016852</v>
      </c>
      <c r="I1021" s="7">
        <v>0.54749506174641549</v>
      </c>
      <c r="K1021" s="7">
        <v>0.26797058998322426</v>
      </c>
      <c r="W1021" s="7">
        <v>6.9034609572291163</v>
      </c>
      <c r="X1021" s="7">
        <v>0.6788688924023234</v>
      </c>
      <c r="AA1021" s="7">
        <v>72.154070737104092</v>
      </c>
    </row>
    <row r="1022" spans="7:29" hidden="1" x14ac:dyDescent="0.35">
      <c r="G1022" s="7">
        <v>19.131380895023039</v>
      </c>
      <c r="H1022" s="7">
        <v>11.259627515218224</v>
      </c>
      <c r="I1022" s="7">
        <v>7.4857185359530357E-2</v>
      </c>
      <c r="K1022" s="7">
        <v>0.23025234297148567</v>
      </c>
      <c r="W1022" s="7">
        <v>4.6014210892610246</v>
      </c>
      <c r="X1022" s="7">
        <v>0.62102790609353453</v>
      </c>
      <c r="AA1022" s="7">
        <v>55.116486942856511</v>
      </c>
    </row>
    <row r="1023" spans="7:29" hidden="1" x14ac:dyDescent="0.35">
      <c r="G1023" s="7">
        <v>13.255317324241517</v>
      </c>
      <c r="H1023" s="7">
        <v>15.548169885814914</v>
      </c>
      <c r="I1023" s="7">
        <v>0.16912365071300012</v>
      </c>
      <c r="K1023" s="7">
        <v>0.29551002634061685</v>
      </c>
      <c r="W1023" s="7">
        <v>6.4821682963968055</v>
      </c>
      <c r="X1023" s="7">
        <v>0.60871493692955991</v>
      </c>
      <c r="AA1023" s="7">
        <v>18.598071124323397</v>
      </c>
    </row>
    <row r="1024" spans="7:29" hidden="1" x14ac:dyDescent="0.35">
      <c r="G1024" s="7">
        <v>18.794031014070825</v>
      </c>
      <c r="H1024" s="7">
        <v>13.817236254961232</v>
      </c>
      <c r="I1024" s="7">
        <v>3.3609348528768741E-2</v>
      </c>
      <c r="K1024" s="7">
        <v>0.18946954412031378</v>
      </c>
      <c r="W1024" s="7">
        <v>4.9182930731951018</v>
      </c>
      <c r="X1024" s="7">
        <v>0.48819296410037882</v>
      </c>
      <c r="AA1024" s="7">
        <v>67.323997460795326</v>
      </c>
    </row>
    <row r="1025" spans="7:27" hidden="1" x14ac:dyDescent="0.35">
      <c r="G1025" s="7">
        <v>17.369709910495299</v>
      </c>
      <c r="H1025" s="7">
        <v>12.112979774200017</v>
      </c>
      <c r="I1025" s="7">
        <v>0.11596537170185996</v>
      </c>
      <c r="K1025" s="7">
        <v>0.29891749659354594</v>
      </c>
      <c r="W1025" s="7">
        <v>5.9725641025641032</v>
      </c>
      <c r="X1025" s="7">
        <v>0.43475026120013249</v>
      </c>
      <c r="AA1025" s="7">
        <v>62.583080364886918</v>
      </c>
    </row>
    <row r="1026" spans="7:27" hidden="1" x14ac:dyDescent="0.35">
      <c r="G1026" s="7">
        <v>18.084288979293593</v>
      </c>
      <c r="H1026" s="7">
        <v>17.003240285581754</v>
      </c>
      <c r="K1026" s="7">
        <v>5.4604583886144656E-2</v>
      </c>
      <c r="W1026" s="7">
        <v>6.9975569978339109</v>
      </c>
      <c r="X1026" s="7">
        <v>0.39456714892940292</v>
      </c>
      <c r="AA1026" s="7">
        <v>83.143116629516769</v>
      </c>
    </row>
    <row r="1027" spans="7:27" hidden="1" x14ac:dyDescent="0.35">
      <c r="G1027" s="7">
        <v>14.100098678423244</v>
      </c>
      <c r="H1027" s="7">
        <v>4.5225980481570387</v>
      </c>
      <c r="K1027" s="7">
        <v>5.4500730820602132E-2</v>
      </c>
      <c r="W1027" s="7">
        <v>6.6483664510070657</v>
      </c>
      <c r="X1027" s="7">
        <v>0.67854382543231517</v>
      </c>
      <c r="AA1027" s="7">
        <v>47.684042825620701</v>
      </c>
    </row>
    <row r="1028" spans="7:27" hidden="1" x14ac:dyDescent="0.35">
      <c r="G1028" s="7">
        <v>18.643158588023613</v>
      </c>
      <c r="H1028" s="7">
        <v>10.425561775798108</v>
      </c>
      <c r="K1028" s="7">
        <v>8.640861798167615E-2</v>
      </c>
      <c r="W1028" s="7">
        <v>6.6913215219153148</v>
      </c>
      <c r="X1028" s="7">
        <v>0.74288185147382968</v>
      </c>
      <c r="AA1028" s="7">
        <v>43.631057923459387</v>
      </c>
    </row>
    <row r="1029" spans="7:27" hidden="1" x14ac:dyDescent="0.35">
      <c r="G1029" s="7">
        <v>16.482885085574573</v>
      </c>
      <c r="H1029" s="7">
        <v>9.3001540040762283</v>
      </c>
      <c r="K1029" s="7">
        <v>5.1327859799278598E-2</v>
      </c>
      <c r="W1029" s="7">
        <v>2.1514000560157509</v>
      </c>
      <c r="X1029" s="7">
        <v>0.56547642909886264</v>
      </c>
      <c r="AA1029" s="7">
        <v>89.302616003643848</v>
      </c>
    </row>
    <row r="1030" spans="7:27" hidden="1" x14ac:dyDescent="0.35">
      <c r="G1030" s="7">
        <v>14.639389978213506</v>
      </c>
      <c r="H1030" s="7">
        <v>11.067737268467996</v>
      </c>
      <c r="K1030" s="7">
        <v>0.11452976584553524</v>
      </c>
      <c r="X1030" s="7">
        <v>0.56362667142280309</v>
      </c>
      <c r="AA1030" s="7">
        <v>80.271493212669682</v>
      </c>
    </row>
    <row r="1031" spans="7:27" hidden="1" x14ac:dyDescent="0.35">
      <c r="G1031" s="7">
        <v>27.119485338209245</v>
      </c>
      <c r="H1031" s="7">
        <v>12.152194912416089</v>
      </c>
      <c r="K1031" s="7">
        <v>5.6406985894020892E-2</v>
      </c>
      <c r="X1031" s="7">
        <v>0.62785735993373637</v>
      </c>
      <c r="AA1031" s="7">
        <v>78.244559139384563</v>
      </c>
    </row>
    <row r="1032" spans="7:27" hidden="1" x14ac:dyDescent="0.35">
      <c r="G1032" s="7">
        <v>72.658269439968109</v>
      </c>
      <c r="H1032" s="7">
        <v>11.344036690358044</v>
      </c>
      <c r="K1032" s="7">
        <v>8.0784388408904312E-2</v>
      </c>
      <c r="X1032" s="7">
        <v>0.87017419893657433</v>
      </c>
      <c r="AA1032" s="7">
        <v>91.302294688759389</v>
      </c>
    </row>
    <row r="1033" spans="7:27" hidden="1" x14ac:dyDescent="0.35">
      <c r="G1033" s="7">
        <v>0.28492635237293917</v>
      </c>
      <c r="H1033" s="7">
        <v>2.2500644624141062</v>
      </c>
      <c r="K1033" s="7">
        <v>3.8913536366932129E-2</v>
      </c>
      <c r="X1033" s="7">
        <v>0.63040315944609415</v>
      </c>
      <c r="AA1033" s="7">
        <v>83.541903581413976</v>
      </c>
    </row>
    <row r="1034" spans="7:27" hidden="1" x14ac:dyDescent="0.35">
      <c r="G1034" s="7">
        <v>17.509026274025729</v>
      </c>
      <c r="H1034" s="7">
        <v>4.8461538461538458</v>
      </c>
      <c r="K1034" s="7">
        <v>0.11657494023563407</v>
      </c>
      <c r="X1034" s="7">
        <v>0.50711025996207681</v>
      </c>
      <c r="AA1034" s="7">
        <v>95.571791443852732</v>
      </c>
    </row>
    <row r="1035" spans="7:27" hidden="1" x14ac:dyDescent="0.35">
      <c r="G1035" s="7">
        <v>73.895175438596482</v>
      </c>
      <c r="H1035" s="7">
        <v>4.7339263721730767</v>
      </c>
      <c r="K1035" s="7">
        <v>7.1085505853590678E-2</v>
      </c>
      <c r="X1035" s="7">
        <v>0.55104589700218798</v>
      </c>
      <c r="AA1035" s="7">
        <v>96.138266761082392</v>
      </c>
    </row>
    <row r="1036" spans="7:27" hidden="1" x14ac:dyDescent="0.35">
      <c r="G1036" s="7">
        <v>16.212061364838632</v>
      </c>
      <c r="H1036" s="7">
        <v>1.3675093847280773</v>
      </c>
      <c r="K1036" s="7">
        <v>0.15643107765941108</v>
      </c>
      <c r="X1036" s="7">
        <v>0.42049607979885179</v>
      </c>
      <c r="AA1036" s="7">
        <v>91.884066913956318</v>
      </c>
    </row>
    <row r="1037" spans="7:27" hidden="1" x14ac:dyDescent="0.35">
      <c r="G1037" s="7">
        <v>17.165164898179356</v>
      </c>
      <c r="H1037" s="7">
        <v>1.5743269179663757</v>
      </c>
      <c r="K1037" s="7">
        <v>8.7996459432138782E-2</v>
      </c>
      <c r="X1037" s="7">
        <v>0.56485991936392743</v>
      </c>
      <c r="AA1037" s="7">
        <v>72.702872004703366</v>
      </c>
    </row>
    <row r="1038" spans="7:27" hidden="1" x14ac:dyDescent="0.35">
      <c r="G1038" s="7">
        <v>47.62236663735461</v>
      </c>
      <c r="H1038" s="7">
        <v>1.8747426340078119</v>
      </c>
      <c r="K1038" s="7">
        <v>6.9183157629021691E-2</v>
      </c>
      <c r="X1038" s="7">
        <v>0.31898871191162897</v>
      </c>
      <c r="AA1038" s="7">
        <v>89.854803214265914</v>
      </c>
    </row>
    <row r="1039" spans="7:27" hidden="1" x14ac:dyDescent="0.35">
      <c r="G1039" s="7">
        <v>25.569524518029763</v>
      </c>
      <c r="H1039" s="7">
        <v>2.6810331421942282</v>
      </c>
      <c r="K1039" s="7">
        <v>5.6815105329011344E-2</v>
      </c>
      <c r="X1039" s="7">
        <v>0.65159996644329965</v>
      </c>
      <c r="AA1039" s="7">
        <v>96.439088054561807</v>
      </c>
    </row>
    <row r="1040" spans="7:27" hidden="1" x14ac:dyDescent="0.35">
      <c r="H1040" s="7">
        <v>3.2292929038315483</v>
      </c>
      <c r="K1040" s="7">
        <v>0.14937067670620588</v>
      </c>
      <c r="X1040" s="7">
        <v>0.52919786307920014</v>
      </c>
      <c r="AA1040" s="7">
        <v>82.901790842293494</v>
      </c>
    </row>
    <row r="1041" spans="8:27" hidden="1" x14ac:dyDescent="0.35">
      <c r="H1041" s="7">
        <v>2.5321695760598502</v>
      </c>
      <c r="K1041" s="7">
        <v>0.11633569186416609</v>
      </c>
      <c r="X1041" s="7">
        <v>0.63437546907666653</v>
      </c>
      <c r="AA1041" s="7">
        <v>88.739776375729306</v>
      </c>
    </row>
    <row r="1042" spans="8:27" hidden="1" x14ac:dyDescent="0.35">
      <c r="H1042" s="7">
        <v>0.79925452609158787</v>
      </c>
      <c r="K1042" s="7">
        <v>0.12700520899225762</v>
      </c>
      <c r="X1042" s="7">
        <v>0.41633954901883558</v>
      </c>
      <c r="AA1042" s="7">
        <v>15.02819761870864</v>
      </c>
    </row>
    <row r="1043" spans="8:27" hidden="1" x14ac:dyDescent="0.35">
      <c r="H1043" s="7">
        <v>9.2215980024969182E-2</v>
      </c>
      <c r="K1043" s="7">
        <v>7.6154285802554886E-2</v>
      </c>
      <c r="X1043" s="7">
        <v>0.63485753283202029</v>
      </c>
      <c r="AA1043" s="7">
        <v>78.890685914814995</v>
      </c>
    </row>
    <row r="1044" spans="8:27" hidden="1" x14ac:dyDescent="0.35">
      <c r="H1044" s="7">
        <v>0.15228778567313292</v>
      </c>
      <c r="K1044" s="7">
        <v>0.13684580629916379</v>
      </c>
      <c r="X1044" s="7">
        <v>0.25428606188837627</v>
      </c>
      <c r="AA1044" s="7">
        <v>75.739668869259688</v>
      </c>
    </row>
    <row r="1045" spans="8:27" hidden="1" x14ac:dyDescent="0.35">
      <c r="H1045" s="7">
        <v>3.4847682329290301E-2</v>
      </c>
      <c r="K1045" s="7">
        <v>7.54686862766316E-2</v>
      </c>
      <c r="X1045" s="7">
        <v>0.18909523923960792</v>
      </c>
      <c r="AA1045" s="7">
        <v>67.260238192769108</v>
      </c>
    </row>
    <row r="1046" spans="8:27" hidden="1" x14ac:dyDescent="0.35">
      <c r="H1046" s="7">
        <v>0.17877484832838589</v>
      </c>
      <c r="K1046" s="7">
        <v>0.1540186133641569</v>
      </c>
      <c r="X1046" s="7">
        <v>0.63449126887077101</v>
      </c>
      <c r="AA1046" s="7">
        <v>75.339715936546725</v>
      </c>
    </row>
    <row r="1047" spans="8:27" hidden="1" x14ac:dyDescent="0.35">
      <c r="H1047" s="7">
        <v>0.97342081265454672</v>
      </c>
      <c r="K1047" s="7">
        <v>9.1462719485105815E-2</v>
      </c>
      <c r="X1047" s="7">
        <v>0.86709754851228127</v>
      </c>
      <c r="AA1047" s="7">
        <v>100.78981129762327</v>
      </c>
    </row>
    <row r="1048" spans="8:27" hidden="1" x14ac:dyDescent="0.35">
      <c r="H1048" s="7">
        <v>3.9254948613362362</v>
      </c>
      <c r="K1048" s="7">
        <v>0.11349277196332826</v>
      </c>
      <c r="X1048" s="7">
        <v>4.3650274019918715E-2</v>
      </c>
      <c r="AA1048" s="7">
        <v>93.167856730911708</v>
      </c>
    </row>
    <row r="1049" spans="8:27" hidden="1" x14ac:dyDescent="0.35">
      <c r="H1049" s="7">
        <v>1.4921988724649005</v>
      </c>
      <c r="K1049" s="7">
        <v>8.7160367506025113E-2</v>
      </c>
      <c r="X1049" s="7">
        <v>0.41397502774033268</v>
      </c>
      <c r="AA1049" s="7">
        <v>79.198463033216782</v>
      </c>
    </row>
    <row r="1050" spans="8:27" hidden="1" x14ac:dyDescent="0.35">
      <c r="H1050" s="7">
        <v>2.1240759443953573E-2</v>
      </c>
      <c r="K1050" s="7">
        <v>6.2426289165685947E-2</v>
      </c>
      <c r="X1050" s="7">
        <v>0.67959454985513701</v>
      </c>
      <c r="AA1050" s="7">
        <v>83.625008062348897</v>
      </c>
    </row>
    <row r="1051" spans="8:27" hidden="1" x14ac:dyDescent="0.35">
      <c r="H1051" s="7">
        <v>1.6305439501925145</v>
      </c>
      <c r="K1051" s="7">
        <v>4.1048680369072242E-2</v>
      </c>
      <c r="X1051" s="7">
        <v>0.60936834030965736</v>
      </c>
      <c r="AA1051" s="7">
        <v>100.33409399540545</v>
      </c>
    </row>
    <row r="1052" spans="8:27" hidden="1" x14ac:dyDescent="0.35">
      <c r="H1052" s="7">
        <v>2.4846176719504123</v>
      </c>
      <c r="K1052" s="7">
        <v>6.3358530790478984E-2</v>
      </c>
      <c r="X1052" s="7">
        <v>0.43518093501590566</v>
      </c>
      <c r="AA1052" s="7">
        <v>72.381643967391469</v>
      </c>
    </row>
    <row r="1053" spans="8:27" hidden="1" x14ac:dyDescent="0.35">
      <c r="H1053" s="7">
        <v>0.56567742164293988</v>
      </c>
      <c r="K1053" s="7">
        <v>6.098068750354959E-2</v>
      </c>
      <c r="X1053" s="7">
        <v>0.85261961920351148</v>
      </c>
      <c r="AA1053" s="7">
        <v>76.341317497390733</v>
      </c>
    </row>
    <row r="1054" spans="8:27" hidden="1" x14ac:dyDescent="0.35">
      <c r="H1054" s="7">
        <v>1.4636684160860853</v>
      </c>
      <c r="K1054" s="7">
        <v>0.11667198593494579</v>
      </c>
      <c r="X1054" s="7">
        <v>0.19864536473832745</v>
      </c>
      <c r="AA1054" s="7">
        <v>86.96195128203199</v>
      </c>
    </row>
    <row r="1055" spans="8:27" hidden="1" x14ac:dyDescent="0.35">
      <c r="H1055" s="7">
        <v>1.6295277430945621</v>
      </c>
      <c r="K1055" s="7">
        <v>3.5656302087846294E-2</v>
      </c>
      <c r="X1055" s="7">
        <v>0.43917131003910942</v>
      </c>
      <c r="AA1055" s="7">
        <v>86.965655918771134</v>
      </c>
    </row>
    <row r="1056" spans="8:27" hidden="1" x14ac:dyDescent="0.35">
      <c r="H1056" s="7">
        <v>0.40743194499933483</v>
      </c>
      <c r="K1056" s="7">
        <v>8.0078200980952377E-2</v>
      </c>
      <c r="X1056" s="7">
        <v>0.23033924458284696</v>
      </c>
      <c r="AA1056" s="7">
        <v>90.35969678473397</v>
      </c>
    </row>
    <row r="1057" spans="8:27" hidden="1" x14ac:dyDescent="0.35">
      <c r="H1057" s="7">
        <v>2.457275773945657</v>
      </c>
      <c r="K1057" s="7">
        <v>0.20488246075666902</v>
      </c>
      <c r="X1057" s="7">
        <v>6.1942633637548879E-2</v>
      </c>
      <c r="AA1057" s="7">
        <v>80.060378396273535</v>
      </c>
    </row>
    <row r="1058" spans="8:27" hidden="1" x14ac:dyDescent="0.35">
      <c r="H1058" s="7">
        <v>7.6535440619147925</v>
      </c>
      <c r="K1058" s="7">
        <v>0.18152737242907691</v>
      </c>
      <c r="X1058" s="7">
        <v>0.12645210765104681</v>
      </c>
      <c r="AA1058" s="7">
        <v>69.085247808147642</v>
      </c>
    </row>
    <row r="1059" spans="8:27" hidden="1" x14ac:dyDescent="0.35">
      <c r="H1059" s="7">
        <v>2.9770404115954059</v>
      </c>
      <c r="K1059" s="7">
        <v>4.6711723233982608E-2</v>
      </c>
      <c r="X1059" s="7">
        <v>1.5705229047456808</v>
      </c>
      <c r="AA1059" s="7">
        <v>58.113903300502422</v>
      </c>
    </row>
    <row r="1060" spans="8:27" hidden="1" x14ac:dyDescent="0.35">
      <c r="H1060" s="7">
        <v>1.7554350251720119</v>
      </c>
      <c r="K1060" s="7">
        <v>2.8265247711479452E-2</v>
      </c>
      <c r="X1060" s="7">
        <v>0.45178079823377887</v>
      </c>
      <c r="AA1060" s="7">
        <v>91.050149503178488</v>
      </c>
    </row>
    <row r="1061" spans="8:27" hidden="1" x14ac:dyDescent="0.35">
      <c r="H1061" s="7">
        <v>6.9955395779242862</v>
      </c>
      <c r="K1061" s="7">
        <v>7.785287205663767E-2</v>
      </c>
      <c r="X1061" s="7">
        <v>4.6414316122622506E-2</v>
      </c>
      <c r="AA1061" s="7">
        <v>85.166305994085945</v>
      </c>
    </row>
    <row r="1062" spans="8:27" hidden="1" x14ac:dyDescent="0.35">
      <c r="H1062" s="7">
        <v>2.2365789280635644</v>
      </c>
      <c r="K1062" s="7">
        <v>4.0990185403245456E-2</v>
      </c>
      <c r="X1062" s="7">
        <v>1.0101134628294053E-2</v>
      </c>
      <c r="AA1062" s="7">
        <v>73.87813630230518</v>
      </c>
    </row>
    <row r="1063" spans="8:27" hidden="1" x14ac:dyDescent="0.35">
      <c r="H1063" s="7">
        <v>1.7645732519901665</v>
      </c>
      <c r="K1063" s="7">
        <v>0.25904658729904217</v>
      </c>
      <c r="X1063" s="7">
        <v>0.63107561169935289</v>
      </c>
      <c r="AA1063" s="7">
        <v>64.918542031434001</v>
      </c>
    </row>
    <row r="1064" spans="8:27" hidden="1" x14ac:dyDescent="0.35">
      <c r="H1064" s="7">
        <v>10.910912513836495</v>
      </c>
      <c r="K1064" s="7">
        <v>0.34481664450549843</v>
      </c>
      <c r="X1064" s="7">
        <v>0.85455151887492131</v>
      </c>
      <c r="AA1064" s="7">
        <v>87.638486062863734</v>
      </c>
    </row>
    <row r="1065" spans="8:27" hidden="1" x14ac:dyDescent="0.35">
      <c r="H1065" s="7">
        <v>4.4168771019204067</v>
      </c>
      <c r="K1065" s="7">
        <v>0.22194538967878871</v>
      </c>
      <c r="X1065" s="7">
        <v>0.10483402505754728</v>
      </c>
      <c r="AA1065" s="7">
        <v>95.828734411100015</v>
      </c>
    </row>
    <row r="1066" spans="8:27" hidden="1" x14ac:dyDescent="0.35">
      <c r="H1066" s="7">
        <v>2.6274382704587924</v>
      </c>
      <c r="K1066" s="7">
        <v>0.13920238188248052</v>
      </c>
      <c r="X1066" s="7">
        <v>7.7465351428725654E-2</v>
      </c>
      <c r="AA1066" s="7">
        <v>85.349896597694183</v>
      </c>
    </row>
    <row r="1067" spans="8:27" hidden="1" x14ac:dyDescent="0.35">
      <c r="H1067" s="7">
        <v>5.4337848259224151</v>
      </c>
      <c r="K1067" s="7">
        <v>0.3122381830802769</v>
      </c>
      <c r="X1067" s="7">
        <v>4.6031503872930958E-2</v>
      </c>
      <c r="AA1067" s="7">
        <v>43.495221931054211</v>
      </c>
    </row>
    <row r="1068" spans="8:27" hidden="1" x14ac:dyDescent="0.35">
      <c r="H1068" s="7">
        <v>5.0744602717840426</v>
      </c>
      <c r="K1068" s="7">
        <v>0.11038465703325541</v>
      </c>
      <c r="X1068" s="7">
        <v>7.1638596327046555E-2</v>
      </c>
      <c r="AA1068" s="7">
        <v>88.234556269905809</v>
      </c>
    </row>
    <row r="1069" spans="8:27" hidden="1" x14ac:dyDescent="0.35">
      <c r="H1069" s="7">
        <v>3.6704449079769512</v>
      </c>
      <c r="K1069" s="7">
        <v>0.28598432706344068</v>
      </c>
      <c r="X1069" s="7">
        <v>0.80901485464743239</v>
      </c>
      <c r="AA1069" s="7">
        <v>94.156128203856866</v>
      </c>
    </row>
    <row r="1070" spans="8:27" hidden="1" x14ac:dyDescent="0.35">
      <c r="H1070" s="7">
        <v>3.1283080920012392</v>
      </c>
      <c r="K1070" s="7">
        <v>0.19711545898795607</v>
      </c>
      <c r="X1070" s="7">
        <v>0.92015190840747818</v>
      </c>
      <c r="AA1070" s="7">
        <v>34.785648598638254</v>
      </c>
    </row>
    <row r="1071" spans="8:27" hidden="1" x14ac:dyDescent="0.35">
      <c r="H1071" s="7">
        <v>3.365119545876488</v>
      </c>
      <c r="K1071" s="7">
        <v>0.25175784399072343</v>
      </c>
      <c r="X1071" s="7">
        <v>0.82802092577150421</v>
      </c>
      <c r="AA1071" s="7">
        <v>81.8267556117178</v>
      </c>
    </row>
    <row r="1072" spans="8:27" hidden="1" x14ac:dyDescent="0.35">
      <c r="H1072" s="7">
        <v>3.762910570932358</v>
      </c>
      <c r="K1072" s="7">
        <v>0.36511359887416511</v>
      </c>
      <c r="X1072" s="7">
        <v>0.30373996513905044</v>
      </c>
      <c r="AA1072" s="7">
        <v>75.911621007674228</v>
      </c>
    </row>
    <row r="1073" spans="8:27" hidden="1" x14ac:dyDescent="0.35">
      <c r="H1073" s="7">
        <v>3.7264432111143782</v>
      </c>
      <c r="K1073" s="7">
        <v>0.4422702838482771</v>
      </c>
      <c r="X1073" s="7">
        <v>0.32050547330422291</v>
      </c>
      <c r="AA1073" s="7">
        <v>68.756946551254586</v>
      </c>
    </row>
    <row r="1074" spans="8:27" hidden="1" x14ac:dyDescent="0.35">
      <c r="H1074" s="7">
        <v>1.0244793928350586</v>
      </c>
      <c r="K1074" s="7">
        <v>0.34333004800823386</v>
      </c>
      <c r="X1074" s="7">
        <v>1.5634449185616524</v>
      </c>
      <c r="AA1074" s="7">
        <v>62.494190873323269</v>
      </c>
    </row>
    <row r="1075" spans="8:27" hidden="1" x14ac:dyDescent="0.35">
      <c r="H1075" s="7">
        <v>0.55039900804001751</v>
      </c>
      <c r="K1075" s="7">
        <v>0.1048607880687074</v>
      </c>
      <c r="X1075" s="7">
        <v>0.92264044943820223</v>
      </c>
      <c r="AA1075" s="7">
        <v>67.973761695232881</v>
      </c>
    </row>
    <row r="1076" spans="8:27" hidden="1" x14ac:dyDescent="0.35">
      <c r="K1076" s="7">
        <v>9.5837388962974918E-2</v>
      </c>
      <c r="X1076" s="7">
        <v>0.68946666666666678</v>
      </c>
      <c r="AA1076" s="7">
        <v>19.271411232646837</v>
      </c>
    </row>
    <row r="1077" spans="8:27" hidden="1" x14ac:dyDescent="0.35">
      <c r="X1077" s="7">
        <v>0.68031848672428863</v>
      </c>
      <c r="AA1077" s="7">
        <v>84.746145917807283</v>
      </c>
    </row>
    <row r="1078" spans="8:27" hidden="1" x14ac:dyDescent="0.35">
      <c r="X1078" s="7">
        <v>0.89629213236155914</v>
      </c>
      <c r="AA1078" s="7">
        <v>77.159245144004572</v>
      </c>
    </row>
    <row r="1079" spans="8:27" hidden="1" x14ac:dyDescent="0.35">
      <c r="X1079" s="7">
        <v>1.164543253824178</v>
      </c>
      <c r="AA1079" s="7">
        <v>89.123132105526722</v>
      </c>
    </row>
    <row r="1080" spans="8:27" hidden="1" x14ac:dyDescent="0.35">
      <c r="X1080" s="7">
        <v>0.89612360888081044</v>
      </c>
      <c r="AA1080" s="7">
        <v>82.04228527675744</v>
      </c>
    </row>
    <row r="1081" spans="8:27" hidden="1" x14ac:dyDescent="0.35">
      <c r="X1081" s="7">
        <v>0.34485776247654354</v>
      </c>
      <c r="AA1081" s="7">
        <v>43.623204058058178</v>
      </c>
    </row>
    <row r="1082" spans="8:27" hidden="1" x14ac:dyDescent="0.35">
      <c r="X1082" s="7">
        <v>0.1103589754671758</v>
      </c>
      <c r="AA1082" s="7">
        <v>86.959854316606126</v>
      </c>
    </row>
    <row r="1083" spans="8:27" hidden="1" x14ac:dyDescent="0.35">
      <c r="X1083" s="7">
        <v>0.94519397349948886</v>
      </c>
      <c r="AA1083" s="7">
        <v>97.694182041489441</v>
      </c>
    </row>
    <row r="1084" spans="8:27" hidden="1" x14ac:dyDescent="0.35">
      <c r="X1084" s="7">
        <v>1.0029295003136305</v>
      </c>
      <c r="AA1084" s="7">
        <v>80.137724042431316</v>
      </c>
    </row>
    <row r="1085" spans="8:27" hidden="1" x14ac:dyDescent="0.35">
      <c r="X1085" s="7">
        <v>1.4381558935361201</v>
      </c>
      <c r="AA1085" s="7">
        <v>93.907936594078834</v>
      </c>
    </row>
    <row r="1086" spans="8:27" hidden="1" x14ac:dyDescent="0.35">
      <c r="X1086" s="7">
        <v>0.66068178712938586</v>
      </c>
      <c r="AA1086" s="7">
        <v>62.621632143473931</v>
      </c>
    </row>
    <row r="1087" spans="8:27" hidden="1" x14ac:dyDescent="0.35">
      <c r="X1087" s="7">
        <v>1.7495816288064587</v>
      </c>
      <c r="AA1087" s="7">
        <v>88.404892866241937</v>
      </c>
    </row>
    <row r="1088" spans="8:27" hidden="1" x14ac:dyDescent="0.35">
      <c r="AA1088" s="7">
        <v>75.377263661183875</v>
      </c>
    </row>
    <row r="1089" spans="27:27" hidden="1" x14ac:dyDescent="0.35">
      <c r="AA1089" s="7">
        <v>100.02601198308871</v>
      </c>
    </row>
    <row r="1090" spans="27:27" hidden="1" x14ac:dyDescent="0.35">
      <c r="AA1090" s="7">
        <v>91.112072549372584</v>
      </c>
    </row>
    <row r="1091" spans="27:27" hidden="1" x14ac:dyDescent="0.35">
      <c r="AA1091" s="7">
        <v>80.875797192104997</v>
      </c>
    </row>
    <row r="1092" spans="27:27" hidden="1" x14ac:dyDescent="0.35">
      <c r="AA1092" s="7">
        <v>95.077886377477526</v>
      </c>
    </row>
    <row r="1093" spans="27:27" hidden="1" x14ac:dyDescent="0.35">
      <c r="AA1093" s="7">
        <v>82.425520026410084</v>
      </c>
    </row>
    <row r="1094" spans="27:27" hidden="1" x14ac:dyDescent="0.35">
      <c r="AA1094" s="7">
        <v>73.354055759735218</v>
      </c>
    </row>
    <row r="1095" spans="27:27" hidden="1" x14ac:dyDescent="0.35">
      <c r="AA1095" s="7">
        <v>94.856418322322952</v>
      </c>
    </row>
    <row r="1096" spans="27:27" hidden="1" x14ac:dyDescent="0.35">
      <c r="AA1096" s="7">
        <v>89.95618764587239</v>
      </c>
    </row>
    <row r="1097" spans="27:27" hidden="1" x14ac:dyDescent="0.35">
      <c r="AA1097" s="7">
        <v>80.814437530192137</v>
      </c>
    </row>
    <row r="1098" spans="27:27" hidden="1" x14ac:dyDescent="0.35">
      <c r="AA1098" s="7">
        <v>74.393717789026894</v>
      </c>
    </row>
    <row r="1099" spans="27:27" hidden="1" x14ac:dyDescent="0.35">
      <c r="AA1099" s="7">
        <v>90.610677389533791</v>
      </c>
    </row>
    <row r="1100" spans="27:27" hidden="1" x14ac:dyDescent="0.35">
      <c r="AA1100" s="7">
        <v>71.15967611408135</v>
      </c>
    </row>
    <row r="1101" spans="27:27" hidden="1" x14ac:dyDescent="0.35">
      <c r="AA1101" s="7">
        <v>98.019692998909903</v>
      </c>
    </row>
    <row r="1102" spans="27:27" hidden="1" x14ac:dyDescent="0.35">
      <c r="AA1102" s="7">
        <v>91.567024032520024</v>
      </c>
    </row>
    <row r="1103" spans="27:27" hidden="1" x14ac:dyDescent="0.35">
      <c r="AA1103" s="7">
        <v>93.238673114831457</v>
      </c>
    </row>
    <row r="1104" spans="27:27" hidden="1" x14ac:dyDescent="0.35">
      <c r="AA1104" s="7">
        <v>63.334077747428978</v>
      </c>
    </row>
    <row r="1105" spans="27:27" hidden="1" x14ac:dyDescent="0.35">
      <c r="AA1105" s="7">
        <v>57.950891975170606</v>
      </c>
    </row>
    <row r="1106" spans="27:27" hidden="1" x14ac:dyDescent="0.35">
      <c r="AA1106" s="7">
        <v>74.857855084593425</v>
      </c>
    </row>
    <row r="1107" spans="27:27" hidden="1" x14ac:dyDescent="0.35">
      <c r="AA1107" s="7">
        <v>67.829766326738024</v>
      </c>
    </row>
    <row r="1108" spans="27:27" hidden="1" x14ac:dyDescent="0.35">
      <c r="AA1108" s="7">
        <v>86.207428800723591</v>
      </c>
    </row>
    <row r="1109" spans="27:27" hidden="1" x14ac:dyDescent="0.35">
      <c r="AA1109" s="7">
        <v>78.880084333283705</v>
      </c>
    </row>
    <row r="1110" spans="27:27" hidden="1" x14ac:dyDescent="0.35">
      <c r="AA1110" s="7">
        <v>54.745836441752637</v>
      </c>
    </row>
    <row r="1111" spans="27:27" hidden="1" x14ac:dyDescent="0.35">
      <c r="AA1111" s="7">
        <v>96.601033479534095</v>
      </c>
    </row>
    <row r="1112" spans="27:27" hidden="1" x14ac:dyDescent="0.35">
      <c r="AA1112" s="7">
        <v>94.571432344280652</v>
      </c>
    </row>
    <row r="1113" spans="27:27" hidden="1" x14ac:dyDescent="0.35">
      <c r="AA1113" s="7">
        <v>82.719614947987068</v>
      </c>
    </row>
    <row r="1114" spans="27:27" hidden="1" x14ac:dyDescent="0.35">
      <c r="AA1114" s="7">
        <v>89.767075650419599</v>
      </c>
    </row>
    <row r="1115" spans="27:27" hidden="1" x14ac:dyDescent="0.35">
      <c r="AA1115" s="7">
        <v>66.687363696639764</v>
      </c>
    </row>
    <row r="1116" spans="27:27" hidden="1" x14ac:dyDescent="0.35">
      <c r="AA1116" s="7">
        <v>85.326437674929025</v>
      </c>
    </row>
    <row r="1117" spans="27:27" hidden="1" x14ac:dyDescent="0.35">
      <c r="AA1117" s="7">
        <v>77.284416229643583</v>
      </c>
    </row>
    <row r="1118" spans="27:27" hidden="1" x14ac:dyDescent="0.35">
      <c r="AA1118" s="7">
        <v>97.520338362434686</v>
      </c>
    </row>
    <row r="1119" spans="27:27" hidden="1" x14ac:dyDescent="0.35">
      <c r="AA1119" s="7">
        <v>96.426938678145575</v>
      </c>
    </row>
    <row r="1120" spans="27:27" hidden="1" x14ac:dyDescent="0.35">
      <c r="AA1120" s="7">
        <v>98.396022412906106</v>
      </c>
    </row>
    <row r="1121" spans="27:27" hidden="1" x14ac:dyDescent="0.35">
      <c r="AA1121" s="7">
        <v>79.897532012900143</v>
      </c>
    </row>
    <row r="1122" spans="27:27" hidden="1" x14ac:dyDescent="0.35">
      <c r="AA1122" s="7">
        <v>74.243883121329873</v>
      </c>
    </row>
    <row r="1123" spans="27:27" hidden="1" x14ac:dyDescent="0.35">
      <c r="AA1123" s="7">
        <v>78.857902056786699</v>
      </c>
    </row>
    <row r="1124" spans="27:27" hidden="1" x14ac:dyDescent="0.35">
      <c r="AA1124" s="7">
        <v>87.696254603317811</v>
      </c>
    </row>
    <row r="1125" spans="27:27" hidden="1" x14ac:dyDescent="0.35">
      <c r="AA1125" s="7">
        <v>35.107137072779658</v>
      </c>
    </row>
    <row r="1126" spans="27:27" hidden="1" x14ac:dyDescent="0.35">
      <c r="AA1126" s="7">
        <v>85.084343980832941</v>
      </c>
    </row>
    <row r="1127" spans="27:27" hidden="1" x14ac:dyDescent="0.35">
      <c r="AA1127" s="7">
        <v>99.692302523166688</v>
      </c>
    </row>
    <row r="1128" spans="27:27" hidden="1" x14ac:dyDescent="0.35">
      <c r="AA1128" s="7">
        <v>102.63347784341669</v>
      </c>
    </row>
    <row r="1129" spans="27:27" hidden="1" x14ac:dyDescent="0.35">
      <c r="AA1129" s="7">
        <v>67.094452579786946</v>
      </c>
    </row>
    <row r="1130" spans="27:27" hidden="1" x14ac:dyDescent="0.35">
      <c r="AA1130" s="7">
        <v>99.301092835186651</v>
      </c>
    </row>
    <row r="1131" spans="27:27" hidden="1" x14ac:dyDescent="0.35">
      <c r="AA1131" s="7">
        <v>81.992290539382154</v>
      </c>
    </row>
    <row r="1132" spans="27:27" hidden="1" x14ac:dyDescent="0.35">
      <c r="AA1132" s="7">
        <v>100.98316186686736</v>
      </c>
    </row>
    <row r="1133" spans="27:27" hidden="1" x14ac:dyDescent="0.35">
      <c r="AA1133" s="7">
        <v>85.62091350332237</v>
      </c>
    </row>
    <row r="1134" spans="27:27" hidden="1" x14ac:dyDescent="0.35">
      <c r="AA1134" s="7">
        <v>79.903497749782588</v>
      </c>
    </row>
    <row r="1135" spans="27:27" hidden="1" x14ac:dyDescent="0.35">
      <c r="AA1135" s="7">
        <v>96.933071871324472</v>
      </c>
    </row>
    <row r="1136" spans="27:27" hidden="1" x14ac:dyDescent="0.35">
      <c r="AA1136" s="7">
        <v>102.11595618709624</v>
      </c>
    </row>
    <row r="1137" spans="27:27" hidden="1" x14ac:dyDescent="0.35">
      <c r="AA1137" s="7">
        <v>90.126766106008702</v>
      </c>
    </row>
    <row r="1138" spans="27:27" hidden="1" x14ac:dyDescent="0.35">
      <c r="AA1138" s="7">
        <v>81.360470048186642</v>
      </c>
    </row>
    <row r="1139" spans="27:27" hidden="1" x14ac:dyDescent="0.35">
      <c r="AA1139" s="7">
        <v>91.20357956788952</v>
      </c>
    </row>
    <row r="1140" spans="27:27" hidden="1" x14ac:dyDescent="0.35">
      <c r="AA1140" s="7">
        <v>38.40579641544646</v>
      </c>
    </row>
    <row r="1141" spans="27:27" hidden="1" x14ac:dyDescent="0.35">
      <c r="AA1141" s="7">
        <v>85.462746533099093</v>
      </c>
    </row>
    <row r="1142" spans="27:27" hidden="1" x14ac:dyDescent="0.35">
      <c r="AA1142" s="7">
        <v>88.896955503512871</v>
      </c>
    </row>
    <row r="1143" spans="27:27" hidden="1" x14ac:dyDescent="0.35">
      <c r="AA1143" s="7">
        <v>78.971365973269556</v>
      </c>
    </row>
    <row r="1144" spans="27:27" hidden="1" x14ac:dyDescent="0.35">
      <c r="AA1144" s="7">
        <v>51.246242676923337</v>
      </c>
    </row>
    <row r="1145" spans="27:27" hidden="1" x14ac:dyDescent="0.35">
      <c r="AA1145" s="7">
        <v>95.425737118838285</v>
      </c>
    </row>
    <row r="1146" spans="27:27" hidden="1" x14ac:dyDescent="0.35">
      <c r="AA1146" s="7">
        <v>90.538845500593197</v>
      </c>
    </row>
    <row r="1147" spans="27:27" hidden="1" x14ac:dyDescent="0.35">
      <c r="AA1147" s="7">
        <v>78.496671672471351</v>
      </c>
    </row>
    <row r="1148" spans="27:27" hidden="1" x14ac:dyDescent="0.35">
      <c r="AA1148" s="7">
        <v>90.578034682080926</v>
      </c>
    </row>
    <row r="1149" spans="27:27" hidden="1" x14ac:dyDescent="0.35">
      <c r="AA1149" s="7">
        <v>87.110767936948108</v>
      </c>
    </row>
    <row r="1150" spans="27:27" hidden="1" x14ac:dyDescent="0.35">
      <c r="AA1150" s="7">
        <v>87.865752888022186</v>
      </c>
    </row>
    <row r="1151" spans="27:27" hidden="1" x14ac:dyDescent="0.35">
      <c r="AA1151" s="7">
        <v>74.056161136425828</v>
      </c>
    </row>
    <row r="1152" spans="27:27" hidden="1" x14ac:dyDescent="0.35">
      <c r="AA1152" s="7">
        <v>94.09998052861242</v>
      </c>
    </row>
    <row r="1153" spans="27:27" hidden="1" x14ac:dyDescent="0.35">
      <c r="AA1153" s="7">
        <v>64.549435643015514</v>
      </c>
    </row>
    <row r="1154" spans="27:27" hidden="1" x14ac:dyDescent="0.35">
      <c r="AA1154" s="7">
        <v>52.166850452027361</v>
      </c>
    </row>
    <row r="1155" spans="27:27" hidden="1" x14ac:dyDescent="0.35">
      <c r="AA1155" s="7">
        <v>64.430644080175909</v>
      </c>
    </row>
    <row r="1156" spans="27:27" hidden="1" x14ac:dyDescent="0.35">
      <c r="AA1156" s="7">
        <v>100.09899105541466</v>
      </c>
    </row>
    <row r="1157" spans="27:27" hidden="1" x14ac:dyDescent="0.35">
      <c r="AA1157" s="7">
        <v>84.668300722153106</v>
      </c>
    </row>
    <row r="1158" spans="27:27" hidden="1" x14ac:dyDescent="0.35">
      <c r="AA1158" s="7">
        <v>62.188009400026139</v>
      </c>
    </row>
    <row r="1159" spans="27:27" hidden="1" x14ac:dyDescent="0.35">
      <c r="AA1159" s="7">
        <v>80.291428625171775</v>
      </c>
    </row>
    <row r="1160" spans="27:27" hidden="1" x14ac:dyDescent="0.35">
      <c r="AA1160" s="7">
        <v>51.422607970761639</v>
      </c>
    </row>
    <row r="1161" spans="27:27" hidden="1" x14ac:dyDescent="0.35">
      <c r="AA1161" s="7">
        <v>69.771914980697687</v>
      </c>
    </row>
    <row r="1162" spans="27:27" hidden="1" x14ac:dyDescent="0.35">
      <c r="AA1162" s="7">
        <v>94.530306374893257</v>
      </c>
    </row>
    <row r="1163" spans="27:27" hidden="1" x14ac:dyDescent="0.35">
      <c r="AA1163" s="7">
        <v>52.282468255841529</v>
      </c>
    </row>
    <row r="1164" spans="27:27" hidden="1" x14ac:dyDescent="0.35">
      <c r="AA1164" s="7">
        <v>19.910087889711093</v>
      </c>
    </row>
    <row r="1165" spans="27:27" hidden="1" x14ac:dyDescent="0.35">
      <c r="AA1165" s="7">
        <v>60.674795307564608</v>
      </c>
    </row>
    <row r="1166" spans="27:27" hidden="1" x14ac:dyDescent="0.35">
      <c r="AA1166" s="7">
        <v>49.749496599918416</v>
      </c>
    </row>
    <row r="1167" spans="27:27" hidden="1" x14ac:dyDescent="0.35">
      <c r="AA1167" s="7">
        <v>63.692272990588485</v>
      </c>
    </row>
    <row r="1168" spans="27:27" hidden="1" x14ac:dyDescent="0.35">
      <c r="AA1168" s="7">
        <v>37.335815255412129</v>
      </c>
    </row>
    <row r="1169" spans="27:27" hidden="1" x14ac:dyDescent="0.35">
      <c r="AA1169" s="7">
        <v>34.008737257557705</v>
      </c>
    </row>
    <row r="1170" spans="27:27" hidden="1" x14ac:dyDescent="0.35">
      <c r="AA1170" s="7">
        <v>79.826398411406615</v>
      </c>
    </row>
    <row r="1171" spans="27:27" hidden="1" x14ac:dyDescent="0.35">
      <c r="AA1171" s="7">
        <v>62.197336668395309</v>
      </c>
    </row>
    <row r="1172" spans="27:27" hidden="1" x14ac:dyDescent="0.35">
      <c r="AA1172" s="7">
        <v>53.706740482400839</v>
      </c>
    </row>
    <row r="1173" spans="27:27" hidden="1" x14ac:dyDescent="0.35">
      <c r="AA1173" s="7">
        <v>64.09021017325388</v>
      </c>
    </row>
    <row r="1174" spans="27:27" hidden="1" x14ac:dyDescent="0.35">
      <c r="AA1174" s="7">
        <v>76.268125510454198</v>
      </c>
    </row>
    <row r="1175" spans="27:27" hidden="1" x14ac:dyDescent="0.35">
      <c r="AA1175" s="7">
        <v>88.474830736593546</v>
      </c>
    </row>
    <row r="1176" spans="27:27" hidden="1" x14ac:dyDescent="0.35">
      <c r="AA1176" s="7">
        <v>88.731948068804954</v>
      </c>
    </row>
    <row r="1177" spans="27:27" hidden="1" x14ac:dyDescent="0.35">
      <c r="AA1177" s="7">
        <v>76.990936518502124</v>
      </c>
    </row>
    <row r="1178" spans="27:27" hidden="1" x14ac:dyDescent="0.35">
      <c r="AA1178" s="7">
        <v>62.841604014023368</v>
      </c>
    </row>
    <row r="1179" spans="27:27" hidden="1" x14ac:dyDescent="0.35">
      <c r="AA1179" s="7">
        <v>91.76506410068329</v>
      </c>
    </row>
    <row r="1180" spans="27:27" hidden="1" x14ac:dyDescent="0.35">
      <c r="AA1180" s="7">
        <v>94.583024415115943</v>
      </c>
    </row>
    <row r="1181" spans="27:27" hidden="1" x14ac:dyDescent="0.35">
      <c r="AA1181" s="7">
        <v>80.107409897675296</v>
      </c>
    </row>
    <row r="1182" spans="27:27" hidden="1" x14ac:dyDescent="0.35">
      <c r="AA1182" s="7">
        <v>97.343375163164438</v>
      </c>
    </row>
    <row r="1183" spans="27:27" hidden="1" x14ac:dyDescent="0.35">
      <c r="AA1183" s="7">
        <v>88.794437191395048</v>
      </c>
    </row>
    <row r="1184" spans="27:27" hidden="1" x14ac:dyDescent="0.35">
      <c r="AA1184" s="7">
        <v>39.180106827048199</v>
      </c>
    </row>
    <row r="1185" spans="27:27" hidden="1" x14ac:dyDescent="0.35">
      <c r="AA1185" s="7">
        <v>83.35294117647058</v>
      </c>
    </row>
    <row r="1186" spans="27:27" hidden="1" x14ac:dyDescent="0.35">
      <c r="AA1186" s="7">
        <v>74.772762051306316</v>
      </c>
    </row>
    <row r="1187" spans="27:27" hidden="1" x14ac:dyDescent="0.35">
      <c r="AA1187" s="7">
        <v>68.780070166765853</v>
      </c>
    </row>
    <row r="1188" spans="27:27" hidden="1" x14ac:dyDescent="0.35">
      <c r="AA1188" s="7">
        <v>62.933993168325685</v>
      </c>
    </row>
    <row r="1189" spans="27:27" hidden="1" x14ac:dyDescent="0.35">
      <c r="AA1189" s="7">
        <v>93.160282583902074</v>
      </c>
    </row>
    <row r="1190" spans="27:27" hidden="1" x14ac:dyDescent="0.35">
      <c r="AA1190" s="7">
        <v>69.975772361912234</v>
      </c>
    </row>
    <row r="1191" spans="27:27" hidden="1" x14ac:dyDescent="0.35">
      <c r="AA1191" s="7">
        <v>88.465834264326091</v>
      </c>
    </row>
    <row r="1192" spans="27:27" hidden="1" x14ac:dyDescent="0.35">
      <c r="AA1192" s="7">
        <v>63.751436514712033</v>
      </c>
    </row>
    <row r="1193" spans="27:27" hidden="1" x14ac:dyDescent="0.35">
      <c r="AA1193" s="7">
        <v>99.013278546892664</v>
      </c>
    </row>
    <row r="1194" spans="27:27" hidden="1" x14ac:dyDescent="0.35">
      <c r="AA1194" s="7">
        <v>83.158724121649811</v>
      </c>
    </row>
    <row r="1195" spans="27:27" hidden="1" x14ac:dyDescent="0.35">
      <c r="AA1195" s="7">
        <v>79.173013989828377</v>
      </c>
    </row>
    <row r="1196" spans="27:27" hidden="1" x14ac:dyDescent="0.35">
      <c r="AA1196" s="7">
        <v>88.090747546687439</v>
      </c>
    </row>
    <row r="1197" spans="27:27" hidden="1" x14ac:dyDescent="0.35">
      <c r="AA1197" s="7">
        <v>89.215816753047648</v>
      </c>
    </row>
    <row r="1198" spans="27:27" hidden="1" x14ac:dyDescent="0.35">
      <c r="AA1198" s="7">
        <v>80.736865733047509</v>
      </c>
    </row>
    <row r="1199" spans="27:27" hidden="1" x14ac:dyDescent="0.35">
      <c r="AA1199" s="7">
        <v>99.20841930788886</v>
      </c>
    </row>
    <row r="1200" spans="27:27" hidden="1" x14ac:dyDescent="0.35">
      <c r="AA1200" s="7">
        <v>98.959096547892585</v>
      </c>
    </row>
    <row r="1201" spans="27:27" hidden="1" x14ac:dyDescent="0.35">
      <c r="AA1201" s="7">
        <v>99.946935575884098</v>
      </c>
    </row>
    <row r="1202" spans="27:27" hidden="1" x14ac:dyDescent="0.35">
      <c r="AA1202" s="7">
        <v>95.044953688197452</v>
      </c>
    </row>
    <row r="1203" spans="27:27" hidden="1" x14ac:dyDescent="0.35">
      <c r="AA1203" s="7">
        <v>99.192510076486997</v>
      </c>
    </row>
    <row r="1204" spans="27:27" hidden="1" x14ac:dyDescent="0.35">
      <c r="AA1204" s="7">
        <v>98.228718768245926</v>
      </c>
    </row>
    <row r="1205" spans="27:27" hidden="1" x14ac:dyDescent="0.35">
      <c r="AA1205" s="7">
        <v>96.049774263339486</v>
      </c>
    </row>
    <row r="1206" spans="27:27" hidden="1" x14ac:dyDescent="0.35">
      <c r="AA1206" s="7">
        <v>95.392715625717585</v>
      </c>
    </row>
    <row r="1207" spans="27:27" hidden="1" x14ac:dyDescent="0.35">
      <c r="AA1207" s="7">
        <v>92.68208967822325</v>
      </c>
    </row>
    <row r="1208" spans="27:27" hidden="1" x14ac:dyDescent="0.35">
      <c r="AA1208" s="7">
        <v>85.358978696190206</v>
      </c>
    </row>
    <row r="1209" spans="27:27" hidden="1" x14ac:dyDescent="0.35">
      <c r="AA1209" s="7">
        <v>79.863985677322475</v>
      </c>
    </row>
    <row r="1210" spans="27:27" hidden="1" x14ac:dyDescent="0.35">
      <c r="AA1210" s="7">
        <v>71.165347586373983</v>
      </c>
    </row>
    <row r="1211" spans="27:27" hidden="1" x14ac:dyDescent="0.35">
      <c r="AA1211" s="7">
        <v>89.295112848791405</v>
      </c>
    </row>
    <row r="1212" spans="27:27" hidden="1" x14ac:dyDescent="0.35">
      <c r="AA1212" s="7">
        <v>70.160396889759369</v>
      </c>
    </row>
    <row r="1213" spans="27:27" hidden="1" x14ac:dyDescent="0.35">
      <c r="AA1213" s="7">
        <v>91.161680597847933</v>
      </c>
    </row>
    <row r="1214" spans="27:27" hidden="1" x14ac:dyDescent="0.35">
      <c r="AA1214" s="7">
        <v>105.45626387666248</v>
      </c>
    </row>
    <row r="1215" spans="27:27" hidden="1" x14ac:dyDescent="0.35">
      <c r="AA1215" s="7">
        <v>86.860609538713376</v>
      </c>
    </row>
    <row r="1216" spans="27:27" hidden="1" x14ac:dyDescent="0.35">
      <c r="AA1216" s="7">
        <v>29.887405211060475</v>
      </c>
    </row>
    <row r="1217" spans="27:27" hidden="1" x14ac:dyDescent="0.35">
      <c r="AA1217" s="7">
        <v>25.881751549752412</v>
      </c>
    </row>
    <row r="1218" spans="27:27" hidden="1" x14ac:dyDescent="0.35">
      <c r="AA1218" s="7">
        <v>45.402616279069768</v>
      </c>
    </row>
    <row r="1219" spans="27:27" hidden="1" x14ac:dyDescent="0.35">
      <c r="AA1219" s="7">
        <v>31.278391545365782</v>
      </c>
    </row>
    <row r="1220" spans="27:27" hidden="1" x14ac:dyDescent="0.35">
      <c r="AA1220" s="7">
        <v>57.425383277976231</v>
      </c>
    </row>
    <row r="1221" spans="27:27" hidden="1" x14ac:dyDescent="0.35">
      <c r="AA1221" s="7">
        <v>61.537158527246497</v>
      </c>
    </row>
    <row r="1222" spans="27:27" hidden="1" x14ac:dyDescent="0.35">
      <c r="AA1222" s="7">
        <v>51.242460513447526</v>
      </c>
    </row>
    <row r="1223" spans="27:27" hidden="1" x14ac:dyDescent="0.35">
      <c r="AA1223" s="7">
        <v>92.753582440643754</v>
      </c>
    </row>
    <row r="1224" spans="27:27" hidden="1" x14ac:dyDescent="0.35">
      <c r="AA1224" s="7">
        <v>72.251348407273284</v>
      </c>
    </row>
    <row r="1225" spans="27:27" hidden="1" x14ac:dyDescent="0.35">
      <c r="AA1225" s="7">
        <v>78.737796406252983</v>
      </c>
    </row>
    <row r="1226" spans="27:27" hidden="1" x14ac:dyDescent="0.35">
      <c r="AA1226" s="7">
        <v>63.583663271488476</v>
      </c>
    </row>
    <row r="1227" spans="27:27" hidden="1" x14ac:dyDescent="0.35">
      <c r="AA1227" s="7">
        <v>71.829513073777989</v>
      </c>
    </row>
    <row r="1228" spans="27:27" hidden="1" x14ac:dyDescent="0.35">
      <c r="AA1228" s="7">
        <v>33.822065546653022</v>
      </c>
    </row>
    <row r="1229" spans="27:27" hidden="1" x14ac:dyDescent="0.35">
      <c r="AA1229" s="7">
        <v>88.818814323624963</v>
      </c>
    </row>
    <row r="1230" spans="27:27" hidden="1" x14ac:dyDescent="0.35">
      <c r="AA1230" s="7">
        <v>61.733447142419166</v>
      </c>
    </row>
    <row r="1231" spans="27:27" hidden="1" x14ac:dyDescent="0.35">
      <c r="AA1231" s="7">
        <v>75.801219726815617</v>
      </c>
    </row>
    <row r="1232" spans="27:27" hidden="1" x14ac:dyDescent="0.35">
      <c r="AA1232" s="7">
        <v>36.838957001028945</v>
      </c>
    </row>
    <row r="1233" spans="27:27" hidden="1" x14ac:dyDescent="0.35">
      <c r="AA1233" s="7">
        <v>41.304694282128899</v>
      </c>
    </row>
    <row r="1234" spans="27:27" hidden="1" x14ac:dyDescent="0.35">
      <c r="AA1234" s="7">
        <v>69.794265613937483</v>
      </c>
    </row>
    <row r="1235" spans="27:27" hidden="1" x14ac:dyDescent="0.35">
      <c r="AA1235" s="7">
        <v>70.37943811182268</v>
      </c>
    </row>
    <row r="1236" spans="27:27" hidden="1" x14ac:dyDescent="0.35">
      <c r="AA1236" s="7">
        <v>68.219121603721035</v>
      </c>
    </row>
    <row r="1237" spans="27:27" hidden="1" x14ac:dyDescent="0.35">
      <c r="AA1237" s="7">
        <v>81.327593394712736</v>
      </c>
    </row>
    <row r="1238" spans="27:27" hidden="1" x14ac:dyDescent="0.35">
      <c r="AA1238" s="7">
        <v>76.748838472978235</v>
      </c>
    </row>
    <row r="1239" spans="27:27" hidden="1" x14ac:dyDescent="0.35">
      <c r="AA1239" s="7">
        <v>105.74085872795511</v>
      </c>
    </row>
    <row r="1240" spans="27:27" hidden="1" x14ac:dyDescent="0.35">
      <c r="AA1240" s="7">
        <v>93.046609482242573</v>
      </c>
    </row>
    <row r="1241" spans="27:27" hidden="1" x14ac:dyDescent="0.35">
      <c r="AA1241" s="7">
        <v>74.676640700357297</v>
      </c>
    </row>
    <row r="1242" spans="27:27" hidden="1" x14ac:dyDescent="0.35">
      <c r="AA1242" s="7">
        <v>75.735612369267187</v>
      </c>
    </row>
    <row r="1243" spans="27:27" hidden="1" x14ac:dyDescent="0.35">
      <c r="AA1243" s="7">
        <v>83.661212189242363</v>
      </c>
    </row>
    <row r="1244" spans="27:27" hidden="1" x14ac:dyDescent="0.35">
      <c r="AA1244" s="7">
        <v>91.264977381514953</v>
      </c>
    </row>
    <row r="1245" spans="27:27" hidden="1" x14ac:dyDescent="0.35">
      <c r="AA1245" s="7">
        <v>55.097235809870241</v>
      </c>
    </row>
    <row r="1246" spans="27:27" hidden="1" x14ac:dyDescent="0.35">
      <c r="AA1246" s="7">
        <v>98.936788177649802</v>
      </c>
    </row>
    <row r="1247" spans="27:27" hidden="1" x14ac:dyDescent="0.35">
      <c r="AA1247" s="7">
        <v>76.861633913864111</v>
      </c>
    </row>
    <row r="1248" spans="27:27" hidden="1" x14ac:dyDescent="0.35">
      <c r="AA1248" s="7">
        <v>44.759125628090842</v>
      </c>
    </row>
    <row r="1249" spans="27:27" hidden="1" x14ac:dyDescent="0.35">
      <c r="AA1249" s="7">
        <v>63.901006832124629</v>
      </c>
    </row>
    <row r="1250" spans="27:27" hidden="1" x14ac:dyDescent="0.35">
      <c r="AA1250" s="7">
        <v>75.129984156109003</v>
      </c>
    </row>
    <row r="1251" spans="27:27" hidden="1" x14ac:dyDescent="0.35">
      <c r="AA1251" s="7">
        <v>71.229565012169502</v>
      </c>
    </row>
    <row r="1252" spans="27:27" hidden="1" x14ac:dyDescent="0.35">
      <c r="AA1252" s="7">
        <v>66.089266044808625</v>
      </c>
    </row>
    <row r="1253" spans="27:27" hidden="1" x14ac:dyDescent="0.35">
      <c r="AA1253" s="7">
        <v>78.019193881057674</v>
      </c>
    </row>
    <row r="1254" spans="27:27" hidden="1" x14ac:dyDescent="0.35">
      <c r="AA1254" s="7">
        <v>84.750824712266578</v>
      </c>
    </row>
    <row r="1255" spans="27:27" hidden="1" x14ac:dyDescent="0.35">
      <c r="AA1255" s="7">
        <v>88.775891550267644</v>
      </c>
    </row>
    <row r="1256" spans="27:27" hidden="1" x14ac:dyDescent="0.35">
      <c r="AA1256" s="7">
        <v>67.880163861023149</v>
      </c>
    </row>
    <row r="1257" spans="27:27" hidden="1" x14ac:dyDescent="0.35">
      <c r="AA1257" s="7">
        <v>80.133008611340202</v>
      </c>
    </row>
    <row r="1258" spans="27:27" hidden="1" x14ac:dyDescent="0.35">
      <c r="AA1258" s="7">
        <v>87.047317860876987</v>
      </c>
    </row>
    <row r="1259" spans="27:27" hidden="1" x14ac:dyDescent="0.35">
      <c r="AA1259" s="7">
        <v>78.007790837868498</v>
      </c>
    </row>
    <row r="1260" spans="27:27" hidden="1" x14ac:dyDescent="0.35">
      <c r="AA1260" s="7">
        <v>81.486616962283762</v>
      </c>
    </row>
    <row r="1261" spans="27:27" hidden="1" x14ac:dyDescent="0.35">
      <c r="AA1261" s="7">
        <v>89.604721514923568</v>
      </c>
    </row>
    <row r="1262" spans="27:27" hidden="1" x14ac:dyDescent="0.35">
      <c r="AA1262" s="7">
        <v>89.616197866383274</v>
      </c>
    </row>
    <row r="1263" spans="27:27" hidden="1" x14ac:dyDescent="0.35">
      <c r="AA1263" s="7">
        <v>89.394043698571821</v>
      </c>
    </row>
    <row r="1264" spans="27:27" hidden="1" x14ac:dyDescent="0.35">
      <c r="AA1264" s="7">
        <v>82.47978075423093</v>
      </c>
    </row>
    <row r="1265" spans="27:27" hidden="1" x14ac:dyDescent="0.35">
      <c r="AA1265" s="7">
        <v>100.30378755017136</v>
      </c>
    </row>
    <row r="1266" spans="27:27" hidden="1" x14ac:dyDescent="0.35">
      <c r="AA1266" s="7">
        <v>88.81595504308838</v>
      </c>
    </row>
    <row r="1267" spans="27:27" hidden="1" x14ac:dyDescent="0.35">
      <c r="AA1267" s="7">
        <v>88.935289382287877</v>
      </c>
    </row>
    <row r="1268" spans="27:27" hidden="1" x14ac:dyDescent="0.35">
      <c r="AA1268" s="7">
        <v>82.056203015269375</v>
      </c>
    </row>
    <row r="1269" spans="27:27" hidden="1" x14ac:dyDescent="0.35">
      <c r="AA1269" s="7">
        <v>93.588230116836002</v>
      </c>
    </row>
    <row r="1270" spans="27:27" hidden="1" x14ac:dyDescent="0.35">
      <c r="AA1270" s="7">
        <v>82.208369022722238</v>
      </c>
    </row>
    <row r="1271" spans="27:27" hidden="1" x14ac:dyDescent="0.35">
      <c r="AA1271" s="7">
        <v>69.031585223535245</v>
      </c>
    </row>
    <row r="1272" spans="27:27" hidden="1" x14ac:dyDescent="0.35">
      <c r="AA1272" s="7">
        <v>88.224257312569222</v>
      </c>
    </row>
    <row r="1273" spans="27:27" hidden="1" x14ac:dyDescent="0.35">
      <c r="AA1273" s="7">
        <v>49.377250018385659</v>
      </c>
    </row>
    <row r="1274" spans="27:27" hidden="1" x14ac:dyDescent="0.35">
      <c r="AA1274" s="7">
        <v>90.352602693089892</v>
      </c>
    </row>
    <row r="1275" spans="27:27" hidden="1" x14ac:dyDescent="0.35">
      <c r="AA1275" s="7">
        <v>75.772590040452656</v>
      </c>
    </row>
    <row r="1276" spans="27:27" hidden="1" x14ac:dyDescent="0.35">
      <c r="AA1276" s="7">
        <v>81.306740644281646</v>
      </c>
    </row>
    <row r="1277" spans="27:27" hidden="1" x14ac:dyDescent="0.35">
      <c r="AA1277" s="7">
        <v>86.3079867363234</v>
      </c>
    </row>
    <row r="1278" spans="27:27" hidden="1" x14ac:dyDescent="0.35">
      <c r="AA1278" s="7">
        <v>98.362870755247158</v>
      </c>
    </row>
    <row r="1279" spans="27:27" hidden="1" x14ac:dyDescent="0.35">
      <c r="AA1279" s="7">
        <v>81.670689028548253</v>
      </c>
    </row>
    <row r="1280" spans="27:27" hidden="1" x14ac:dyDescent="0.35">
      <c r="AA1280" s="7">
        <v>83.521350473269777</v>
      </c>
    </row>
    <row r="1281" spans="27:27" hidden="1" x14ac:dyDescent="0.35">
      <c r="AA1281" s="7">
        <v>427.19349165050227</v>
      </c>
    </row>
    <row r="1282" spans="27:27" hidden="1" x14ac:dyDescent="0.35">
      <c r="AA1282" s="7">
        <v>383.98904362518533</v>
      </c>
    </row>
    <row r="1283" spans="27:27" hidden="1" x14ac:dyDescent="0.35">
      <c r="AA1283" s="7">
        <v>633.96818214991958</v>
      </c>
    </row>
    <row r="1284" spans="27:27" hidden="1" x14ac:dyDescent="0.35">
      <c r="AA1284" s="7">
        <v>334.77140033513189</v>
      </c>
    </row>
    <row r="1285" spans="27:27" hidden="1" x14ac:dyDescent="0.35">
      <c r="AA1285" s="7">
        <v>612.76485954784403</v>
      </c>
    </row>
    <row r="1286" spans="27:27" hidden="1" x14ac:dyDescent="0.35">
      <c r="AA1286" s="7">
        <v>462.64755833059399</v>
      </c>
    </row>
    <row r="1287" spans="27:27" hidden="1" x14ac:dyDescent="0.35">
      <c r="AA1287" s="7">
        <v>642.48166604784683</v>
      </c>
    </row>
    <row r="1288" spans="27:27" hidden="1" x14ac:dyDescent="0.35">
      <c r="AA1288" s="7">
        <v>429.82761943672153</v>
      </c>
    </row>
    <row r="1289" spans="27:27" hidden="1" x14ac:dyDescent="0.35">
      <c r="AA1289" s="7">
        <v>254.8086907300638</v>
      </c>
    </row>
    <row r="1290" spans="27:27" hidden="1" x14ac:dyDescent="0.35">
      <c r="AA1290" s="7">
        <v>444.99735144670041</v>
      </c>
    </row>
    <row r="1291" spans="27:27" hidden="1" x14ac:dyDescent="0.35">
      <c r="AA1291" s="7">
        <v>45.977011494252871</v>
      </c>
    </row>
    <row r="1292" spans="27:27" hidden="1" x14ac:dyDescent="0.35">
      <c r="AA1292" s="7">
        <v>29.386592743447252</v>
      </c>
    </row>
    <row r="1293" spans="27:27" hidden="1" x14ac:dyDescent="0.35">
      <c r="AA1293" s="7">
        <v>38.563076794743289</v>
      </c>
    </row>
    <row r="1294" spans="27:27" hidden="1" x14ac:dyDescent="0.35">
      <c r="AA1294" s="7">
        <v>36.897500000000001</v>
      </c>
    </row>
    <row r="1295" spans="27:27" hidden="1" x14ac:dyDescent="0.35">
      <c r="AA1295" s="7">
        <v>25.594552586294267</v>
      </c>
    </row>
    <row r="1296" spans="27:27" hidden="1" x14ac:dyDescent="0.35">
      <c r="AA1296" s="7">
        <v>10.235973782771579</v>
      </c>
    </row>
    <row r="1297" spans="27:27" hidden="1" x14ac:dyDescent="0.35">
      <c r="AA1297" s="7">
        <v>38.27831972171812</v>
      </c>
    </row>
    <row r="1298" spans="27:27" hidden="1" x14ac:dyDescent="0.35">
      <c r="AA1298" s="7">
        <v>24.567964979124547</v>
      </c>
    </row>
    <row r="1299" spans="27:27" hidden="1" x14ac:dyDescent="0.35">
      <c r="AA1299" s="7">
        <v>29.298885451438242</v>
      </c>
    </row>
    <row r="1300" spans="27:27" hidden="1" x14ac:dyDescent="0.35">
      <c r="AA1300" s="7">
        <v>10.908179742427276</v>
      </c>
    </row>
    <row r="1301" spans="27:27" hidden="1" x14ac:dyDescent="0.35">
      <c r="AA1301" s="7">
        <v>32.987637657818517</v>
      </c>
    </row>
    <row r="1302" spans="27:27" hidden="1" x14ac:dyDescent="0.35">
      <c r="AA1302" s="7">
        <v>40.904164759681215</v>
      </c>
    </row>
    <row r="1303" spans="27:27" hidden="1" x14ac:dyDescent="0.35">
      <c r="AA1303" s="7">
        <v>39.514489409537383</v>
      </c>
    </row>
    <row r="1304" spans="27:27" hidden="1" x14ac:dyDescent="0.35">
      <c r="AA1304" s="7">
        <v>36.636718515404581</v>
      </c>
    </row>
    <row r="1305" spans="27:27" hidden="1" x14ac:dyDescent="0.35">
      <c r="AA1305" s="7">
        <v>27.924972812561059</v>
      </c>
    </row>
    <row r="1306" spans="27:27" hidden="1" x14ac:dyDescent="0.35">
      <c r="AA1306" s="7">
        <v>22.140741761541626</v>
      </c>
    </row>
    <row r="1307" spans="27:27" hidden="1" x14ac:dyDescent="0.35">
      <c r="AA1307" s="7">
        <v>30.431273408239829</v>
      </c>
    </row>
    <row r="1308" spans="27:27" hidden="1" x14ac:dyDescent="0.35">
      <c r="AA1308" s="7">
        <v>29.278061377695114</v>
      </c>
    </row>
    <row r="1309" spans="27:27" hidden="1" x14ac:dyDescent="0.35">
      <c r="AA1309" s="7">
        <v>14.943410819055364</v>
      </c>
    </row>
    <row r="1310" spans="27:27" hidden="1" x14ac:dyDescent="0.35">
      <c r="AA1310" s="7">
        <v>20.315916430539989</v>
      </c>
    </row>
    <row r="1311" spans="27:27" hidden="1" x14ac:dyDescent="0.35">
      <c r="AA1311" s="7">
        <v>36.27106269652009</v>
      </c>
    </row>
    <row r="1312" spans="27:27" hidden="1" x14ac:dyDescent="0.35">
      <c r="AA1312" s="7">
        <v>39.023538021173373</v>
      </c>
    </row>
    <row r="1313" spans="27:27" hidden="1" x14ac:dyDescent="0.35">
      <c r="AA1313" s="7">
        <v>42.778737889499901</v>
      </c>
    </row>
    <row r="1314" spans="27:27" hidden="1" x14ac:dyDescent="0.35">
      <c r="AA1314" s="7">
        <v>16.238614843222425</v>
      </c>
    </row>
    <row r="1315" spans="27:27" hidden="1" x14ac:dyDescent="0.35">
      <c r="AA1315" s="7">
        <v>37.026384858155829</v>
      </c>
    </row>
    <row r="1316" spans="27:27" hidden="1" x14ac:dyDescent="0.35">
      <c r="AA1316" s="7">
        <v>12.253486806891578</v>
      </c>
    </row>
    <row r="1317" spans="27:27" hidden="1" x14ac:dyDescent="0.35">
      <c r="AA1317" s="7">
        <v>19.739593272848946</v>
      </c>
    </row>
    <row r="1318" spans="27:27" hidden="1" x14ac:dyDescent="0.35">
      <c r="AA1318" s="7">
        <v>9.2155538557001382</v>
      </c>
    </row>
    <row r="1319" spans="27:27" hidden="1" x14ac:dyDescent="0.35">
      <c r="AA1319" s="7">
        <v>32.916666666666671</v>
      </c>
    </row>
    <row r="1320" spans="27:27" hidden="1" x14ac:dyDescent="0.35">
      <c r="AA1320" s="7">
        <v>36.312221376265391</v>
      </c>
    </row>
    <row r="1321" spans="27:27" hidden="1" x14ac:dyDescent="0.35">
      <c r="AA1321" s="7">
        <v>24.836837286725036</v>
      </c>
    </row>
    <row r="1322" spans="27:27" hidden="1" x14ac:dyDescent="0.35">
      <c r="AA1322" s="7">
        <v>22.627218771284582</v>
      </c>
    </row>
    <row r="1323" spans="27:27" hidden="1" x14ac:dyDescent="0.35">
      <c r="AA1323" s="7">
        <v>18.593643017013797</v>
      </c>
    </row>
    <row r="1324" spans="27:27" hidden="1" x14ac:dyDescent="0.35">
      <c r="AA1324" s="7">
        <v>30.164338780664991</v>
      </c>
    </row>
    <row r="1325" spans="27:27" hidden="1" x14ac:dyDescent="0.35">
      <c r="AA1325" s="7">
        <v>19.376753348147311</v>
      </c>
    </row>
    <row r="1326" spans="27:27" hidden="1" x14ac:dyDescent="0.35">
      <c r="AA1326" s="7">
        <v>11.577897301315808</v>
      </c>
    </row>
    <row r="1327" spans="27:27" hidden="1" x14ac:dyDescent="0.35">
      <c r="AA1327" s="7">
        <v>43.165518114367678</v>
      </c>
    </row>
    <row r="1328" spans="27:27" hidden="1" x14ac:dyDescent="0.35">
      <c r="AA1328" s="7">
        <v>42.900104964707467</v>
      </c>
    </row>
    <row r="1329" spans="27:27" hidden="1" x14ac:dyDescent="0.35">
      <c r="AA1329" s="7">
        <v>33.832458442694801</v>
      </c>
    </row>
    <row r="1330" spans="27:27" hidden="1" x14ac:dyDescent="0.35">
      <c r="AA1330" s="7">
        <v>43.567684002906702</v>
      </c>
    </row>
    <row r="1331" spans="27:27" hidden="1" x14ac:dyDescent="0.35">
      <c r="AA1331" s="7">
        <v>41.108328444865784</v>
      </c>
    </row>
    <row r="1332" spans="27:27" hidden="1" x14ac:dyDescent="0.35">
      <c r="AA1332" s="7">
        <v>29.550911333083981</v>
      </c>
    </row>
    <row r="1333" spans="27:27" hidden="1" x14ac:dyDescent="0.35">
      <c r="AA1333" s="7">
        <v>44.707897100739167</v>
      </c>
    </row>
    <row r="1334" spans="27:27" hidden="1" x14ac:dyDescent="0.35">
      <c r="AA1334" s="7">
        <v>41.223049391797396</v>
      </c>
    </row>
    <row r="1335" spans="27:27" hidden="1" x14ac:dyDescent="0.35">
      <c r="AA1335" s="7">
        <v>36.592316419807638</v>
      </c>
    </row>
    <row r="1336" spans="27:27" hidden="1" x14ac:dyDescent="0.35">
      <c r="AA1336" s="7">
        <v>28.315221299392483</v>
      </c>
    </row>
    <row r="1337" spans="27:27" hidden="1" x14ac:dyDescent="0.35">
      <c r="AA1337" s="7">
        <v>39.058971682938292</v>
      </c>
    </row>
    <row r="1338" spans="27:27" hidden="1" x14ac:dyDescent="0.35">
      <c r="AA1338" s="7">
        <v>33.220261556939299</v>
      </c>
    </row>
    <row r="1339" spans="27:27" hidden="1" x14ac:dyDescent="0.35">
      <c r="AA1339" s="7">
        <v>19.466304181637565</v>
      </c>
    </row>
    <row r="1340" spans="27:27" hidden="1" x14ac:dyDescent="0.35">
      <c r="AA1340" s="7">
        <v>38.147047244094637</v>
      </c>
    </row>
    <row r="1341" spans="27:27" hidden="1" x14ac:dyDescent="0.35">
      <c r="AA1341" s="7">
        <v>23.696666666666665</v>
      </c>
    </row>
    <row r="1342" spans="27:27" hidden="1" x14ac:dyDescent="0.35">
      <c r="AA1342" s="7">
        <v>20.268113517060449</v>
      </c>
    </row>
    <row r="1343" spans="27:27" hidden="1" x14ac:dyDescent="0.35">
      <c r="AA1343" s="7">
        <v>40.050615857455725</v>
      </c>
    </row>
    <row r="1344" spans="27:27" hidden="1" x14ac:dyDescent="0.35">
      <c r="AA1344" s="7">
        <v>44.984376176492766</v>
      </c>
    </row>
    <row r="1345" spans="27:27" hidden="1" x14ac:dyDescent="0.35">
      <c r="AA1345" s="7">
        <v>38.175647245152618</v>
      </c>
    </row>
    <row r="1346" spans="27:27" hidden="1" x14ac:dyDescent="0.35">
      <c r="AA1346" s="7">
        <v>32.827454783145022</v>
      </c>
    </row>
    <row r="1347" spans="27:27" hidden="1" x14ac:dyDescent="0.35">
      <c r="AA1347" s="7">
        <v>22.998324648866905</v>
      </c>
    </row>
    <row r="1348" spans="27:27" hidden="1" x14ac:dyDescent="0.35">
      <c r="AA1348" s="7">
        <v>7.5205247620263247</v>
      </c>
    </row>
    <row r="1349" spans="27:27" hidden="1" x14ac:dyDescent="0.35">
      <c r="AA1349" s="7">
        <v>9.8003964092091227</v>
      </c>
    </row>
    <row r="1350" spans="27:27" hidden="1" x14ac:dyDescent="0.35">
      <c r="AA1350" s="7">
        <v>4.9993191804957064E-3</v>
      </c>
    </row>
    <row r="1351" spans="27:27" hidden="1" x14ac:dyDescent="0.35">
      <c r="AA1351" s="7">
        <v>33.382550656858427</v>
      </c>
    </row>
    <row r="1352" spans="27:27" hidden="1" x14ac:dyDescent="0.35">
      <c r="AA1352" s="7">
        <v>11.132310965735597</v>
      </c>
    </row>
    <row r="1353" spans="27:27" hidden="1" x14ac:dyDescent="0.35">
      <c r="AA1353" s="7">
        <v>31.48477893142719</v>
      </c>
    </row>
    <row r="1354" spans="27:27" hidden="1" x14ac:dyDescent="0.35">
      <c r="AA1354" s="7">
        <v>3.6944444444444446</v>
      </c>
    </row>
    <row r="1355" spans="27:27" hidden="1" x14ac:dyDescent="0.35">
      <c r="AA1355" s="7">
        <v>327.82241428489965</v>
      </c>
    </row>
    <row r="1356" spans="27:27" hidden="1" x14ac:dyDescent="0.35">
      <c r="AA1356" s="7">
        <v>74.623053370389471</v>
      </c>
    </row>
    <row r="1357" spans="27:27" hidden="1" x14ac:dyDescent="0.35">
      <c r="AA1357" s="7">
        <v>296.90013911253141</v>
      </c>
    </row>
    <row r="1358" spans="27:27" hidden="1" x14ac:dyDescent="0.35">
      <c r="AA1358" s="7">
        <v>64.969754669420823</v>
      </c>
    </row>
    <row r="1359" spans="27:27" hidden="1" x14ac:dyDescent="0.35">
      <c r="AA1359" s="7">
        <v>259.01356027821868</v>
      </c>
    </row>
    <row r="1360" spans="27:27" hidden="1" x14ac:dyDescent="0.35">
      <c r="AA1360" s="7">
        <v>249.05392246453493</v>
      </c>
    </row>
    <row r="1361" spans="27:27" hidden="1" x14ac:dyDescent="0.35">
      <c r="AA1361" s="7">
        <v>267.09425831687815</v>
      </c>
    </row>
    <row r="1362" spans="27:27" hidden="1" x14ac:dyDescent="0.35">
      <c r="AA1362" s="7">
        <v>466.72142667272146</v>
      </c>
    </row>
    <row r="1363" spans="27:27" hidden="1" x14ac:dyDescent="0.35">
      <c r="AA1363" s="7">
        <v>478.25863121063924</v>
      </c>
    </row>
    <row r="1364" spans="27:27" hidden="1" x14ac:dyDescent="0.35">
      <c r="AA1364" s="7">
        <v>312.88280122403313</v>
      </c>
    </row>
    <row r="1365" spans="27:27" hidden="1" x14ac:dyDescent="0.35">
      <c r="AA1365" s="7">
        <v>392.53831418576658</v>
      </c>
    </row>
    <row r="1366" spans="27:27" hidden="1" x14ac:dyDescent="0.35">
      <c r="AA1366" s="7">
        <v>267.6374470573827</v>
      </c>
    </row>
    <row r="1367" spans="27:27" hidden="1" x14ac:dyDescent="0.35">
      <c r="AA1367" s="7">
        <v>137.01166050625852</v>
      </c>
    </row>
    <row r="1368" spans="27:27" hidden="1" x14ac:dyDescent="0.35">
      <c r="AA1368" s="7">
        <v>136.21683597022212</v>
      </c>
    </row>
    <row r="1369" spans="27:27" hidden="1" x14ac:dyDescent="0.35">
      <c r="AA1369" s="7">
        <v>111.74829689232979</v>
      </c>
    </row>
    <row r="1370" spans="27:27" hidden="1" x14ac:dyDescent="0.35">
      <c r="AA1370" s="7">
        <v>54.974021988988007</v>
      </c>
    </row>
    <row r="1371" spans="27:27" hidden="1" x14ac:dyDescent="0.35">
      <c r="AA1371" s="7">
        <v>80.074873841466683</v>
      </c>
    </row>
    <row r="1372" spans="27:27" hidden="1" x14ac:dyDescent="0.35">
      <c r="AA1372" s="7">
        <v>111.65534135045604</v>
      </c>
    </row>
    <row r="1373" spans="27:27" hidden="1" x14ac:dyDescent="0.35">
      <c r="AA1373" s="7">
        <v>73.668786293435303</v>
      </c>
    </row>
    <row r="1374" spans="27:27" hidden="1" x14ac:dyDescent="0.35">
      <c r="AA1374" s="7">
        <v>62.55653067370335</v>
      </c>
    </row>
    <row r="1375" spans="27:27" hidden="1" x14ac:dyDescent="0.35">
      <c r="AA1375" s="7">
        <v>67.008482823415946</v>
      </c>
    </row>
    <row r="1376" spans="27:27" hidden="1" x14ac:dyDescent="0.35">
      <c r="AA1376" s="7">
        <v>107.14285714285714</v>
      </c>
    </row>
    <row r="1377" spans="27:27" hidden="1" x14ac:dyDescent="0.35">
      <c r="AA1377" s="7">
        <v>99.159364960637646</v>
      </c>
    </row>
    <row r="1378" spans="27:27" hidden="1" x14ac:dyDescent="0.35">
      <c r="AA1378" s="7">
        <v>124.85272433647692</v>
      </c>
    </row>
    <row r="1379" spans="27:27" hidden="1" x14ac:dyDescent="0.35">
      <c r="AA1379" s="7">
        <v>105.72569181993983</v>
      </c>
    </row>
    <row r="1380" spans="27:27" hidden="1" x14ac:dyDescent="0.35">
      <c r="AA1380" s="7">
        <v>96.886690841222531</v>
      </c>
    </row>
    <row r="1381" spans="27:27" hidden="1" x14ac:dyDescent="0.35">
      <c r="AA1381" s="7">
        <v>73.345617001564349</v>
      </c>
    </row>
    <row r="1382" spans="27:27" hidden="1" x14ac:dyDescent="0.35">
      <c r="AA1382" s="7">
        <v>95.168679126159063</v>
      </c>
    </row>
    <row r="1383" spans="27:27" hidden="1" x14ac:dyDescent="0.35">
      <c r="AA1383" s="7">
        <v>75.834032465217518</v>
      </c>
    </row>
    <row r="1384" spans="27:27" hidden="1" x14ac:dyDescent="0.35">
      <c r="AA1384" s="7">
        <v>104.56287301496151</v>
      </c>
    </row>
    <row r="1385" spans="27:27" hidden="1" x14ac:dyDescent="0.35">
      <c r="AA1385" s="7">
        <v>120.43985483296947</v>
      </c>
    </row>
    <row r="1386" spans="27:27" hidden="1" x14ac:dyDescent="0.35">
      <c r="AA1386" s="7">
        <v>23.297564288099768</v>
      </c>
    </row>
    <row r="1387" spans="27:27" hidden="1" x14ac:dyDescent="0.35">
      <c r="AA1387" s="7">
        <v>838.80710103800754</v>
      </c>
    </row>
    <row r="1388" spans="27:27" hidden="1" x14ac:dyDescent="0.35">
      <c r="AA1388" s="7">
        <v>69.463026048358429</v>
      </c>
    </row>
    <row r="1389" spans="27:27" hidden="1" x14ac:dyDescent="0.35">
      <c r="AA1389" s="7">
        <v>53.530641376956254</v>
      </c>
    </row>
    <row r="1390" spans="27:27" hidden="1" x14ac:dyDescent="0.35">
      <c r="AA1390" s="7">
        <v>53.800000000000004</v>
      </c>
    </row>
    <row r="1391" spans="27:27" hidden="1" x14ac:dyDescent="0.35">
      <c r="AA1391" s="7">
        <v>57.159336514175109</v>
      </c>
    </row>
    <row r="1392" spans="27:27" hidden="1" x14ac:dyDescent="0.35">
      <c r="AA1392" s="7">
        <v>52.627188392601816</v>
      </c>
    </row>
    <row r="1393" spans="27:27" hidden="1" x14ac:dyDescent="0.35">
      <c r="AA1393" s="7">
        <v>49.435439825969162</v>
      </c>
    </row>
    <row r="1394" spans="27:27" hidden="1" x14ac:dyDescent="0.35">
      <c r="AA1394" s="7">
        <v>61.299853085604511</v>
      </c>
    </row>
    <row r="1395" spans="27:27" hidden="1" x14ac:dyDescent="0.35">
      <c r="AA1395" s="7">
        <v>34.132530120481924</v>
      </c>
    </row>
    <row r="1396" spans="27:27" hidden="1" x14ac:dyDescent="0.35">
      <c r="AA1396" s="7">
        <v>329.14529953436124</v>
      </c>
    </row>
    <row r="1397" spans="27:27" hidden="1" x14ac:dyDescent="0.35">
      <c r="AA1397" s="7">
        <v>412.55890763432336</v>
      </c>
    </row>
    <row r="1398" spans="27:27" hidden="1" x14ac:dyDescent="0.35">
      <c r="AA1398" s="7">
        <v>421.77453599253516</v>
      </c>
    </row>
    <row r="1399" spans="27:27" hidden="1" x14ac:dyDescent="0.35">
      <c r="AA1399" s="7">
        <v>127.02962736875483</v>
      </c>
    </row>
    <row r="1400" spans="27:27" hidden="1" x14ac:dyDescent="0.35">
      <c r="AA1400" s="7">
        <v>31.988393130337275</v>
      </c>
    </row>
    <row r="1401" spans="27:27" hidden="1" x14ac:dyDescent="0.35">
      <c r="AA1401" s="7">
        <v>21.102040816326532</v>
      </c>
    </row>
    <row r="1402" spans="27:27" hidden="1" x14ac:dyDescent="0.35">
      <c r="AA1402" s="7">
        <v>20.732984988787262</v>
      </c>
    </row>
    <row r="1403" spans="27:27" hidden="1" x14ac:dyDescent="0.35">
      <c r="AA1403" s="7">
        <v>51.591146921724835</v>
      </c>
    </row>
    <row r="1404" spans="27:27" hidden="1" x14ac:dyDescent="0.35">
      <c r="AA1404" s="7">
        <v>59.064400466413794</v>
      </c>
    </row>
    <row r="1405" spans="27:27" hidden="1" x14ac:dyDescent="0.35">
      <c r="AA1405" s="7">
        <v>56.529230210393749</v>
      </c>
    </row>
    <row r="1406" spans="27:27" hidden="1" x14ac:dyDescent="0.35">
      <c r="AA1406" s="7">
        <v>12.98284242264371</v>
      </c>
    </row>
    <row r="1407" spans="27:27" hidden="1" x14ac:dyDescent="0.35">
      <c r="AA1407" s="7">
        <v>22.156247128905445</v>
      </c>
    </row>
    <row r="1408" spans="27:27" hidden="1" x14ac:dyDescent="0.35">
      <c r="AA1408" s="7">
        <v>23.00570211038853</v>
      </c>
    </row>
    <row r="1409" hidden="1" x14ac:dyDescent="0.35"/>
    <row r="1410" hidden="1" x14ac:dyDescent="0.35"/>
    <row r="1411" hidden="1" x14ac:dyDescent="0.35"/>
    <row r="1412" hidden="1" x14ac:dyDescent="0.35"/>
    <row r="1413" hidden="1" x14ac:dyDescent="0.35"/>
    <row r="1414" hidden="1" x14ac:dyDescent="0.35"/>
    <row r="1415" hidden="1" x14ac:dyDescent="0.35"/>
    <row r="1416" hidden="1" x14ac:dyDescent="0.35"/>
    <row r="1417" hidden="1" x14ac:dyDescent="0.35"/>
    <row r="1418" hidden="1" x14ac:dyDescent="0.35"/>
    <row r="1419" hidden="1" x14ac:dyDescent="0.35"/>
    <row r="1420" hidden="1" x14ac:dyDescent="0.35"/>
    <row r="1421" hidden="1" x14ac:dyDescent="0.35"/>
    <row r="1422" hidden="1" x14ac:dyDescent="0.35"/>
    <row r="1423" hidden="1" x14ac:dyDescent="0.35"/>
    <row r="1424" hidden="1" x14ac:dyDescent="0.35"/>
    <row r="1425" hidden="1" x14ac:dyDescent="0.35"/>
    <row r="1426" hidden="1" x14ac:dyDescent="0.35"/>
    <row r="1427" hidden="1" x14ac:dyDescent="0.35"/>
    <row r="1428" hidden="1" x14ac:dyDescent="0.35"/>
    <row r="1429" hidden="1" x14ac:dyDescent="0.35"/>
    <row r="1430" hidden="1" x14ac:dyDescent="0.35"/>
    <row r="1431" hidden="1" x14ac:dyDescent="0.35"/>
    <row r="1432" hidden="1" x14ac:dyDescent="0.35"/>
    <row r="1433" hidden="1" x14ac:dyDescent="0.35"/>
    <row r="1434" hidden="1" x14ac:dyDescent="0.35"/>
    <row r="1435" hidden="1" x14ac:dyDescent="0.35"/>
    <row r="1436" hidden="1" x14ac:dyDescent="0.35"/>
    <row r="1437" hidden="1" x14ac:dyDescent="0.35"/>
    <row r="1438" hidden="1" x14ac:dyDescent="0.35"/>
    <row r="1439" hidden="1" x14ac:dyDescent="0.35"/>
    <row r="1440" hidden="1" x14ac:dyDescent="0.35"/>
    <row r="1441" hidden="1" x14ac:dyDescent="0.35"/>
    <row r="1442" hidden="1" x14ac:dyDescent="0.35"/>
    <row r="1443" hidden="1" x14ac:dyDescent="0.35"/>
    <row r="1444" hidden="1" x14ac:dyDescent="0.35"/>
    <row r="1445" hidden="1" x14ac:dyDescent="0.35"/>
    <row r="1446" hidden="1" x14ac:dyDescent="0.35"/>
    <row r="1447" hidden="1" x14ac:dyDescent="0.35"/>
    <row r="1448" hidden="1" x14ac:dyDescent="0.35"/>
    <row r="1449" hidden="1" x14ac:dyDescent="0.35"/>
    <row r="1450" hidden="1" x14ac:dyDescent="0.35"/>
    <row r="1451" hidden="1" x14ac:dyDescent="0.35"/>
    <row r="1452" hidden="1" x14ac:dyDescent="0.35"/>
    <row r="1453" hidden="1" x14ac:dyDescent="0.35"/>
    <row r="1454" hidden="1" x14ac:dyDescent="0.35"/>
    <row r="1455" hidden="1" x14ac:dyDescent="0.35"/>
    <row r="1456" hidden="1" x14ac:dyDescent="0.35"/>
    <row r="1457" hidden="1" x14ac:dyDescent="0.35"/>
    <row r="1458" hidden="1" x14ac:dyDescent="0.35"/>
    <row r="1459" hidden="1" x14ac:dyDescent="0.35"/>
    <row r="1460" hidden="1" x14ac:dyDescent="0.35"/>
    <row r="1461" hidden="1" x14ac:dyDescent="0.35"/>
    <row r="1462" hidden="1" x14ac:dyDescent="0.35"/>
    <row r="1463" hidden="1" x14ac:dyDescent="0.35"/>
    <row r="1464" hidden="1" x14ac:dyDescent="0.35"/>
    <row r="1465" hidden="1" x14ac:dyDescent="0.35"/>
    <row r="1466" hidden="1" x14ac:dyDescent="0.35"/>
    <row r="1467" hidden="1" x14ac:dyDescent="0.35"/>
    <row r="1468" hidden="1" x14ac:dyDescent="0.35"/>
    <row r="1469" hidden="1" x14ac:dyDescent="0.35"/>
    <row r="1470" hidden="1" x14ac:dyDescent="0.35"/>
    <row r="1471" hidden="1" x14ac:dyDescent="0.35"/>
    <row r="1472" hidden="1" x14ac:dyDescent="0.35"/>
    <row r="1473" hidden="1" x14ac:dyDescent="0.35"/>
    <row r="1474" hidden="1" x14ac:dyDescent="0.35"/>
    <row r="1475" hidden="1" x14ac:dyDescent="0.35"/>
    <row r="1476" hidden="1" x14ac:dyDescent="0.35"/>
    <row r="1477" hidden="1" x14ac:dyDescent="0.35"/>
    <row r="1478" hidden="1" x14ac:dyDescent="0.35"/>
    <row r="1479" hidden="1" x14ac:dyDescent="0.35"/>
    <row r="1480" hidden="1" x14ac:dyDescent="0.35"/>
    <row r="1481" hidden="1" x14ac:dyDescent="0.35"/>
    <row r="1482" hidden="1" x14ac:dyDescent="0.35"/>
    <row r="1483" hidden="1" x14ac:dyDescent="0.35"/>
    <row r="1484" hidden="1" x14ac:dyDescent="0.35"/>
    <row r="1485" hidden="1" x14ac:dyDescent="0.35"/>
    <row r="1486" hidden="1" x14ac:dyDescent="0.35"/>
    <row r="1487" hidden="1" x14ac:dyDescent="0.35"/>
    <row r="1488" hidden="1" x14ac:dyDescent="0.35"/>
    <row r="1489" hidden="1" x14ac:dyDescent="0.35"/>
    <row r="1490" hidden="1" x14ac:dyDescent="0.35"/>
    <row r="1491" hidden="1" x14ac:dyDescent="0.35"/>
    <row r="1492" hidden="1" x14ac:dyDescent="0.35"/>
    <row r="1493" hidden="1" x14ac:dyDescent="0.35"/>
    <row r="1494" hidden="1" x14ac:dyDescent="0.35"/>
    <row r="1495" hidden="1" x14ac:dyDescent="0.35"/>
    <row r="1496" hidden="1" x14ac:dyDescent="0.35"/>
    <row r="1497" hidden="1" x14ac:dyDescent="0.35"/>
    <row r="1498" hidden="1" x14ac:dyDescent="0.35"/>
    <row r="1499" hidden="1" x14ac:dyDescent="0.35"/>
    <row r="1500" hidden="1" x14ac:dyDescent="0.35"/>
    <row r="1501" hidden="1" x14ac:dyDescent="0.35"/>
    <row r="1502" hidden="1" x14ac:dyDescent="0.35"/>
    <row r="1503" hidden="1" x14ac:dyDescent="0.35"/>
    <row r="1504" hidden="1" x14ac:dyDescent="0.35"/>
    <row r="1505" hidden="1" x14ac:dyDescent="0.35"/>
    <row r="1506" hidden="1" x14ac:dyDescent="0.35"/>
    <row r="1507" hidden="1" x14ac:dyDescent="0.35"/>
    <row r="1508" hidden="1" x14ac:dyDescent="0.35"/>
    <row r="1509" hidden="1" x14ac:dyDescent="0.35"/>
    <row r="1510" hidden="1" x14ac:dyDescent="0.35"/>
    <row r="1511" hidden="1" x14ac:dyDescent="0.35"/>
    <row r="1512" hidden="1" x14ac:dyDescent="0.35"/>
    <row r="1513" hidden="1" x14ac:dyDescent="0.35"/>
    <row r="1514" hidden="1" x14ac:dyDescent="0.35"/>
    <row r="1515" hidden="1" x14ac:dyDescent="0.35"/>
    <row r="1516" hidden="1" x14ac:dyDescent="0.35"/>
    <row r="1517" hidden="1" x14ac:dyDescent="0.35"/>
    <row r="1518" hidden="1" x14ac:dyDescent="0.35"/>
    <row r="1519" hidden="1" x14ac:dyDescent="0.35"/>
    <row r="1520" hidden="1" x14ac:dyDescent="0.35"/>
    <row r="1521" hidden="1" x14ac:dyDescent="0.35"/>
    <row r="1522" hidden="1" x14ac:dyDescent="0.35"/>
    <row r="1523" hidden="1" x14ac:dyDescent="0.35"/>
    <row r="1524" hidden="1" x14ac:dyDescent="0.35"/>
    <row r="1525" hidden="1" x14ac:dyDescent="0.35"/>
    <row r="1526" hidden="1" x14ac:dyDescent="0.35"/>
    <row r="1527" hidden="1" x14ac:dyDescent="0.35"/>
    <row r="1528" hidden="1" x14ac:dyDescent="0.35"/>
    <row r="1529" hidden="1" x14ac:dyDescent="0.35"/>
    <row r="1530" hidden="1" x14ac:dyDescent="0.35"/>
    <row r="1531" hidden="1" x14ac:dyDescent="0.35"/>
    <row r="1532" hidden="1" x14ac:dyDescent="0.35"/>
    <row r="1533" hidden="1" x14ac:dyDescent="0.35"/>
    <row r="1534" hidden="1" x14ac:dyDescent="0.35"/>
    <row r="1535" hidden="1" x14ac:dyDescent="0.35"/>
    <row r="1536" hidden="1" x14ac:dyDescent="0.35"/>
    <row r="1537" hidden="1" x14ac:dyDescent="0.35"/>
    <row r="1538" hidden="1" x14ac:dyDescent="0.35"/>
    <row r="1539" hidden="1" x14ac:dyDescent="0.35"/>
    <row r="1540" hidden="1" x14ac:dyDescent="0.35"/>
    <row r="1541" hidden="1" x14ac:dyDescent="0.35"/>
    <row r="1542" hidden="1" x14ac:dyDescent="0.35"/>
    <row r="1543" hidden="1" x14ac:dyDescent="0.35"/>
    <row r="1544" hidden="1" x14ac:dyDescent="0.35"/>
    <row r="1545" hidden="1" x14ac:dyDescent="0.35"/>
    <row r="1546" hidden="1" x14ac:dyDescent="0.35"/>
    <row r="1547" hidden="1" x14ac:dyDescent="0.35"/>
    <row r="1548" hidden="1" x14ac:dyDescent="0.35"/>
    <row r="1549" hidden="1" x14ac:dyDescent="0.35"/>
    <row r="1550" hidden="1" x14ac:dyDescent="0.35"/>
    <row r="1551" hidden="1" x14ac:dyDescent="0.35"/>
    <row r="1552" hidden="1" x14ac:dyDescent="0.35"/>
    <row r="1553" hidden="1" x14ac:dyDescent="0.35"/>
    <row r="1554" hidden="1" x14ac:dyDescent="0.35"/>
    <row r="1555" hidden="1" x14ac:dyDescent="0.35"/>
    <row r="1556" hidden="1" x14ac:dyDescent="0.35"/>
    <row r="1557" hidden="1" x14ac:dyDescent="0.35"/>
    <row r="1558" hidden="1" x14ac:dyDescent="0.35"/>
    <row r="1559" hidden="1" x14ac:dyDescent="0.35"/>
    <row r="1560" hidden="1" x14ac:dyDescent="0.35"/>
    <row r="1561" hidden="1" x14ac:dyDescent="0.35"/>
    <row r="1562" hidden="1" x14ac:dyDescent="0.35"/>
    <row r="1563" hidden="1" x14ac:dyDescent="0.35"/>
    <row r="1564" hidden="1" x14ac:dyDescent="0.35"/>
    <row r="1565" hidden="1" x14ac:dyDescent="0.35"/>
    <row r="1566" hidden="1" x14ac:dyDescent="0.35"/>
    <row r="1567" hidden="1" x14ac:dyDescent="0.35"/>
    <row r="1568" hidden="1" x14ac:dyDescent="0.35"/>
    <row r="1569" hidden="1" x14ac:dyDescent="0.35"/>
    <row r="1570" hidden="1" x14ac:dyDescent="0.35"/>
    <row r="1571" hidden="1" x14ac:dyDescent="0.35"/>
    <row r="1572" hidden="1" x14ac:dyDescent="0.35"/>
    <row r="1573" hidden="1" x14ac:dyDescent="0.35"/>
    <row r="1574" hidden="1" x14ac:dyDescent="0.35"/>
    <row r="1575" hidden="1" x14ac:dyDescent="0.35"/>
    <row r="1576" hidden="1" x14ac:dyDescent="0.35"/>
    <row r="1577" hidden="1" x14ac:dyDescent="0.35"/>
    <row r="1578" hidden="1" x14ac:dyDescent="0.35"/>
    <row r="1579" hidden="1" x14ac:dyDescent="0.35"/>
    <row r="1580" hidden="1" x14ac:dyDescent="0.35"/>
    <row r="1581" hidden="1" x14ac:dyDescent="0.35"/>
    <row r="1582" hidden="1" x14ac:dyDescent="0.35"/>
    <row r="1583" hidden="1" x14ac:dyDescent="0.35"/>
    <row r="1584" hidden="1" x14ac:dyDescent="0.35"/>
    <row r="1585" hidden="1" x14ac:dyDescent="0.35"/>
    <row r="1586" hidden="1" x14ac:dyDescent="0.35"/>
    <row r="1587" hidden="1" x14ac:dyDescent="0.35"/>
    <row r="1588" hidden="1" x14ac:dyDescent="0.35"/>
    <row r="1589" hidden="1" x14ac:dyDescent="0.35"/>
    <row r="1590" hidden="1" x14ac:dyDescent="0.35"/>
    <row r="1591" hidden="1" x14ac:dyDescent="0.35"/>
    <row r="1592" hidden="1" x14ac:dyDescent="0.35"/>
    <row r="1593" hidden="1" x14ac:dyDescent="0.35"/>
    <row r="1594" hidden="1" x14ac:dyDescent="0.35"/>
    <row r="1595" hidden="1" x14ac:dyDescent="0.35"/>
    <row r="1596" hidden="1" x14ac:dyDescent="0.35"/>
    <row r="1597" hidden="1" x14ac:dyDescent="0.35"/>
    <row r="1598" hidden="1" x14ac:dyDescent="0.35"/>
    <row r="1599" hidden="1" x14ac:dyDescent="0.35"/>
    <row r="1600" hidden="1" x14ac:dyDescent="0.35"/>
    <row r="1601" hidden="1" x14ac:dyDescent="0.35"/>
    <row r="1602" hidden="1" x14ac:dyDescent="0.35"/>
    <row r="1603" hidden="1" x14ac:dyDescent="0.35"/>
    <row r="1604" hidden="1" x14ac:dyDescent="0.35"/>
    <row r="1605" hidden="1" x14ac:dyDescent="0.35"/>
    <row r="1606" hidden="1" x14ac:dyDescent="0.35"/>
    <row r="1607" hidden="1" x14ac:dyDescent="0.35"/>
    <row r="1608" hidden="1" x14ac:dyDescent="0.35"/>
    <row r="1609" hidden="1" x14ac:dyDescent="0.35"/>
    <row r="1610" hidden="1" x14ac:dyDescent="0.35"/>
    <row r="1611" hidden="1" x14ac:dyDescent="0.35"/>
    <row r="1612" hidden="1" x14ac:dyDescent="0.35"/>
    <row r="1613" hidden="1" x14ac:dyDescent="0.35"/>
    <row r="1614" hidden="1" x14ac:dyDescent="0.35"/>
    <row r="1615" hidden="1" x14ac:dyDescent="0.35"/>
    <row r="1616" hidden="1" x14ac:dyDescent="0.35"/>
    <row r="1617" hidden="1" x14ac:dyDescent="0.35"/>
    <row r="1618" hidden="1" x14ac:dyDescent="0.35"/>
    <row r="1619" hidden="1" x14ac:dyDescent="0.35"/>
    <row r="1620" hidden="1" x14ac:dyDescent="0.35"/>
    <row r="1621" hidden="1" x14ac:dyDescent="0.35"/>
    <row r="1622" hidden="1" x14ac:dyDescent="0.35"/>
    <row r="1623" hidden="1" x14ac:dyDescent="0.35"/>
    <row r="1624" hidden="1" x14ac:dyDescent="0.35"/>
    <row r="1625" hidden="1" x14ac:dyDescent="0.35"/>
    <row r="1626" hidden="1" x14ac:dyDescent="0.35"/>
    <row r="1627" hidden="1" x14ac:dyDescent="0.35"/>
    <row r="1628" hidden="1" x14ac:dyDescent="0.35"/>
    <row r="1629" hidden="1" x14ac:dyDescent="0.35"/>
    <row r="1630" hidden="1" x14ac:dyDescent="0.35"/>
    <row r="1631" hidden="1" x14ac:dyDescent="0.35"/>
    <row r="1632" hidden="1" x14ac:dyDescent="0.35"/>
    <row r="1633" hidden="1" x14ac:dyDescent="0.35"/>
    <row r="1634" hidden="1" x14ac:dyDescent="0.35"/>
    <row r="1635" hidden="1" x14ac:dyDescent="0.35"/>
    <row r="1636" hidden="1" x14ac:dyDescent="0.35"/>
    <row r="1637" hidden="1" x14ac:dyDescent="0.35"/>
    <row r="1638" hidden="1" x14ac:dyDescent="0.35"/>
    <row r="1639" hidden="1" x14ac:dyDescent="0.35"/>
    <row r="1640" hidden="1" x14ac:dyDescent="0.35"/>
    <row r="1641" hidden="1" x14ac:dyDescent="0.35"/>
    <row r="1642" hidden="1" x14ac:dyDescent="0.35"/>
    <row r="1643" hidden="1" x14ac:dyDescent="0.35"/>
    <row r="1644" hidden="1" x14ac:dyDescent="0.35"/>
    <row r="1645" hidden="1" x14ac:dyDescent="0.35"/>
    <row r="1646" hidden="1" x14ac:dyDescent="0.35"/>
    <row r="1647" hidden="1" x14ac:dyDescent="0.35"/>
    <row r="1648" hidden="1" x14ac:dyDescent="0.35"/>
    <row r="1649" hidden="1" x14ac:dyDescent="0.35"/>
    <row r="1650" hidden="1" x14ac:dyDescent="0.35"/>
    <row r="1651" hidden="1" x14ac:dyDescent="0.35"/>
    <row r="1652" hidden="1" x14ac:dyDescent="0.35"/>
    <row r="1653" hidden="1" x14ac:dyDescent="0.35"/>
    <row r="1654" hidden="1" x14ac:dyDescent="0.35"/>
    <row r="1655" hidden="1" x14ac:dyDescent="0.35"/>
    <row r="1656" hidden="1" x14ac:dyDescent="0.35"/>
    <row r="1657" hidden="1" x14ac:dyDescent="0.35"/>
    <row r="1658" hidden="1" x14ac:dyDescent="0.35"/>
    <row r="1659" hidden="1" x14ac:dyDescent="0.35"/>
    <row r="1660" hidden="1" x14ac:dyDescent="0.35"/>
    <row r="1661" hidden="1" x14ac:dyDescent="0.35"/>
    <row r="1662" hidden="1" x14ac:dyDescent="0.35"/>
    <row r="1663" hidden="1" x14ac:dyDescent="0.35"/>
    <row r="1664" hidden="1" x14ac:dyDescent="0.35"/>
    <row r="1665" hidden="1" x14ac:dyDescent="0.35"/>
    <row r="1666" hidden="1" x14ac:dyDescent="0.35"/>
    <row r="1667" hidden="1" x14ac:dyDescent="0.35"/>
    <row r="1668" hidden="1" x14ac:dyDescent="0.35"/>
    <row r="1669" hidden="1" x14ac:dyDescent="0.35"/>
    <row r="1670" hidden="1" x14ac:dyDescent="0.35"/>
    <row r="1671" hidden="1" x14ac:dyDescent="0.35"/>
    <row r="1672" hidden="1" x14ac:dyDescent="0.35"/>
    <row r="1673" hidden="1" x14ac:dyDescent="0.35"/>
    <row r="1674" hidden="1" x14ac:dyDescent="0.35"/>
    <row r="1675" hidden="1" x14ac:dyDescent="0.35"/>
    <row r="1676" hidden="1" x14ac:dyDescent="0.35"/>
    <row r="1677" hidden="1" x14ac:dyDescent="0.35"/>
    <row r="1678" hidden="1" x14ac:dyDescent="0.35"/>
    <row r="1679" hidden="1" x14ac:dyDescent="0.35"/>
    <row r="1680" hidden="1" x14ac:dyDescent="0.35"/>
    <row r="1681" hidden="1" x14ac:dyDescent="0.35"/>
    <row r="1682" hidden="1" x14ac:dyDescent="0.35"/>
    <row r="1683" hidden="1" x14ac:dyDescent="0.35"/>
    <row r="1684" hidden="1" x14ac:dyDescent="0.35"/>
    <row r="1685" hidden="1" x14ac:dyDescent="0.35"/>
    <row r="1686" hidden="1" x14ac:dyDescent="0.35"/>
    <row r="1687" hidden="1" x14ac:dyDescent="0.35"/>
    <row r="1688" hidden="1" x14ac:dyDescent="0.35"/>
    <row r="1689" hidden="1" x14ac:dyDescent="0.35"/>
    <row r="1690" hidden="1" x14ac:dyDescent="0.35"/>
    <row r="1691" hidden="1" x14ac:dyDescent="0.35"/>
    <row r="1692" hidden="1" x14ac:dyDescent="0.35"/>
    <row r="1693" hidden="1" x14ac:dyDescent="0.35"/>
    <row r="1694" hidden="1" x14ac:dyDescent="0.35"/>
    <row r="1695" hidden="1" x14ac:dyDescent="0.35"/>
    <row r="1696" hidden="1" x14ac:dyDescent="0.35"/>
    <row r="1697" hidden="1" x14ac:dyDescent="0.35"/>
    <row r="1698" hidden="1" x14ac:dyDescent="0.35"/>
    <row r="1699" hidden="1" x14ac:dyDescent="0.35"/>
    <row r="1700" hidden="1" x14ac:dyDescent="0.35"/>
    <row r="1701" hidden="1" x14ac:dyDescent="0.35"/>
    <row r="1702" hidden="1" x14ac:dyDescent="0.35"/>
    <row r="1703" hidden="1" x14ac:dyDescent="0.35"/>
    <row r="1704" hidden="1" x14ac:dyDescent="0.35"/>
    <row r="1705" hidden="1" x14ac:dyDescent="0.35"/>
    <row r="1706" hidden="1" x14ac:dyDescent="0.35"/>
    <row r="1707" hidden="1" x14ac:dyDescent="0.35"/>
    <row r="1708" hidden="1" x14ac:dyDescent="0.35"/>
    <row r="1709" hidden="1" x14ac:dyDescent="0.35"/>
    <row r="1710" hidden="1" x14ac:dyDescent="0.35"/>
    <row r="1711" hidden="1" x14ac:dyDescent="0.35"/>
    <row r="1712" hidden="1" x14ac:dyDescent="0.35"/>
    <row r="1713" hidden="1" x14ac:dyDescent="0.35"/>
    <row r="1714" hidden="1" x14ac:dyDescent="0.35"/>
    <row r="1715" hidden="1" x14ac:dyDescent="0.35"/>
    <row r="1716" hidden="1" x14ac:dyDescent="0.35"/>
    <row r="1717" hidden="1" x14ac:dyDescent="0.35"/>
    <row r="1718" hidden="1" x14ac:dyDescent="0.35"/>
    <row r="1719" hidden="1" x14ac:dyDescent="0.35"/>
    <row r="1720" hidden="1" x14ac:dyDescent="0.35"/>
    <row r="1721" hidden="1" x14ac:dyDescent="0.35"/>
    <row r="1722" hidden="1" x14ac:dyDescent="0.35"/>
    <row r="1723" hidden="1" x14ac:dyDescent="0.35"/>
    <row r="1724" hidden="1" x14ac:dyDescent="0.35"/>
    <row r="1725" hidden="1" x14ac:dyDescent="0.35"/>
    <row r="1726" hidden="1" x14ac:dyDescent="0.35"/>
    <row r="1727" hidden="1" x14ac:dyDescent="0.35"/>
    <row r="1728" hidden="1" x14ac:dyDescent="0.35"/>
    <row r="1729" hidden="1" x14ac:dyDescent="0.35"/>
    <row r="1730" hidden="1" x14ac:dyDescent="0.35"/>
    <row r="1731" hidden="1" x14ac:dyDescent="0.35"/>
    <row r="1732" hidden="1" x14ac:dyDescent="0.35"/>
    <row r="1733" hidden="1" x14ac:dyDescent="0.35"/>
    <row r="1734" hidden="1" x14ac:dyDescent="0.35"/>
    <row r="1735" hidden="1" x14ac:dyDescent="0.35"/>
    <row r="1736" hidden="1" x14ac:dyDescent="0.35"/>
    <row r="1737" hidden="1" x14ac:dyDescent="0.35"/>
    <row r="1738" hidden="1" x14ac:dyDescent="0.35"/>
    <row r="1739" hidden="1" x14ac:dyDescent="0.35"/>
    <row r="1740" hidden="1" x14ac:dyDescent="0.35"/>
    <row r="1741" hidden="1" x14ac:dyDescent="0.35"/>
    <row r="1742" hidden="1" x14ac:dyDescent="0.35"/>
    <row r="1743" hidden="1" x14ac:dyDescent="0.35"/>
    <row r="1744" hidden="1" x14ac:dyDescent="0.35"/>
    <row r="1745" hidden="1" x14ac:dyDescent="0.35"/>
    <row r="1746" hidden="1" x14ac:dyDescent="0.35"/>
    <row r="1747" hidden="1" x14ac:dyDescent="0.35"/>
    <row r="1748" hidden="1" x14ac:dyDescent="0.35"/>
    <row r="1749" hidden="1" x14ac:dyDescent="0.35"/>
    <row r="1750" hidden="1" x14ac:dyDescent="0.35"/>
    <row r="1751" hidden="1" x14ac:dyDescent="0.35"/>
    <row r="1752" hidden="1" x14ac:dyDescent="0.35"/>
    <row r="1753" hidden="1" x14ac:dyDescent="0.35"/>
    <row r="1754" hidden="1" x14ac:dyDescent="0.35"/>
    <row r="1755" hidden="1" x14ac:dyDescent="0.35"/>
    <row r="1756" hidden="1" x14ac:dyDescent="0.35"/>
    <row r="1757" hidden="1" x14ac:dyDescent="0.35"/>
    <row r="1758" hidden="1" x14ac:dyDescent="0.35"/>
    <row r="1759" hidden="1" x14ac:dyDescent="0.35"/>
    <row r="1760" hidden="1" x14ac:dyDescent="0.35"/>
    <row r="1761" hidden="1" x14ac:dyDescent="0.35"/>
    <row r="1762" hidden="1" x14ac:dyDescent="0.35"/>
    <row r="1763" hidden="1" x14ac:dyDescent="0.35"/>
    <row r="1764" hidden="1" x14ac:dyDescent="0.35"/>
    <row r="1765" hidden="1" x14ac:dyDescent="0.35"/>
    <row r="1766" hidden="1" x14ac:dyDescent="0.35"/>
    <row r="1767" hidden="1" x14ac:dyDescent="0.35"/>
    <row r="1768" hidden="1" x14ac:dyDescent="0.35"/>
    <row r="1769" hidden="1" x14ac:dyDescent="0.35"/>
    <row r="1770" hidden="1" x14ac:dyDescent="0.35"/>
    <row r="1771" hidden="1" x14ac:dyDescent="0.35"/>
    <row r="1772" hidden="1" x14ac:dyDescent="0.35"/>
    <row r="1773" hidden="1" x14ac:dyDescent="0.35"/>
    <row r="1774" hidden="1" x14ac:dyDescent="0.35"/>
    <row r="1775" hidden="1" x14ac:dyDescent="0.35"/>
    <row r="1776" hidden="1" x14ac:dyDescent="0.35"/>
    <row r="1777" hidden="1" x14ac:dyDescent="0.35"/>
    <row r="1778" hidden="1" x14ac:dyDescent="0.35"/>
    <row r="1779" hidden="1" x14ac:dyDescent="0.35"/>
    <row r="1780" hidden="1" x14ac:dyDescent="0.35"/>
    <row r="1781" hidden="1" x14ac:dyDescent="0.35"/>
    <row r="1782" hidden="1" x14ac:dyDescent="0.35"/>
    <row r="1783" hidden="1" x14ac:dyDescent="0.35"/>
    <row r="1784" hidden="1" x14ac:dyDescent="0.35"/>
    <row r="1785" hidden="1" x14ac:dyDescent="0.35"/>
    <row r="1786" hidden="1" x14ac:dyDescent="0.35"/>
    <row r="1787" hidden="1" x14ac:dyDescent="0.35"/>
    <row r="1788" hidden="1" x14ac:dyDescent="0.35"/>
    <row r="1789" hidden="1" x14ac:dyDescent="0.35"/>
    <row r="1790" hidden="1" x14ac:dyDescent="0.35"/>
    <row r="1791" hidden="1" x14ac:dyDescent="0.35"/>
    <row r="1792" hidden="1" x14ac:dyDescent="0.35"/>
    <row r="1793" hidden="1" x14ac:dyDescent="0.35"/>
    <row r="1794" hidden="1" x14ac:dyDescent="0.35"/>
    <row r="1795" hidden="1" x14ac:dyDescent="0.35"/>
    <row r="1796" hidden="1" x14ac:dyDescent="0.35"/>
    <row r="1797" hidden="1" x14ac:dyDescent="0.35"/>
    <row r="1798" hidden="1" x14ac:dyDescent="0.35"/>
    <row r="1799" hidden="1" x14ac:dyDescent="0.35"/>
    <row r="1800" hidden="1" x14ac:dyDescent="0.35"/>
    <row r="1801" hidden="1" x14ac:dyDescent="0.35"/>
    <row r="1802" hidden="1" x14ac:dyDescent="0.35"/>
    <row r="1803" hidden="1" x14ac:dyDescent="0.35"/>
    <row r="1804" hidden="1" x14ac:dyDescent="0.35"/>
    <row r="1805" hidden="1" x14ac:dyDescent="0.35"/>
    <row r="1806" hidden="1" x14ac:dyDescent="0.35"/>
    <row r="1807" hidden="1" x14ac:dyDescent="0.35"/>
    <row r="1808" hidden="1" x14ac:dyDescent="0.35"/>
    <row r="1809" spans="3:29" hidden="1" x14ac:dyDescent="0.35"/>
    <row r="1810" spans="3:29" hidden="1" x14ac:dyDescent="0.35"/>
    <row r="1811" spans="3:29" hidden="1" x14ac:dyDescent="0.35"/>
    <row r="1812" spans="3:29" ht="29" x14ac:dyDescent="0.35">
      <c r="D1812" s="42" t="s">
        <v>669</v>
      </c>
      <c r="E1812" s="42" t="s">
        <v>673</v>
      </c>
      <c r="F1812" s="100" t="s">
        <v>57</v>
      </c>
      <c r="G1812" s="100"/>
      <c r="H1812" s="100"/>
      <c r="I1812" s="100" t="s">
        <v>61</v>
      </c>
      <c r="J1812" s="100"/>
      <c r="K1812" s="100"/>
      <c r="L1812" s="100"/>
      <c r="M1812" s="100"/>
      <c r="N1812" s="100"/>
      <c r="O1812" s="100"/>
      <c r="P1812" s="100"/>
      <c r="Q1812" s="100"/>
      <c r="R1812" s="100"/>
      <c r="S1812" s="100" t="s">
        <v>72</v>
      </c>
      <c r="T1812" s="100"/>
      <c r="U1812" s="100"/>
      <c r="V1812" s="100"/>
      <c r="W1812" s="100"/>
      <c r="X1812" s="100"/>
      <c r="Y1812" s="100"/>
      <c r="Z1812" s="100"/>
      <c r="AA1812" s="100" t="s">
        <v>80</v>
      </c>
      <c r="AB1812" s="100"/>
      <c r="AC1812" s="100"/>
    </row>
    <row r="1813" spans="3:29" ht="58" x14ac:dyDescent="0.35">
      <c r="D1813" s="43" t="s">
        <v>668</v>
      </c>
      <c r="E1813" s="43" t="s">
        <v>672</v>
      </c>
      <c r="F1813" s="43" t="s">
        <v>59</v>
      </c>
      <c r="G1813" s="43" t="s">
        <v>60</v>
      </c>
      <c r="H1813" s="43" t="s">
        <v>58</v>
      </c>
      <c r="I1813" s="43" t="s">
        <v>66</v>
      </c>
      <c r="J1813" s="43" t="s">
        <v>68</v>
      </c>
      <c r="K1813" s="43" t="s">
        <v>70</v>
      </c>
      <c r="L1813" s="43" t="s">
        <v>62</v>
      </c>
      <c r="M1813" s="43" t="s">
        <v>69</v>
      </c>
      <c r="N1813" s="43" t="s">
        <v>65</v>
      </c>
      <c r="O1813" s="43" t="s">
        <v>63</v>
      </c>
      <c r="P1813" s="43" t="s">
        <v>64</v>
      </c>
      <c r="Q1813" s="43" t="s">
        <v>67</v>
      </c>
      <c r="R1813" s="43" t="s">
        <v>71</v>
      </c>
      <c r="S1813" s="43" t="s">
        <v>78</v>
      </c>
      <c r="T1813" s="43" t="s">
        <v>77</v>
      </c>
      <c r="U1813" s="43" t="s">
        <v>73</v>
      </c>
      <c r="V1813" s="43" t="s">
        <v>76</v>
      </c>
      <c r="W1813" s="43" t="s">
        <v>75</v>
      </c>
      <c r="X1813" s="43" t="s">
        <v>79</v>
      </c>
      <c r="Y1813" s="43" t="s">
        <v>74</v>
      </c>
      <c r="Z1813" s="43" t="s">
        <v>665</v>
      </c>
      <c r="AA1813" s="43" t="s">
        <v>83</v>
      </c>
      <c r="AB1813" s="43" t="s">
        <v>82</v>
      </c>
      <c r="AC1813" s="43" t="s">
        <v>81</v>
      </c>
    </row>
    <row r="1814" spans="3:29" x14ac:dyDescent="0.35">
      <c r="C1814" s="7" t="s">
        <v>17</v>
      </c>
      <c r="D1814" s="7" t="e" cm="1" vm="2">
        <f t="array" ref="D1814">_xlfn._xlws.FILTER(Output!$N$3:$N$992,(Output!$H$3:$H$992=D$1813)*(Output!$E$3:$E$992=$C$1814))</f>
        <v>#VALUE!</v>
      </c>
      <c r="E1814" s="7" t="e" cm="1" vm="2">
        <f t="array" ref="E1814">_xlfn._xlws.FILTER(Output!$N$3:$N$992,(Output!$H$3:$H$992=E$1813)*(Output!$E$3:$E$992=$C$1814))</f>
        <v>#VALUE!</v>
      </c>
      <c r="F1814" s="7" cm="1">
        <f t="array" ref="F1814">_xlfn._xlws.FILTER(Output!$N$3:$N$992,(Output!$H$3:$H$992=F$1813)*(Output!$E$3:$E$992=$C$1814))</f>
        <v>0.19698356597297428</v>
      </c>
      <c r="G1814" s="7" cm="1">
        <f t="array" ref="G1814">_xlfn._xlws.FILTER(Output!$N$3:$N$992,(Output!$H$3:$H$992=G$1813)*(Output!$E$3:$E$992=$C$1814))</f>
        <v>27.119485338209245</v>
      </c>
      <c r="H1814" s="7" cm="1">
        <f t="array" ref="H1814:H1844">_xlfn._xlws.FILTER(Output!$N$3:$N$992,(Output!$H$3:$H$992=H$1813)*(Output!$E$3:$E$992=$C$1814))</f>
        <v>2.1572665866396976</v>
      </c>
      <c r="I1814" s="7" cm="1">
        <f t="array" ref="I1814:I1842">_xlfn._xlws.FILTER(Output!$N$3:$N$992,(Output!$H$3:$H$992=I$1813)*(Output!$E$3:$E$992=$C$1814))</f>
        <v>2.1636639115275101E-2</v>
      </c>
      <c r="J1814" s="7" cm="1">
        <f t="array" ref="J1814:J1821">_xlfn._xlws.FILTER(Output!$N$3:$N$992,(Output!$H$3:$H$992=J$1813)*(Output!$E$3:$E$992=$C$1814))</f>
        <v>0.36128914640999238</v>
      </c>
      <c r="K1814" s="7" cm="1">
        <f t="array" ref="K1814:K1860">_xlfn._xlws.FILTER(Output!$N$3:$N$992,(Output!$H$3:$H$992=K$1813)*(Output!$E$3:$E$992=$C$1814))</f>
        <v>8.640861798167615E-2</v>
      </c>
      <c r="L1814" s="7" cm="1">
        <f t="array" ref="L1814:L1835">_xlfn._xlws.FILTER(Output!$N$3:$N$992,(Output!$H$3:$H$992=L$1813)*(Output!$E$3:$E$992=$C$1814))</f>
        <v>7.7147004286804072E-2</v>
      </c>
      <c r="M1814" s="7" cm="1">
        <f t="array" ref="M1814:M1825">_xlfn._xlws.FILTER(Output!$N$3:$N$992,(Output!$H$3:$H$992=M$1813)*(Output!$E$3:$E$992=$C$1814))</f>
        <v>1.178417589940127E-2</v>
      </c>
      <c r="N1814" s="7" cm="1">
        <f t="array" ref="N1814">_xlfn._xlws.FILTER(Output!$N$3:$N$992,(Output!$H$3:$H$992=N$1813)*(Output!$E$3:$E$992=$C$1814))</f>
        <v>0.38108645233660932</v>
      </c>
      <c r="O1814" s="7" cm="1">
        <f t="array" ref="O1814:O1816">_xlfn._xlws.FILTER(Output!$N$3:$N$992,(Output!$H$3:$H$992=O$1813)*(Output!$E$3:$E$992=$C$1814))</f>
        <v>1.8612523792645774E-2</v>
      </c>
      <c r="P1814" s="7" cm="1">
        <f t="array" ref="P1814:P1831">_xlfn._xlws.FILTER(Output!$N$3:$N$992,(Output!$H$3:$H$992=P$1813)*(Output!$E$3:$E$992=$C$1814))</f>
        <v>6.0369134472609484E-3</v>
      </c>
      <c r="Q1814" s="7" cm="1">
        <f t="array" ref="Q1814:Q1822">_xlfn._xlws.FILTER(Output!$N$3:$N$992,(Output!$H$3:$H$992=Q$1813)*(Output!$E$3:$E$992=$C$1814))</f>
        <v>2.1312886159215584E-3</v>
      </c>
      <c r="R1814" s="7" cm="1">
        <f t="array" ref="R1814:R1815">_xlfn._xlws.FILTER(Output!$N$3:$N$992,(Output!$H$3:$H$992=R$1813)*(Output!$E$3:$E$992=$C$1814))</f>
        <v>2.2155163836447049</v>
      </c>
      <c r="S1814" s="7" cm="1">
        <f t="array" ref="S1814:S1822">_xlfn._xlws.FILTER(Output!$N$3:$N$992,(Output!$H$3:$H$992=S$1813)*(Output!$E$3:$E$992=$C$1814))</f>
        <v>1.2184755535492031</v>
      </c>
      <c r="T1814" s="7" cm="1">
        <f t="array" ref="T1814">_xlfn._xlws.FILTER(Output!$N$3:$N$992,(Output!$H$3:$H$992=T$1813)*(Output!$E$3:$E$992=$C$1814))</f>
        <v>0.11270035997866026</v>
      </c>
      <c r="U1814" s="7" cm="1">
        <f t="array" ref="U1814:U1815">_xlfn._xlws.FILTER(Output!$N$3:$N$992,(Output!$H$3:$H$992=U$1813)*(Output!$E$3:$E$992=$C$1814))</f>
        <v>0.10234013272476154</v>
      </c>
      <c r="V1814" s="7" t="e" cm="1" vm="2">
        <f t="array" ref="V1814">_xlfn._xlws.FILTER(Output!$N$3:$N$992,(Output!$H$3:$H$992=V$1813)*(Output!$E$3:$E$992=$C$1814))</f>
        <v>#VALUE!</v>
      </c>
      <c r="W1814" s="7" cm="1">
        <f t="array" ref="W1814">_xlfn._xlws.FILTER(Output!$N$3:$N$992,(Output!$H$3:$H$992=W$1813)*(Output!$E$3:$E$992=$C$1814))</f>
        <v>2.1514000560157509</v>
      </c>
      <c r="X1814" s="7" cm="1">
        <f t="array" ref="X1814:X1894">_xlfn._xlws.FILTER(Output!$N$3:$N$992,(Output!$H$3:$H$992=X$1813)*(Output!$E$3:$E$992=$C$1814))</f>
        <v>4.7362917542875561E-2</v>
      </c>
      <c r="Y1814" s="7" cm="1">
        <f t="array" ref="Y1814:Y1818">_xlfn._xlws.FILTER(Output!$N$3:$N$992,(Output!$H$3:$H$992=Y$1813)*(Output!$E$3:$E$992=$C$1814))</f>
        <v>1.9005546748989375</v>
      </c>
      <c r="Z1814" s="7" t="e" cm="1" vm="2">
        <f t="array" ref="Z1814">_xlfn._xlws.FILTER(Output!$N$3:$N$992,(Output!$H$3:$H$992=Z$1813)*(Output!$E$3:$E$992=$C$1814))</f>
        <v>#VALUE!</v>
      </c>
      <c r="AA1814" s="7" cm="1">
        <f t="array" ref="AA1814:AA1886">_xlfn._xlws.FILTER(Output!$N$3:$N$992,(Output!$H$3:$H$992=AA$1813)*(Output!$E$3:$E$992=$C$1814))</f>
        <v>2.0612762298507654</v>
      </c>
      <c r="AB1814" s="7" cm="1">
        <f t="array" ref="AB1814">_xlfn._xlws.FILTER(Output!$N$3:$N$992,(Output!$H$3:$H$992=AB$1813)*(Output!$E$3:$E$992=$C$1814))</f>
        <v>15.214285714285714</v>
      </c>
      <c r="AC1814" s="7" cm="1">
        <f t="array" ref="AC1814:AC1826">_xlfn._xlws.FILTER(Output!$N$3:$N$992,(Output!$H$3:$H$992=AC$1813)*(Output!$E$3:$E$992=$C$1814))</f>
        <v>5.1185476205516069</v>
      </c>
    </row>
    <row r="1815" spans="3:29" x14ac:dyDescent="0.35">
      <c r="H1815" s="7">
        <v>1.9910752108126764</v>
      </c>
      <c r="I1815" s="7">
        <v>3.1375982757483122E-2</v>
      </c>
      <c r="J1815" s="7">
        <v>0.48688764512034255</v>
      </c>
      <c r="K1815" s="7">
        <v>5.1327859799278598E-2</v>
      </c>
      <c r="L1815" s="7">
        <v>9.0590627175803073E-2</v>
      </c>
      <c r="M1815" s="7">
        <v>1.0842176675532347E-2</v>
      </c>
      <c r="O1815" s="7">
        <v>2.2755318832826818E-2</v>
      </c>
      <c r="P1815" s="7">
        <v>7.3154675533969012E-3</v>
      </c>
      <c r="Q1815" s="7">
        <v>3.6623889335147278E-4</v>
      </c>
      <c r="R1815" s="7">
        <v>1.826569390811652</v>
      </c>
      <c r="S1815" s="7">
        <v>1.6564467838577857</v>
      </c>
      <c r="U1815" s="7">
        <v>4.2107876316900293E-2</v>
      </c>
      <c r="X1815" s="7">
        <v>4.8096447991527111E-2</v>
      </c>
      <c r="Y1815" s="7">
        <v>1.2213123881906356</v>
      </c>
      <c r="AA1815" s="7">
        <v>45.977011494252871</v>
      </c>
      <c r="AC1815" s="7">
        <v>5.27830891781002</v>
      </c>
    </row>
    <row r="1816" spans="3:29" x14ac:dyDescent="0.35">
      <c r="H1816" s="7">
        <v>4.8461538461538458</v>
      </c>
      <c r="I1816" s="7">
        <v>0.22434966317424915</v>
      </c>
      <c r="J1816" s="7">
        <v>0.2319965742081613</v>
      </c>
      <c r="K1816" s="7">
        <v>0.11452976584553524</v>
      </c>
      <c r="L1816" s="7">
        <v>5.1197475191893563E-2</v>
      </c>
      <c r="M1816" s="7">
        <v>1.4310934538315069E-2</v>
      </c>
      <c r="O1816" s="7">
        <v>2.4838552247099695E-2</v>
      </c>
      <c r="P1816" s="7">
        <v>2.8683458622168023E-3</v>
      </c>
      <c r="Q1816" s="7">
        <v>1.6714534980323027E-3</v>
      </c>
      <c r="S1816" s="7">
        <v>1.1878051381038328</v>
      </c>
      <c r="X1816" s="7">
        <v>0.90536432891140006</v>
      </c>
      <c r="Y1816" s="7">
        <v>7.6557290858790955E-2</v>
      </c>
      <c r="AA1816" s="7">
        <v>29.386592743447252</v>
      </c>
      <c r="AC1816" s="7">
        <v>4.9316936134878571</v>
      </c>
    </row>
    <row r="1817" spans="3:29" x14ac:dyDescent="0.35">
      <c r="H1817" s="7">
        <v>4.7339263721730767</v>
      </c>
      <c r="I1817" s="7">
        <v>0.14578594839426165</v>
      </c>
      <c r="J1817" s="7">
        <v>0.63178094506476301</v>
      </c>
      <c r="K1817" s="7">
        <v>5.6406985894020892E-2</v>
      </c>
      <c r="L1817" s="7">
        <v>6.2918677578424037E-2</v>
      </c>
      <c r="M1817" s="7">
        <v>6.7216183820590567E-3</v>
      </c>
      <c r="P1817" s="7">
        <v>7.3444025073996933E-3</v>
      </c>
      <c r="Q1817" s="7">
        <v>1.2428374292746047E-3</v>
      </c>
      <c r="S1817" s="7">
        <v>0.13643424986628042</v>
      </c>
      <c r="X1817" s="7">
        <v>0.73568015685421817</v>
      </c>
      <c r="Y1817" s="7">
        <v>0.634621420925924</v>
      </c>
      <c r="AA1817" s="7">
        <v>38.563076794743289</v>
      </c>
      <c r="AC1817" s="7">
        <v>5.3711861839115649</v>
      </c>
    </row>
    <row r="1818" spans="3:29" x14ac:dyDescent="0.35">
      <c r="H1818" s="7">
        <v>1.3675093847280773</v>
      </c>
      <c r="I1818" s="7">
        <v>0.10828066317901855</v>
      </c>
      <c r="J1818" s="7">
        <v>0.45550242729020002</v>
      </c>
      <c r="K1818" s="7">
        <v>8.0784388408904312E-2</v>
      </c>
      <c r="L1818" s="7">
        <v>3.5818224730182861E-2</v>
      </c>
      <c r="M1818" s="7">
        <v>1.1103501630008247E-2</v>
      </c>
      <c r="P1818" s="7">
        <v>4.1806813415519971E-3</v>
      </c>
      <c r="Q1818" s="7">
        <v>5.2660636999621599E-3</v>
      </c>
      <c r="S1818" s="7">
        <v>1.147465025616256</v>
      </c>
      <c r="X1818" s="7">
        <v>0.20612018937776613</v>
      </c>
      <c r="Y1818" s="7">
        <v>3.6382075535945422</v>
      </c>
      <c r="AA1818" s="7">
        <v>36.897500000000001</v>
      </c>
      <c r="AC1818" s="7">
        <v>2.0690068897637879</v>
      </c>
    </row>
    <row r="1819" spans="3:29" x14ac:dyDescent="0.35">
      <c r="H1819" s="7">
        <v>1.5743269179663757</v>
      </c>
      <c r="I1819" s="7">
        <v>0.14396751540358702</v>
      </c>
      <c r="J1819" s="7">
        <v>0.44317142044676983</v>
      </c>
      <c r="K1819" s="7">
        <v>3.8913536366932129E-2</v>
      </c>
      <c r="L1819" s="7">
        <v>2.839927484172531E-2</v>
      </c>
      <c r="M1819" s="7">
        <v>1.4957234807787363E-2</v>
      </c>
      <c r="P1819" s="7">
        <v>5.0843936774015112E-3</v>
      </c>
      <c r="Q1819" s="7">
        <v>7.4469404771651693E-3</v>
      </c>
      <c r="S1819" s="7">
        <v>1.2726771844664577</v>
      </c>
      <c r="X1819" s="7">
        <v>0.57159846713270535</v>
      </c>
      <c r="AA1819" s="7">
        <v>25.594552586294267</v>
      </c>
      <c r="AC1819" s="7">
        <v>5.0786198414422481</v>
      </c>
    </row>
    <row r="1820" spans="3:29" x14ac:dyDescent="0.35">
      <c r="H1820" s="7">
        <v>1.8747426340078119</v>
      </c>
      <c r="I1820" s="7">
        <v>0.18987585306027599</v>
      </c>
      <c r="J1820" s="7">
        <v>0.39814330820886268</v>
      </c>
      <c r="K1820" s="7">
        <v>0.11657494023563407</v>
      </c>
      <c r="L1820" s="7">
        <v>3.4346242891956161E-2</v>
      </c>
      <c r="M1820" s="7">
        <v>6.395800310918502E-3</v>
      </c>
      <c r="P1820" s="7">
        <v>4.1225562226119084E-3</v>
      </c>
      <c r="Q1820" s="7">
        <v>3.2152338708028964E-3</v>
      </c>
      <c r="S1820" s="7">
        <v>0.88596513555403522</v>
      </c>
      <c r="X1820" s="7">
        <v>0.48858149963795844</v>
      </c>
      <c r="AA1820" s="7">
        <v>10.235973782771579</v>
      </c>
      <c r="AC1820" s="7">
        <v>6.2818379827413553</v>
      </c>
    </row>
    <row r="1821" spans="3:29" x14ac:dyDescent="0.35">
      <c r="H1821" s="7">
        <v>2.6810331421942282</v>
      </c>
      <c r="I1821" s="7">
        <v>0.21090681584150961</v>
      </c>
      <c r="J1821" s="7">
        <v>0.25028165115561574</v>
      </c>
      <c r="K1821" s="7">
        <v>7.1085505853590678E-2</v>
      </c>
      <c r="L1821" s="7">
        <v>1.7984519950201172E-2</v>
      </c>
      <c r="M1821" s="7">
        <v>9.615555390374635E-3</v>
      </c>
      <c r="P1821" s="7">
        <v>4.2243044187444574E-3</v>
      </c>
      <c r="Q1821" s="7">
        <v>2.3182682763148422E-3</v>
      </c>
      <c r="S1821" s="7">
        <v>0.96976365145634558</v>
      </c>
      <c r="X1821" s="7">
        <v>0.78430137300743508</v>
      </c>
      <c r="AA1821" s="7">
        <v>38.27831972171812</v>
      </c>
      <c r="AC1821" s="7">
        <v>3.3885099728954207</v>
      </c>
    </row>
    <row r="1822" spans="3:29" x14ac:dyDescent="0.35">
      <c r="H1822" s="7">
        <v>3.2292929038315483</v>
      </c>
      <c r="I1822" s="7">
        <v>0.30119476324536931</v>
      </c>
      <c r="K1822" s="7">
        <v>0.15643107765941108</v>
      </c>
      <c r="L1822" s="7">
        <v>3.4346242891956168E-2</v>
      </c>
      <c r="M1822" s="7">
        <v>1.5411775656646998E-2</v>
      </c>
      <c r="P1822" s="7">
        <v>5.9727360649302176E-3</v>
      </c>
      <c r="Q1822" s="7">
        <v>1.9916907866821725E-3</v>
      </c>
      <c r="S1822" s="7">
        <v>3.229108013147461</v>
      </c>
      <c r="X1822" s="7">
        <v>0.24114535894198957</v>
      </c>
      <c r="AA1822" s="7">
        <v>24.567964979124547</v>
      </c>
      <c r="AC1822" s="7">
        <v>8.6973748074222836</v>
      </c>
    </row>
    <row r="1823" spans="3:29" x14ac:dyDescent="0.35">
      <c r="H1823" s="7">
        <v>2.5321695760598502</v>
      </c>
      <c r="I1823" s="7">
        <v>0.38596692858774678</v>
      </c>
      <c r="K1823" s="7">
        <v>8.7996459432138782E-2</v>
      </c>
      <c r="L1823" s="7">
        <v>1.9498716333374511E-2</v>
      </c>
      <c r="M1823" s="7">
        <v>1.0623885111953692E-2</v>
      </c>
      <c r="P1823" s="7">
        <v>5.5610652024169144E-3</v>
      </c>
      <c r="X1823" s="7">
        <v>0.14743790087769293</v>
      </c>
      <c r="AA1823" s="7">
        <v>29.298885451438242</v>
      </c>
      <c r="AC1823" s="7">
        <v>7.4047836790097863</v>
      </c>
    </row>
    <row r="1824" spans="3:29" x14ac:dyDescent="0.35">
      <c r="H1824" s="7">
        <v>0.79925452609158787</v>
      </c>
      <c r="I1824" s="7">
        <v>0.20148864527684363</v>
      </c>
      <c r="K1824" s="7">
        <v>6.9183157629021691E-2</v>
      </c>
      <c r="L1824" s="7">
        <v>3.6492883072703423E-2</v>
      </c>
      <c r="M1824" s="7">
        <v>1.6241214697805234E-2</v>
      </c>
      <c r="P1824" s="7">
        <v>8.0696845208573526E-3</v>
      </c>
      <c r="X1824" s="7">
        <v>0.95784815802733203</v>
      </c>
      <c r="AA1824" s="7">
        <v>10.908179742427276</v>
      </c>
      <c r="AC1824" s="7">
        <v>2.4568929776835406</v>
      </c>
    </row>
    <row r="1825" spans="8:29" x14ac:dyDescent="0.35">
      <c r="H1825" s="7">
        <v>9.2215980024969182E-2</v>
      </c>
      <c r="I1825" s="7">
        <v>0.2146355197609878</v>
      </c>
      <c r="K1825" s="7">
        <v>5.6815105329011344E-2</v>
      </c>
      <c r="L1825" s="7">
        <v>2.7190085662337687E-2</v>
      </c>
      <c r="M1825" s="7">
        <v>1.2191690381353603E-2</v>
      </c>
      <c r="P1825" s="7">
        <v>5.8195290109835044E-3</v>
      </c>
      <c r="X1825" s="7">
        <v>0.82261819932547786</v>
      </c>
      <c r="AA1825" s="7">
        <v>32.987637657818517</v>
      </c>
      <c r="AC1825" s="7">
        <v>5.5569565217391297</v>
      </c>
    </row>
    <row r="1826" spans="8:29" x14ac:dyDescent="0.35">
      <c r="H1826" s="7">
        <v>0.15228778567313292</v>
      </c>
      <c r="I1826" s="7">
        <v>9.9891209653449553E-2</v>
      </c>
      <c r="K1826" s="7">
        <v>0.14937067670620588</v>
      </c>
      <c r="L1826" s="7">
        <v>3.5419562982329796E-2</v>
      </c>
      <c r="P1826" s="7">
        <v>5.0277643123428622E-3</v>
      </c>
      <c r="X1826" s="7">
        <v>2.9547759310843438E-2</v>
      </c>
      <c r="AA1826" s="7">
        <v>40.904164759681215</v>
      </c>
      <c r="AC1826" s="7">
        <v>3.5926124556729944</v>
      </c>
    </row>
    <row r="1827" spans="8:29" x14ac:dyDescent="0.35">
      <c r="H1827" s="7">
        <v>3.4847682329290301E-2</v>
      </c>
      <c r="I1827" s="7">
        <v>0.10832440665451913</v>
      </c>
      <c r="K1827" s="7">
        <v>0.11633569186416609</v>
      </c>
      <c r="L1827" s="7">
        <v>1.839391024969771E-2</v>
      </c>
      <c r="P1827" s="7">
        <v>7.1457641191939739E-3</v>
      </c>
      <c r="X1827" s="7">
        <v>0.65606921877326563</v>
      </c>
      <c r="AA1827" s="7">
        <v>39.514489409537383</v>
      </c>
    </row>
    <row r="1828" spans="8:29" x14ac:dyDescent="0.35">
      <c r="H1828" s="7">
        <v>0.17877484832838589</v>
      </c>
      <c r="I1828" s="7">
        <v>0.13310145134083648</v>
      </c>
      <c r="K1828" s="7">
        <v>0.12700520899225762</v>
      </c>
      <c r="L1828" s="7">
        <v>5.518067383021677E-2</v>
      </c>
      <c r="P1828" s="7">
        <v>6.4557476166858824E-3</v>
      </c>
      <c r="X1828" s="7">
        <v>0.41354334011517735</v>
      </c>
      <c r="AA1828" s="7">
        <v>36.636718515404581</v>
      </c>
    </row>
    <row r="1829" spans="8:29" x14ac:dyDescent="0.35">
      <c r="H1829" s="7">
        <v>0.97342081265454672</v>
      </c>
      <c r="I1829" s="7">
        <v>9.8284111386712697E-2</v>
      </c>
      <c r="K1829" s="7">
        <v>7.6154285802554886E-2</v>
      </c>
      <c r="L1829" s="7">
        <v>3.7894770702147806E-2</v>
      </c>
      <c r="P1829" s="7">
        <v>6.6276669825650163E-3</v>
      </c>
      <c r="X1829" s="7">
        <v>0.6788688924023234</v>
      </c>
      <c r="AA1829" s="7">
        <v>27.924972812561059</v>
      </c>
    </row>
    <row r="1830" spans="8:29" x14ac:dyDescent="0.35">
      <c r="H1830" s="7">
        <v>3.9254948613362362</v>
      </c>
      <c r="I1830" s="7">
        <v>4.1299572679508109E-2</v>
      </c>
      <c r="K1830" s="7">
        <v>0.13684580629916379</v>
      </c>
      <c r="L1830" s="7">
        <v>2.6788867380317886E-2</v>
      </c>
      <c r="P1830" s="7">
        <v>6.9648579192946635E-3</v>
      </c>
      <c r="X1830" s="7">
        <v>0.62102790609353453</v>
      </c>
      <c r="AA1830" s="7">
        <v>22.140741761541626</v>
      </c>
    </row>
    <row r="1831" spans="8:29" x14ac:dyDescent="0.35">
      <c r="H1831" s="7">
        <v>1.4921988724649005</v>
      </c>
      <c r="I1831" s="7">
        <v>4.0104780232243301E-2</v>
      </c>
      <c r="K1831" s="7">
        <v>7.54686862766316E-2</v>
      </c>
      <c r="L1831" s="7">
        <v>7.8190838692573136E-2</v>
      </c>
      <c r="P1831" s="7">
        <v>7.9663282354181103E-3</v>
      </c>
      <c r="X1831" s="7">
        <v>0.60871493692955991</v>
      </c>
      <c r="AA1831" s="7">
        <v>30.431273408239829</v>
      </c>
    </row>
    <row r="1832" spans="8:29" x14ac:dyDescent="0.35">
      <c r="H1832" s="7">
        <v>2.1240759443953573E-2</v>
      </c>
      <c r="I1832" s="7">
        <v>0.24363098323754967</v>
      </c>
      <c r="K1832" s="7">
        <v>0.1540186133641569</v>
      </c>
      <c r="L1832" s="7">
        <v>0.10150911126526375</v>
      </c>
      <c r="X1832" s="7">
        <v>0.48819296410037882</v>
      </c>
      <c r="AA1832" s="7">
        <v>29.278061377695114</v>
      </c>
    </row>
    <row r="1833" spans="8:29" x14ac:dyDescent="0.35">
      <c r="H1833" s="7">
        <v>1.6305439501925145</v>
      </c>
      <c r="I1833" s="7">
        <v>0.22093065269058146</v>
      </c>
      <c r="K1833" s="7">
        <v>9.1462719485105815E-2</v>
      </c>
      <c r="L1833" s="7">
        <v>0.1199739074407933</v>
      </c>
      <c r="X1833" s="7">
        <v>0.43475026120013249</v>
      </c>
      <c r="AA1833" s="7">
        <v>14.943410819055364</v>
      </c>
    </row>
    <row r="1834" spans="8:29" x14ac:dyDescent="0.35">
      <c r="H1834" s="7">
        <v>2.4846176719504123</v>
      </c>
      <c r="I1834" s="7">
        <v>0.33674509113914897</v>
      </c>
      <c r="K1834" s="7">
        <v>0.11349277196332826</v>
      </c>
      <c r="L1834" s="7">
        <v>4.584952229130683E-2</v>
      </c>
      <c r="X1834" s="7">
        <v>0.39456714892940292</v>
      </c>
      <c r="AA1834" s="7">
        <v>20.315916430539989</v>
      </c>
    </row>
    <row r="1835" spans="8:29" x14ac:dyDescent="0.35">
      <c r="H1835" s="7">
        <v>0.56567742164293988</v>
      </c>
      <c r="I1835" s="7">
        <v>0.27494935972839402</v>
      </c>
      <c r="K1835" s="7">
        <v>8.7160367506025113E-2</v>
      </c>
      <c r="L1835" s="7">
        <v>8.7062327192216724E-2</v>
      </c>
      <c r="X1835" s="7">
        <v>0.67854382543231517</v>
      </c>
      <c r="AA1835" s="7">
        <v>36.27106269652009</v>
      </c>
    </row>
    <row r="1836" spans="8:29" x14ac:dyDescent="0.35">
      <c r="H1836" s="7">
        <v>1.4636684160860853</v>
      </c>
      <c r="I1836" s="7">
        <v>0.33456878395894246</v>
      </c>
      <c r="K1836" s="7">
        <v>6.2426289165685947E-2</v>
      </c>
      <c r="X1836" s="7">
        <v>0.74288185147382968</v>
      </c>
      <c r="AA1836" s="7">
        <v>39.023538021173373</v>
      </c>
    </row>
    <row r="1837" spans="8:29" x14ac:dyDescent="0.35">
      <c r="H1837" s="7">
        <v>1.6295277430945621</v>
      </c>
      <c r="I1837" s="7">
        <v>0.29555648482219193</v>
      </c>
      <c r="K1837" s="7">
        <v>4.1048680369072242E-2</v>
      </c>
      <c r="X1837" s="7">
        <v>0.56547642909886264</v>
      </c>
      <c r="AA1837" s="7">
        <v>42.778737889499901</v>
      </c>
    </row>
    <row r="1838" spans="8:29" x14ac:dyDescent="0.35">
      <c r="H1838" s="7">
        <v>0.40743194499933483</v>
      </c>
      <c r="I1838" s="7">
        <v>0.54749506174641549</v>
      </c>
      <c r="K1838" s="7">
        <v>6.3358530790478984E-2</v>
      </c>
      <c r="X1838" s="7">
        <v>0.56362667142280309</v>
      </c>
      <c r="AA1838" s="7">
        <v>16.238614843222425</v>
      </c>
    </row>
    <row r="1839" spans="8:29" x14ac:dyDescent="0.35">
      <c r="H1839" s="7">
        <v>2.457275773945657</v>
      </c>
      <c r="I1839" s="7">
        <v>7.4857185359530357E-2</v>
      </c>
      <c r="K1839" s="7">
        <v>6.098068750354959E-2</v>
      </c>
      <c r="X1839" s="7">
        <v>0.62785735993373637</v>
      </c>
      <c r="AA1839" s="7">
        <v>37.026384858155829</v>
      </c>
    </row>
    <row r="1840" spans="8:29" x14ac:dyDescent="0.35">
      <c r="H1840" s="7">
        <v>7.6535440619147925</v>
      </c>
      <c r="I1840" s="7">
        <v>0.16912365071300012</v>
      </c>
      <c r="K1840" s="7">
        <v>0.11667198593494579</v>
      </c>
      <c r="X1840" s="7">
        <v>0.87017419893657433</v>
      </c>
      <c r="AA1840" s="7">
        <v>12.253486806891578</v>
      </c>
    </row>
    <row r="1841" spans="8:27" x14ac:dyDescent="0.35">
      <c r="H1841" s="7">
        <v>1.7645732519901665</v>
      </c>
      <c r="I1841" s="7">
        <v>3.3609348528768741E-2</v>
      </c>
      <c r="K1841" s="7">
        <v>0.20488246075666902</v>
      </c>
      <c r="X1841" s="7">
        <v>0.63040315944609415</v>
      </c>
      <c r="AA1841" s="7">
        <v>19.739593272848946</v>
      </c>
    </row>
    <row r="1842" spans="8:27" x14ac:dyDescent="0.35">
      <c r="H1842" s="7">
        <v>4.4168771019204067</v>
      </c>
      <c r="I1842" s="7">
        <v>0.11596537170185996</v>
      </c>
      <c r="K1842" s="7">
        <v>0.18152737242907691</v>
      </c>
      <c r="X1842" s="7">
        <v>0.50711025996207681</v>
      </c>
      <c r="AA1842" s="7">
        <v>9.2155538557001382</v>
      </c>
    </row>
    <row r="1843" spans="8:27" x14ac:dyDescent="0.35">
      <c r="H1843" s="7">
        <v>1.0244793928350586</v>
      </c>
      <c r="K1843" s="7">
        <v>4.6711723233982608E-2</v>
      </c>
      <c r="X1843" s="7">
        <v>0.55104589700218798</v>
      </c>
      <c r="AA1843" s="7">
        <v>32.916666666666671</v>
      </c>
    </row>
    <row r="1844" spans="8:27" x14ac:dyDescent="0.35">
      <c r="H1844" s="7">
        <v>0.55039900804001751</v>
      </c>
      <c r="K1844" s="7">
        <v>2.8265247711479452E-2</v>
      </c>
      <c r="X1844" s="7">
        <v>0.42049607979885179</v>
      </c>
      <c r="AA1844" s="7">
        <v>36.312221376265391</v>
      </c>
    </row>
    <row r="1845" spans="8:27" x14ac:dyDescent="0.35">
      <c r="K1845" s="7">
        <v>7.785287205663767E-2</v>
      </c>
      <c r="X1845" s="7">
        <v>0.56485991936392743</v>
      </c>
      <c r="AA1845" s="7">
        <v>24.836837286725036</v>
      </c>
    </row>
    <row r="1846" spans="8:27" x14ac:dyDescent="0.35">
      <c r="K1846" s="7">
        <v>4.0990185403245456E-2</v>
      </c>
      <c r="X1846" s="7">
        <v>0.31898871191162897</v>
      </c>
      <c r="AA1846" s="7">
        <v>22.627218771284582</v>
      </c>
    </row>
    <row r="1847" spans="8:27" x14ac:dyDescent="0.35">
      <c r="K1847" s="7">
        <v>0.25904658729904217</v>
      </c>
      <c r="X1847" s="7">
        <v>0.65159996644329965</v>
      </c>
      <c r="AA1847" s="7">
        <v>18.593643017013797</v>
      </c>
    </row>
    <row r="1848" spans="8:27" x14ac:dyDescent="0.35">
      <c r="K1848" s="7">
        <v>0.34481664450549843</v>
      </c>
      <c r="X1848" s="7">
        <v>0.52919786307920014</v>
      </c>
      <c r="AA1848" s="7">
        <v>30.164338780664991</v>
      </c>
    </row>
    <row r="1849" spans="8:27" x14ac:dyDescent="0.35">
      <c r="K1849" s="7">
        <v>0.22194538967878871</v>
      </c>
      <c r="X1849" s="7">
        <v>0.63437546907666653</v>
      </c>
      <c r="AA1849" s="7">
        <v>19.376753348147311</v>
      </c>
    </row>
    <row r="1850" spans="8:27" x14ac:dyDescent="0.35">
      <c r="K1850" s="7">
        <v>0.13920238188248052</v>
      </c>
      <c r="X1850" s="7">
        <v>0.41633954901883558</v>
      </c>
      <c r="AA1850" s="7">
        <v>11.577897301315808</v>
      </c>
    </row>
    <row r="1851" spans="8:27" x14ac:dyDescent="0.35">
      <c r="K1851" s="7">
        <v>0.3122381830802769</v>
      </c>
      <c r="X1851" s="7">
        <v>0.63485753283202029</v>
      </c>
      <c r="AA1851" s="7">
        <v>43.165518114367678</v>
      </c>
    </row>
    <row r="1852" spans="8:27" x14ac:dyDescent="0.35">
      <c r="K1852" s="7">
        <v>0.11038465703325541</v>
      </c>
      <c r="X1852" s="7">
        <v>0.25428606188837627</v>
      </c>
      <c r="AA1852" s="7">
        <v>42.900104964707467</v>
      </c>
    </row>
    <row r="1853" spans="8:27" x14ac:dyDescent="0.35">
      <c r="K1853" s="7">
        <v>0.28598432706344068</v>
      </c>
      <c r="X1853" s="7">
        <v>0.18909523923960792</v>
      </c>
      <c r="AA1853" s="7">
        <v>33.832458442694801</v>
      </c>
    </row>
    <row r="1854" spans="8:27" x14ac:dyDescent="0.35">
      <c r="K1854" s="7">
        <v>0.19711545898795607</v>
      </c>
      <c r="X1854" s="7">
        <v>0.63449126887077101</v>
      </c>
      <c r="AA1854" s="7">
        <v>43.567684002906702</v>
      </c>
    </row>
    <row r="1855" spans="8:27" x14ac:dyDescent="0.35">
      <c r="K1855" s="7">
        <v>0.25175784399072343</v>
      </c>
      <c r="X1855" s="7">
        <v>0.86709754851228127</v>
      </c>
      <c r="AA1855" s="7">
        <v>41.108328444865784</v>
      </c>
    </row>
    <row r="1856" spans="8:27" x14ac:dyDescent="0.35">
      <c r="K1856" s="7">
        <v>0.36511359887416511</v>
      </c>
      <c r="X1856" s="7">
        <v>4.3650274019918715E-2</v>
      </c>
      <c r="AA1856" s="7">
        <v>29.550911333083981</v>
      </c>
    </row>
    <row r="1857" spans="11:27" x14ac:dyDescent="0.35">
      <c r="K1857" s="7">
        <v>0.4422702838482771</v>
      </c>
      <c r="X1857" s="7">
        <v>0.41397502774033268</v>
      </c>
      <c r="AA1857" s="7">
        <v>44.707897100739167</v>
      </c>
    </row>
    <row r="1858" spans="11:27" x14ac:dyDescent="0.35">
      <c r="K1858" s="7">
        <v>0.34333004800823386</v>
      </c>
      <c r="X1858" s="7">
        <v>0.67959454985513701</v>
      </c>
      <c r="AA1858" s="7">
        <v>41.223049391797396</v>
      </c>
    </row>
    <row r="1859" spans="11:27" x14ac:dyDescent="0.35">
      <c r="K1859" s="7">
        <v>0.1048607880687074</v>
      </c>
      <c r="X1859" s="7">
        <v>0.60936834030965736</v>
      </c>
      <c r="AA1859" s="7">
        <v>36.592316419807638</v>
      </c>
    </row>
    <row r="1860" spans="11:27" x14ac:dyDescent="0.35">
      <c r="K1860" s="7">
        <v>9.5837388962974918E-2</v>
      </c>
      <c r="X1860" s="7">
        <v>0.43518093501590566</v>
      </c>
      <c r="AA1860" s="7">
        <v>28.315221299392483</v>
      </c>
    </row>
    <row r="1861" spans="11:27" x14ac:dyDescent="0.35">
      <c r="X1861" s="7">
        <v>0.85261961920351148</v>
      </c>
      <c r="AA1861" s="7">
        <v>39.058971682938292</v>
      </c>
    </row>
    <row r="1862" spans="11:27" x14ac:dyDescent="0.35">
      <c r="X1862" s="7">
        <v>0.19864536473832745</v>
      </c>
      <c r="AA1862" s="7">
        <v>33.220261556939299</v>
      </c>
    </row>
    <row r="1863" spans="11:27" x14ac:dyDescent="0.35">
      <c r="X1863" s="7">
        <v>0.43917131003910942</v>
      </c>
      <c r="AA1863" s="7">
        <v>19.466304181637565</v>
      </c>
    </row>
    <row r="1864" spans="11:27" x14ac:dyDescent="0.35">
      <c r="X1864" s="7">
        <v>0.23033924458284696</v>
      </c>
      <c r="AA1864" s="7">
        <v>38.147047244094637</v>
      </c>
    </row>
    <row r="1865" spans="11:27" x14ac:dyDescent="0.35">
      <c r="X1865" s="7">
        <v>6.1942633637548879E-2</v>
      </c>
      <c r="AA1865" s="7">
        <v>23.696666666666665</v>
      </c>
    </row>
    <row r="1866" spans="11:27" x14ac:dyDescent="0.35">
      <c r="X1866" s="7">
        <v>0.12645210765104681</v>
      </c>
      <c r="AA1866" s="7">
        <v>20.268113517060449</v>
      </c>
    </row>
    <row r="1867" spans="11:27" x14ac:dyDescent="0.35">
      <c r="X1867" s="7">
        <v>1.5705229047456808</v>
      </c>
      <c r="AA1867" s="7">
        <v>40.050615857455725</v>
      </c>
    </row>
    <row r="1868" spans="11:27" x14ac:dyDescent="0.35">
      <c r="X1868" s="7">
        <v>0.45178079823377887</v>
      </c>
      <c r="AA1868" s="7">
        <v>44.984376176492766</v>
      </c>
    </row>
    <row r="1869" spans="11:27" x14ac:dyDescent="0.35">
      <c r="X1869" s="7">
        <v>4.6414316122622506E-2</v>
      </c>
      <c r="AA1869" s="7">
        <v>38.175647245152618</v>
      </c>
    </row>
    <row r="1870" spans="11:27" x14ac:dyDescent="0.35">
      <c r="X1870" s="7">
        <v>1.0101134628294053E-2</v>
      </c>
      <c r="AA1870" s="7">
        <v>32.827454783145022</v>
      </c>
    </row>
    <row r="1871" spans="11:27" x14ac:dyDescent="0.35">
      <c r="X1871" s="7">
        <v>0.85455151887492131</v>
      </c>
      <c r="AA1871" s="7">
        <v>22.998324648866905</v>
      </c>
    </row>
    <row r="1872" spans="11:27" x14ac:dyDescent="0.35">
      <c r="X1872" s="7">
        <v>0.10483402505754728</v>
      </c>
      <c r="AA1872" s="7">
        <v>7.5205247620263247</v>
      </c>
    </row>
    <row r="1873" spans="24:27" x14ac:dyDescent="0.35">
      <c r="X1873" s="7">
        <v>7.7465351428725654E-2</v>
      </c>
      <c r="AA1873" s="7">
        <v>9.8003964092091227</v>
      </c>
    </row>
    <row r="1874" spans="24:27" x14ac:dyDescent="0.35">
      <c r="X1874" s="7">
        <v>4.6031503872930958E-2</v>
      </c>
      <c r="AA1874" s="7">
        <v>4.9993191804957064E-3</v>
      </c>
    </row>
    <row r="1875" spans="24:27" x14ac:dyDescent="0.35">
      <c r="X1875" s="7">
        <v>7.1638596327046555E-2</v>
      </c>
      <c r="AA1875" s="7">
        <v>33.382550656858427</v>
      </c>
    </row>
    <row r="1876" spans="24:27" x14ac:dyDescent="0.35">
      <c r="X1876" s="7">
        <v>0.80901485464743239</v>
      </c>
      <c r="AA1876" s="7">
        <v>11.132310965735597</v>
      </c>
    </row>
    <row r="1877" spans="24:27" x14ac:dyDescent="0.35">
      <c r="X1877" s="7">
        <v>0.92015190840747818</v>
      </c>
      <c r="AA1877" s="7">
        <v>31.48477893142719</v>
      </c>
    </row>
    <row r="1878" spans="24:27" x14ac:dyDescent="0.35">
      <c r="X1878" s="7">
        <v>0.82802092577150421</v>
      </c>
      <c r="AA1878" s="7">
        <v>3.6944444444444446</v>
      </c>
    </row>
    <row r="1879" spans="24:27" x14ac:dyDescent="0.35">
      <c r="X1879" s="7">
        <v>0.30373996513905044</v>
      </c>
      <c r="AA1879" s="7">
        <v>69.463026048358429</v>
      </c>
    </row>
    <row r="1880" spans="24:27" x14ac:dyDescent="0.35">
      <c r="X1880" s="7">
        <v>0.32050547330422291</v>
      </c>
      <c r="AA1880" s="7">
        <v>53.530641376956254</v>
      </c>
    </row>
    <row r="1881" spans="24:27" x14ac:dyDescent="0.35">
      <c r="X1881" s="7">
        <v>1.5634449185616524</v>
      </c>
      <c r="AA1881" s="7">
        <v>53.800000000000004</v>
      </c>
    </row>
    <row r="1882" spans="24:27" x14ac:dyDescent="0.35">
      <c r="X1882" s="7">
        <v>0.92264044943820223</v>
      </c>
      <c r="AA1882" s="7">
        <v>57.159336514175109</v>
      </c>
    </row>
    <row r="1883" spans="24:27" x14ac:dyDescent="0.35">
      <c r="X1883" s="7">
        <v>0.68946666666666678</v>
      </c>
      <c r="AA1883" s="7">
        <v>52.627188392601816</v>
      </c>
    </row>
    <row r="1884" spans="24:27" x14ac:dyDescent="0.35">
      <c r="X1884" s="7">
        <v>0.68031848672428863</v>
      </c>
      <c r="AA1884" s="7">
        <v>12.98284242264371</v>
      </c>
    </row>
    <row r="1885" spans="24:27" x14ac:dyDescent="0.35">
      <c r="X1885" s="7">
        <v>0.89629213236155914</v>
      </c>
      <c r="AA1885" s="7">
        <v>22.156247128905445</v>
      </c>
    </row>
    <row r="1886" spans="24:27" x14ac:dyDescent="0.35">
      <c r="X1886" s="7">
        <v>1.164543253824178</v>
      </c>
      <c r="AA1886" s="7">
        <v>23.00570211038853</v>
      </c>
    </row>
    <row r="1887" spans="24:27" x14ac:dyDescent="0.35">
      <c r="X1887" s="7">
        <v>0.89612360888081044</v>
      </c>
    </row>
    <row r="1888" spans="24:27" x14ac:dyDescent="0.35">
      <c r="X1888" s="7">
        <v>0.34485776247654354</v>
      </c>
    </row>
    <row r="1889" spans="24:24" x14ac:dyDescent="0.35">
      <c r="X1889" s="7">
        <v>0.1103589754671758</v>
      </c>
    </row>
    <row r="1890" spans="24:24" x14ac:dyDescent="0.35">
      <c r="X1890" s="7">
        <v>0.94519397349948886</v>
      </c>
    </row>
    <row r="1891" spans="24:24" x14ac:dyDescent="0.35">
      <c r="X1891" s="7">
        <v>1.0029295003136305</v>
      </c>
    </row>
    <row r="1892" spans="24:24" x14ac:dyDescent="0.35">
      <c r="X1892" s="7">
        <v>1.4381558935361201</v>
      </c>
    </row>
    <row r="1893" spans="24:24" x14ac:dyDescent="0.35">
      <c r="X1893" s="7">
        <v>0.66068178712938586</v>
      </c>
    </row>
    <row r="1894" spans="24:24" x14ac:dyDescent="0.35">
      <c r="X1894" s="7">
        <v>1.7495816288064587</v>
      </c>
    </row>
    <row r="1988" spans="3:29" ht="29" x14ac:dyDescent="0.35">
      <c r="D1988" s="42" t="s">
        <v>669</v>
      </c>
      <c r="E1988" s="42" t="s">
        <v>673</v>
      </c>
      <c r="F1988" s="100" t="s">
        <v>57</v>
      </c>
      <c r="G1988" s="100"/>
      <c r="H1988" s="100"/>
      <c r="I1988" s="100" t="s">
        <v>61</v>
      </c>
      <c r="J1988" s="100"/>
      <c r="K1988" s="100"/>
      <c r="L1988" s="100"/>
      <c r="M1988" s="100"/>
      <c r="N1988" s="100"/>
      <c r="O1988" s="100"/>
      <c r="P1988" s="100"/>
      <c r="Q1988" s="100"/>
      <c r="R1988" s="100"/>
      <c r="S1988" s="100" t="s">
        <v>72</v>
      </c>
      <c r="T1988" s="100"/>
      <c r="U1988" s="100"/>
      <c r="V1988" s="100"/>
      <c r="W1988" s="100"/>
      <c r="X1988" s="100"/>
      <c r="Y1988" s="100"/>
      <c r="Z1988" s="100"/>
      <c r="AA1988" s="100" t="s">
        <v>80</v>
      </c>
      <c r="AB1988" s="100"/>
      <c r="AC1988" s="100"/>
    </row>
    <row r="1989" spans="3:29" ht="58" x14ac:dyDescent="0.35">
      <c r="D1989" s="43" t="s">
        <v>668</v>
      </c>
      <c r="E1989" s="43" t="s">
        <v>672</v>
      </c>
      <c r="F1989" s="43" t="s">
        <v>59</v>
      </c>
      <c r="G1989" s="43" t="s">
        <v>60</v>
      </c>
      <c r="H1989" s="43" t="s">
        <v>58</v>
      </c>
      <c r="I1989" s="43" t="s">
        <v>66</v>
      </c>
      <c r="J1989" s="43" t="s">
        <v>68</v>
      </c>
      <c r="K1989" s="43" t="s">
        <v>70</v>
      </c>
      <c r="L1989" s="43" t="s">
        <v>62</v>
      </c>
      <c r="M1989" s="43" t="s">
        <v>69</v>
      </c>
      <c r="N1989" s="43" t="s">
        <v>65</v>
      </c>
      <c r="O1989" s="43" t="s">
        <v>63</v>
      </c>
      <c r="P1989" s="43" t="s">
        <v>64</v>
      </c>
      <c r="Q1989" s="43" t="s">
        <v>67</v>
      </c>
      <c r="R1989" s="43" t="s">
        <v>71</v>
      </c>
      <c r="S1989" s="43" t="s">
        <v>78</v>
      </c>
      <c r="T1989" s="43" t="s">
        <v>77</v>
      </c>
      <c r="U1989" s="43" t="s">
        <v>73</v>
      </c>
      <c r="V1989" s="43" t="s">
        <v>76</v>
      </c>
      <c r="W1989" s="43" t="s">
        <v>75</v>
      </c>
      <c r="X1989" s="43" t="s">
        <v>79</v>
      </c>
      <c r="Y1989" s="43" t="s">
        <v>74</v>
      </c>
      <c r="Z1989" s="43" t="s">
        <v>665</v>
      </c>
      <c r="AA1989" s="43" t="s">
        <v>83</v>
      </c>
      <c r="AB1989" s="43" t="s">
        <v>82</v>
      </c>
      <c r="AC1989" s="43" t="s">
        <v>81</v>
      </c>
    </row>
    <row r="1990" spans="3:29" x14ac:dyDescent="0.35">
      <c r="C1990" s="7" t="s">
        <v>16</v>
      </c>
      <c r="D1990" s="7" t="e" cm="1" vm="2">
        <f t="array" ref="D1990">_xlfn._xlws.FILTER(Output!$N$3:$N$992,(Output!$H$3:$H$992=D$1989)*(Output!$E$3:$E$992=$C$1990))</f>
        <v>#VALUE!</v>
      </c>
      <c r="E1990" s="7" t="e" cm="1" vm="2">
        <f t="array" ref="E1990">_xlfn._xlws.FILTER(Output!$N$3:$N$992,(Output!$H$3:$H$992=E$1989)*(Output!$E$3:$E$992=$C$1990))</f>
        <v>#VALUE!</v>
      </c>
      <c r="F1990" s="7" t="e" cm="1" vm="2">
        <f t="array" ref="F1990">_xlfn._xlws.FILTER(Output!$N$3:$N$992,(Output!$H$3:$H$992=F$1989)*(Output!$E$3:$E$992=$C$1990))</f>
        <v>#VALUE!</v>
      </c>
      <c r="G1990" s="7" cm="1">
        <f t="array" ref="G1990:G2031">_xlfn._xlws.FILTER(Output!$N$3:$N$992,(Output!$H$3:$H$992=G$1989)*(Output!$E$3:$E$992=$C$1990))</f>
        <v>1.4797252402409204</v>
      </c>
      <c r="H1990" s="7" cm="1">
        <f t="array" ref="H1990:H2039">_xlfn._xlws.FILTER(Output!$N$3:$N$992,(Output!$H$3:$H$992=H$1989)*(Output!$E$3:$E$992=$C$1990))</f>
        <v>1.3201982670104073</v>
      </c>
      <c r="I1990" s="7" cm="1">
        <f t="array" ref="I1990:I1997">_xlfn._xlws.FILTER(Output!$N$3:$N$992,(Output!$H$3:$H$992=I$1989)*(Output!$E$3:$E$992=$C$1990))</f>
        <v>0.36649489713842753</v>
      </c>
      <c r="J1990" s="7" cm="1">
        <f t="array" ref="J1990:J1998">_xlfn._xlws.FILTER(Output!$N$3:$N$992,(Output!$H$3:$H$992=J$1989)*(Output!$E$3:$E$992=$C$1990))</f>
        <v>0.13870619157047537</v>
      </c>
      <c r="K1990" s="7" cm="1">
        <f t="array" ref="K1990:K2030">_xlfn._xlws.FILTER(Output!$N$3:$N$992,(Output!$H$3:$H$992=K$1989)*(Output!$E$3:$E$992=$C$1990))</f>
        <v>0.13615379890617135</v>
      </c>
      <c r="L1990" s="7" cm="1">
        <f t="array" ref="L1990:L1991">_xlfn._xlws.FILTER(Output!$N$3:$N$992,(Output!$H$3:$H$992=L$1989)*(Output!$E$3:$E$992=$C$1990))</f>
        <v>0.16475829755408525</v>
      </c>
      <c r="M1990" s="7" cm="1">
        <f t="array" ref="M1990:M1991">_xlfn._xlws.FILTER(Output!$N$3:$N$992,(Output!$H$3:$H$992=M$1989)*(Output!$E$3:$E$992=$C$1990))</f>
        <v>6.6515792278701085E-3</v>
      </c>
      <c r="N1990" s="7" t="e" cm="1" vm="2">
        <f t="array" ref="N1990">_xlfn._xlws.FILTER(Output!$N$3:$N$992,(Output!$H$3:$H$992=N$1989)*(Output!$E$3:$E$992=$C$1990))</f>
        <v>#VALUE!</v>
      </c>
      <c r="O1990" s="7" t="e" cm="1" vm="2">
        <f t="array" ref="O1990">_xlfn._xlws.FILTER(Output!$N$3:$N$992,(Output!$H$3:$H$992=O$1989)*(Output!$E$3:$E$992=$C$1990))</f>
        <v>#VALUE!</v>
      </c>
      <c r="P1990" s="7" t="e" cm="1" vm="2">
        <f t="array" ref="P1990">_xlfn._xlws.FILTER(Output!$N$3:$N$992,(Output!$H$3:$H$992=P$1989)*(Output!$E$3:$E$992=$C$1990))</f>
        <v>#VALUE!</v>
      </c>
      <c r="Q1990" s="7" t="e" cm="1" vm="2">
        <f t="array" ref="Q1990">_xlfn._xlws.FILTER(Output!$N$3:$N$992,(Output!$H$3:$H$992=Q$1989)*(Output!$E$3:$E$992=$C$1990))</f>
        <v>#VALUE!</v>
      </c>
      <c r="R1990" s="7" t="e" cm="1" vm="2">
        <f t="array" ref="R1990">_xlfn._xlws.FILTER(Output!$N$3:$N$992,(Output!$H$3:$H$992=R$1989)*(Output!$E$3:$E$992=$C$1990))</f>
        <v>#VALUE!</v>
      </c>
      <c r="S1990" s="7" cm="1">
        <f t="array" ref="S1990:S1998">_xlfn._xlws.FILTER(Output!$N$3:$N$992,(Output!$H$3:$H$992=S$1989)*(Output!$E$3:$E$992=$C$1990))</f>
        <v>5.5870565476458474</v>
      </c>
      <c r="T1990" s="7" t="e" cm="1" vm="2">
        <f t="array" ref="T1990">_xlfn._xlws.FILTER(Output!$N$3:$N$992,(Output!$H$3:$H$992=T$1989)*(Output!$E$3:$E$992=$C$1990))</f>
        <v>#VALUE!</v>
      </c>
      <c r="U1990" s="7" cm="1">
        <f t="array" ref="U1990:U1991">_xlfn._xlws.FILTER(Output!$N$3:$N$992,(Output!$H$3:$H$992=U$1989)*(Output!$E$3:$E$992=$C$1990))</f>
        <v>7.3038800240591784E-2</v>
      </c>
      <c r="V1990" s="7" cm="1">
        <f t="array" ref="V1990:V1995">_xlfn._xlws.FILTER(Output!$N$3:$N$992,(Output!$H$3:$H$992=V$1989)*(Output!$E$3:$E$992=$C$1990))</f>
        <v>9.1567312936835261</v>
      </c>
      <c r="W1990" s="7" cm="1">
        <f t="array" ref="W1990:W2029">_xlfn._xlws.FILTER(Output!$N$3:$N$992,(Output!$H$3:$H$992=W$1989)*(Output!$E$3:$E$992=$C$1990))</f>
        <v>2.3504642818872719</v>
      </c>
      <c r="X1990" s="7" cm="1">
        <f t="array" ref="X1990:X2007">_xlfn._xlws.FILTER(Output!$N$3:$N$992,(Output!$H$3:$H$992=X$1989)*(Output!$E$3:$E$992=$C$1990))</f>
        <v>0.81942726876148464</v>
      </c>
      <c r="Y1990" s="7" cm="1">
        <f t="array" ref="Y1990:Y1995">_xlfn._xlws.FILTER(Output!$N$3:$N$992,(Output!$H$3:$H$992=Y$1989)*(Output!$E$3:$E$992=$C$1990))</f>
        <v>1.1335036110401182</v>
      </c>
      <c r="Z1990" s="7" t="e" cm="1" vm="2">
        <f t="array" ref="Z1990">_xlfn._xlws.FILTER(Output!$N$3:$N$992,(Output!$H$3:$H$992=Z$1989)*(Output!$E$3:$E$992=$C$1990))</f>
        <v>#VALUE!</v>
      </c>
      <c r="AA1990" s="7" cm="1">
        <f t="array" ref="AA1990:AA2288">_xlfn._xlws.FILTER(Output!$N$3:$N$992,(Output!$H$3:$H$992=AA$1989)*(Output!$E$3:$E$992=$C$1990))</f>
        <v>96.973220990664572</v>
      </c>
      <c r="AB1990" s="7" cm="1">
        <f t="array" ref="AB1990:AB1996">_xlfn._xlws.FILTER(Output!$N$3:$N$992,(Output!$H$3:$H$992=AB$1989)*(Output!$E$3:$E$992=$C$1990))</f>
        <v>63.667818931972086</v>
      </c>
      <c r="AC1990" s="7" cm="1">
        <f t="array" ref="AC1990:AC1999">_xlfn._xlws.FILTER(Output!$N$3:$N$992,(Output!$H$3:$H$992=AC$1989)*(Output!$E$3:$E$992=$C$1990))</f>
        <v>4.7905131460533106</v>
      </c>
    </row>
    <row r="1991" spans="3:29" x14ac:dyDescent="0.35">
      <c r="G1991" s="7">
        <v>15.845829176362138</v>
      </c>
      <c r="H1991" s="7">
        <v>16.290002756879879</v>
      </c>
      <c r="I1991" s="7">
        <v>0.27118679760177061</v>
      </c>
      <c r="J1991" s="7">
        <v>0.10286879097620018</v>
      </c>
      <c r="K1991" s="7">
        <v>0.15577003220055152</v>
      </c>
      <c r="L1991" s="7">
        <v>0.26225918764296763</v>
      </c>
      <c r="M1991" s="7">
        <v>7.6575412372316253E-3</v>
      </c>
      <c r="S1991" s="7">
        <v>2.402206835803149</v>
      </c>
      <c r="U1991" s="7">
        <v>0.23782521702349935</v>
      </c>
      <c r="V1991" s="7">
        <v>29.16206101582787</v>
      </c>
      <c r="W1991" s="7">
        <v>6.5693646697703558</v>
      </c>
      <c r="X1991" s="7">
        <v>0.10877304065666196</v>
      </c>
      <c r="Y1991" s="7">
        <v>13.029302246382681</v>
      </c>
      <c r="AA1991" s="7">
        <v>29.563655920430037</v>
      </c>
      <c r="AB1991" s="7">
        <v>26.782925081208823</v>
      </c>
      <c r="AC1991" s="7">
        <v>19.242603416634871</v>
      </c>
    </row>
    <row r="1992" spans="3:29" x14ac:dyDescent="0.35">
      <c r="G1992" s="7">
        <v>7.9071528963468172</v>
      </c>
      <c r="H1992" s="7">
        <v>14.395710575235849</v>
      </c>
      <c r="I1992" s="7">
        <v>0.43829496804616136</v>
      </c>
      <c r="J1992" s="7">
        <v>0.14828698825134481</v>
      </c>
      <c r="K1992" s="7">
        <v>0.13003067156940831</v>
      </c>
      <c r="S1992" s="7">
        <v>3.0749697668753559</v>
      </c>
      <c r="V1992" s="7">
        <v>8.8474539656069062</v>
      </c>
      <c r="W1992" s="7">
        <v>0.47372427595697758</v>
      </c>
      <c r="X1992" s="7">
        <v>0.11982491654735557</v>
      </c>
      <c r="Y1992" s="7">
        <v>1.039953434324449</v>
      </c>
      <c r="AA1992" s="7">
        <v>52.545765163000041</v>
      </c>
      <c r="AB1992" s="7">
        <v>63.740739632715282</v>
      </c>
      <c r="AC1992" s="7">
        <v>3.0796400104335389</v>
      </c>
    </row>
    <row r="1993" spans="3:29" x14ac:dyDescent="0.35">
      <c r="G1993" s="7">
        <v>6.4145713016437149</v>
      </c>
      <c r="H1993" s="7">
        <v>14.551308460052361</v>
      </c>
      <c r="I1993" s="7">
        <v>0.52735264711050656</v>
      </c>
      <c r="J1993" s="7">
        <v>0.1259477257859663</v>
      </c>
      <c r="K1993" s="7">
        <v>0.2650047155203647</v>
      </c>
      <c r="S1993" s="7">
        <v>0.40923780650282382</v>
      </c>
      <c r="V1993" s="7">
        <v>8.151035178745845</v>
      </c>
      <c r="W1993" s="7">
        <v>7.8345889032398226</v>
      </c>
      <c r="X1993" s="7">
        <v>0.21461042482605361</v>
      </c>
      <c r="Y1993" s="7">
        <v>1.1353782672024939</v>
      </c>
      <c r="AA1993" s="7">
        <v>85.212416778592768</v>
      </c>
      <c r="AB1993" s="7">
        <v>18.360060118440913</v>
      </c>
      <c r="AC1993" s="7">
        <v>1.0490832771440697</v>
      </c>
    </row>
    <row r="1994" spans="3:29" x14ac:dyDescent="0.35">
      <c r="G1994" s="7">
        <v>12.984885388979524</v>
      </c>
      <c r="H1994" s="7">
        <v>2.3550730781422722</v>
      </c>
      <c r="I1994" s="7">
        <v>0.65846445152320177</v>
      </c>
      <c r="J1994" s="7">
        <v>0.13347569075347074</v>
      </c>
      <c r="K1994" s="7">
        <v>0.18359820973423449</v>
      </c>
      <c r="S1994" s="7">
        <v>0.37260708582117685</v>
      </c>
      <c r="V1994" s="7">
        <v>18.159495868980244</v>
      </c>
      <c r="W1994" s="7">
        <v>4.1570942249563423</v>
      </c>
      <c r="X1994" s="7">
        <v>0.29239100427563008</v>
      </c>
      <c r="Y1994" s="7">
        <v>10.055679494780293</v>
      </c>
      <c r="AA1994" s="7">
        <v>83.876155548533845</v>
      </c>
      <c r="AB1994" s="7">
        <v>18.602445533373174</v>
      </c>
      <c r="AC1994" s="7">
        <v>18.348830529070209</v>
      </c>
    </row>
    <row r="1995" spans="3:29" x14ac:dyDescent="0.35">
      <c r="G1995" s="7">
        <v>14.230450704225353</v>
      </c>
      <c r="H1995" s="7">
        <v>7.6105056370429987</v>
      </c>
      <c r="I1995" s="7">
        <v>0.83899801934153406</v>
      </c>
      <c r="J1995" s="7">
        <v>0.119655697468161</v>
      </c>
      <c r="K1995" s="7">
        <v>9.8896988244469616E-2</v>
      </c>
      <c r="S1995" s="7">
        <v>0.56159637383246452</v>
      </c>
      <c r="V1995" s="7">
        <v>29.07739121764622</v>
      </c>
      <c r="W1995" s="7">
        <v>2.2163085679013128</v>
      </c>
      <c r="X1995" s="7">
        <v>1.2490782394012483</v>
      </c>
      <c r="Y1995" s="7">
        <v>1.4694089222401734</v>
      </c>
      <c r="AA1995" s="7">
        <v>84.087749778689371</v>
      </c>
      <c r="AB1995" s="7">
        <v>16.332651118160531</v>
      </c>
      <c r="AC1995" s="7">
        <v>3.0797267926357654</v>
      </c>
    </row>
    <row r="1996" spans="3:29" x14ac:dyDescent="0.35">
      <c r="G1996" s="7">
        <v>15.929203429177218</v>
      </c>
      <c r="H1996" s="7">
        <v>8.1027091545836818</v>
      </c>
      <c r="I1996" s="7">
        <v>0.95420927512781828</v>
      </c>
      <c r="J1996" s="7">
        <v>0.1397467049884123</v>
      </c>
      <c r="K1996" s="7">
        <v>9.6089723338106794E-2</v>
      </c>
      <c r="S1996" s="7">
        <v>0.94383737790985345</v>
      </c>
      <c r="W1996" s="7">
        <v>5.1616988498347984</v>
      </c>
      <c r="X1996" s="7">
        <v>1.173249189435136</v>
      </c>
      <c r="AA1996" s="7">
        <v>27.670821692176336</v>
      </c>
      <c r="AB1996" s="7">
        <v>13.280272251280092</v>
      </c>
      <c r="AC1996" s="7">
        <v>2.8307577681224108</v>
      </c>
    </row>
    <row r="1997" spans="3:29" x14ac:dyDescent="0.35">
      <c r="G1997" s="7">
        <v>7.1277397260273982</v>
      </c>
      <c r="H1997" s="7">
        <v>15.806327557577569</v>
      </c>
      <c r="I1997" s="7">
        <v>1.0524241716168263</v>
      </c>
      <c r="J1997" s="7">
        <v>0.13666394397174811</v>
      </c>
      <c r="K1997" s="7">
        <v>0.15811783010354527</v>
      </c>
      <c r="S1997" s="7">
        <v>0.47451420347636314</v>
      </c>
      <c r="W1997" s="7">
        <v>4.2708611239917706</v>
      </c>
      <c r="X1997" s="7">
        <v>0.12570513906177097</v>
      </c>
      <c r="AA1997" s="7">
        <v>52.205887579108676</v>
      </c>
      <c r="AC1997" s="7">
        <v>16.049646013444605</v>
      </c>
    </row>
    <row r="1998" spans="3:29" x14ac:dyDescent="0.35">
      <c r="G1998" s="7">
        <v>15.566207578790086</v>
      </c>
      <c r="H1998" s="7">
        <v>9.7743314277816165</v>
      </c>
      <c r="J1998" s="7">
        <v>7.2879413618906139E-2</v>
      </c>
      <c r="K1998" s="7">
        <v>0.1846461951090772</v>
      </c>
      <c r="S1998" s="7">
        <v>0.70753519543670185</v>
      </c>
      <c r="W1998" s="7">
        <v>6.1527868303021718</v>
      </c>
      <c r="X1998" s="7">
        <v>0.25597493976482144</v>
      </c>
      <c r="AA1998" s="7">
        <v>74.212309454600998</v>
      </c>
      <c r="AC1998" s="7">
        <v>14.268065171159328</v>
      </c>
    </row>
    <row r="1999" spans="3:29" x14ac:dyDescent="0.35">
      <c r="G1999" s="7">
        <v>16.593624354345849</v>
      </c>
      <c r="H1999" s="7">
        <v>12.018843209199455</v>
      </c>
      <c r="K1999" s="7">
        <v>0.25189040652057415</v>
      </c>
      <c r="W1999" s="7">
        <v>3.3352532988474648</v>
      </c>
      <c r="X1999" s="7">
        <v>0.47724815810133314</v>
      </c>
      <c r="AA1999" s="7">
        <v>71.022761610427395</v>
      </c>
      <c r="AC1999" s="7">
        <v>16.544901934402336</v>
      </c>
    </row>
    <row r="2000" spans="3:29" x14ac:dyDescent="0.35">
      <c r="G2000" s="7">
        <v>13.727798170543169</v>
      </c>
      <c r="H2000" s="7">
        <v>4.9782570648683668</v>
      </c>
      <c r="K2000" s="7">
        <v>0.30180031321260503</v>
      </c>
      <c r="W2000" s="7">
        <v>5.1402778020013402</v>
      </c>
      <c r="X2000" s="7">
        <v>1.3115226779250386</v>
      </c>
      <c r="AA2000" s="7">
        <v>85.533199496895463</v>
      </c>
    </row>
    <row r="2001" spans="7:27" x14ac:dyDescent="0.35">
      <c r="G2001" s="7">
        <v>16.611737170510182</v>
      </c>
      <c r="H2001" s="7">
        <v>2.9497975786782074</v>
      </c>
      <c r="K2001" s="7">
        <v>0.15853377830192261</v>
      </c>
      <c r="W2001" s="7">
        <v>3.5576472669693353</v>
      </c>
      <c r="X2001" s="7">
        <v>1.5329314719600837</v>
      </c>
      <c r="AA2001" s="7">
        <v>88.797529973626737</v>
      </c>
    </row>
    <row r="2002" spans="7:27" x14ac:dyDescent="0.35">
      <c r="G2002" s="7">
        <v>16.252418397742812</v>
      </c>
      <c r="H2002" s="7">
        <v>2.7326132245219856</v>
      </c>
      <c r="K2002" s="7">
        <v>0.15895243268083262</v>
      </c>
      <c r="W2002" s="7">
        <v>0.20138539233520561</v>
      </c>
      <c r="X2002" s="7">
        <v>0.99168455577965919</v>
      </c>
      <c r="AA2002" s="7">
        <v>90.782359952283358</v>
      </c>
    </row>
    <row r="2003" spans="7:27" x14ac:dyDescent="0.35">
      <c r="G2003" s="7">
        <v>7.6277982779827793</v>
      </c>
      <c r="H2003" s="7">
        <v>11.489566160889822</v>
      </c>
      <c r="K2003" s="7">
        <v>0.13918435077378424</v>
      </c>
      <c r="W2003" s="7">
        <v>8.2456862249715464</v>
      </c>
      <c r="X2003" s="7">
        <v>1.0577696512784449</v>
      </c>
      <c r="AA2003" s="7">
        <v>80.572139138857565</v>
      </c>
    </row>
    <row r="2004" spans="7:27" x14ac:dyDescent="0.35">
      <c r="G2004" s="7">
        <v>3.2709612023571868</v>
      </c>
      <c r="H2004" s="7">
        <v>10.406673918101967</v>
      </c>
      <c r="K2004" s="7">
        <v>0.32900240901037281</v>
      </c>
      <c r="W2004" s="7">
        <v>5.2267249289546847</v>
      </c>
      <c r="X2004" s="7">
        <v>1.3068325320860019</v>
      </c>
      <c r="AA2004" s="7">
        <v>39.963634451456095</v>
      </c>
    </row>
    <row r="2005" spans="7:27" x14ac:dyDescent="0.35">
      <c r="G2005" s="7">
        <v>16.685520063954851</v>
      </c>
      <c r="H2005" s="7">
        <v>16.841399416909621</v>
      </c>
      <c r="K2005" s="7">
        <v>8.6481940872676175E-2</v>
      </c>
      <c r="W2005" s="7">
        <v>4.6423109617817211</v>
      </c>
      <c r="X2005" s="7">
        <v>1.5325522681327592</v>
      </c>
      <c r="AA2005" s="7">
        <v>71.913107405346636</v>
      </c>
    </row>
    <row r="2006" spans="7:27" x14ac:dyDescent="0.35">
      <c r="G2006" s="7">
        <v>15.267306403858418</v>
      </c>
      <c r="H2006" s="7">
        <v>6.9843982169390788</v>
      </c>
      <c r="K2006" s="7">
        <v>0.14395673117971799</v>
      </c>
      <c r="W2006" s="7">
        <v>5.2043319924327092</v>
      </c>
      <c r="X2006" s="7">
        <v>0.59645451276581407</v>
      </c>
      <c r="AA2006" s="7">
        <v>94.057269945162602</v>
      </c>
    </row>
    <row r="2007" spans="7:27" x14ac:dyDescent="0.35">
      <c r="G2007" s="7">
        <v>18.488520455556028</v>
      </c>
      <c r="H2007" s="7">
        <v>6.4170261269199331</v>
      </c>
      <c r="K2007" s="7">
        <v>0.13800927109640732</v>
      </c>
      <c r="W2007" s="7">
        <v>4.4043645119503738</v>
      </c>
      <c r="X2007" s="7">
        <v>0.63107561169935289</v>
      </c>
      <c r="AA2007" s="7">
        <v>98.967551157257077</v>
      </c>
    </row>
    <row r="2008" spans="7:27" x14ac:dyDescent="0.35">
      <c r="G2008" s="7">
        <v>2.7881436631573977</v>
      </c>
      <c r="H2008" s="7">
        <v>6.5268499023970037</v>
      </c>
      <c r="K2008" s="7">
        <v>0.13244844235474915</v>
      </c>
      <c r="W2008" s="7">
        <v>3.5107929461552261</v>
      </c>
      <c r="AA2008" s="7">
        <v>64.050457670783985</v>
      </c>
    </row>
    <row r="2009" spans="7:27" x14ac:dyDescent="0.35">
      <c r="G2009" s="7">
        <v>13.093624615769425</v>
      </c>
      <c r="H2009" s="7">
        <v>3.4986615069466795</v>
      </c>
      <c r="K2009" s="7">
        <v>0.1908776410069998</v>
      </c>
      <c r="W2009" s="7">
        <v>4.3034284674662562</v>
      </c>
      <c r="AA2009" s="7">
        <v>22.923254914180557</v>
      </c>
    </row>
    <row r="2010" spans="7:27" x14ac:dyDescent="0.35">
      <c r="G2010" s="7">
        <v>3.9317552576690709</v>
      </c>
      <c r="H2010" s="7">
        <v>2.4140492130732061</v>
      </c>
      <c r="K2010" s="7">
        <v>0.25287455110705265</v>
      </c>
      <c r="W2010" s="7">
        <v>2.6397594742630344</v>
      </c>
      <c r="AA2010" s="7">
        <v>83.520271023950187</v>
      </c>
    </row>
    <row r="2011" spans="7:27" x14ac:dyDescent="0.35">
      <c r="G2011" s="7">
        <v>11.783961928338284</v>
      </c>
      <c r="H2011" s="7">
        <v>13.298420003719558</v>
      </c>
      <c r="K2011" s="7">
        <v>0.14474169110547108</v>
      </c>
      <c r="W2011" s="7">
        <v>2.9475836194494462</v>
      </c>
      <c r="AA2011" s="7">
        <v>77.177458956258775</v>
      </c>
    </row>
    <row r="2012" spans="7:27" x14ac:dyDescent="0.35">
      <c r="G2012" s="7">
        <v>10.960929913536578</v>
      </c>
      <c r="H2012" s="7">
        <v>7.4595151254379646</v>
      </c>
      <c r="K2012" s="7">
        <v>0.19601046384354295</v>
      </c>
      <c r="W2012" s="7">
        <v>3.8798160353177549</v>
      </c>
      <c r="AA2012" s="7">
        <v>68.252171229296081</v>
      </c>
    </row>
    <row r="2013" spans="7:27" x14ac:dyDescent="0.35">
      <c r="G2013" s="7">
        <v>12.455747249059721</v>
      </c>
      <c r="H2013" s="7">
        <v>7.5500418788695116</v>
      </c>
      <c r="K2013" s="7">
        <v>0.18488432913878647</v>
      </c>
      <c r="W2013" s="7">
        <v>2.9304739148229682</v>
      </c>
      <c r="AA2013" s="7">
        <v>96.687071842015513</v>
      </c>
    </row>
    <row r="2014" spans="7:27" x14ac:dyDescent="0.35">
      <c r="G2014" s="7">
        <v>14.576823846537566</v>
      </c>
      <c r="H2014" s="7">
        <v>10.608091474016852</v>
      </c>
      <c r="K2014" s="7">
        <v>0.17468525134204638</v>
      </c>
      <c r="W2014" s="7">
        <v>2.2109463200974679</v>
      </c>
      <c r="AA2014" s="7">
        <v>93.401154416337263</v>
      </c>
    </row>
    <row r="2015" spans="7:27" x14ac:dyDescent="0.35">
      <c r="G2015" s="7">
        <v>6.6387559808612444</v>
      </c>
      <c r="H2015" s="7">
        <v>11.259627515218224</v>
      </c>
      <c r="K2015" s="7">
        <v>0.13739949416800445</v>
      </c>
      <c r="W2015" s="7">
        <v>8.2406429918064248</v>
      </c>
      <c r="AA2015" s="7">
        <v>76.739099553809623</v>
      </c>
    </row>
    <row r="2016" spans="7:27" x14ac:dyDescent="0.35">
      <c r="G2016" s="7">
        <v>15.369920246384446</v>
      </c>
      <c r="H2016" s="7">
        <v>15.548169885814914</v>
      </c>
      <c r="K2016" s="7">
        <v>0.19942925100360476</v>
      </c>
      <c r="W2016" s="7">
        <v>5.9997114947523409</v>
      </c>
      <c r="AA2016" s="7">
        <v>92.2738053912243</v>
      </c>
    </row>
    <row r="2017" spans="7:27" x14ac:dyDescent="0.35">
      <c r="G2017" s="7">
        <v>7.9769911504424771</v>
      </c>
      <c r="H2017" s="7">
        <v>13.817236254961232</v>
      </c>
      <c r="K2017" s="7">
        <v>0.10085009065405615</v>
      </c>
      <c r="W2017" s="7">
        <v>5.2091216956291753</v>
      </c>
      <c r="AA2017" s="7">
        <v>92.106447360406364</v>
      </c>
    </row>
    <row r="2018" spans="7:27" x14ac:dyDescent="0.35">
      <c r="G2018" s="7">
        <v>16.268224514652147</v>
      </c>
      <c r="H2018" s="7">
        <v>12.112979774200017</v>
      </c>
      <c r="K2018" s="7">
        <v>0.25011751896702095</v>
      </c>
      <c r="W2018" s="7">
        <v>4.2413660191587406</v>
      </c>
      <c r="AA2018" s="7">
        <v>68.396441094456492</v>
      </c>
    </row>
    <row r="2019" spans="7:27" x14ac:dyDescent="0.35">
      <c r="G2019" s="7">
        <v>14.386864509234096</v>
      </c>
      <c r="H2019" s="7">
        <v>17.003240285581754</v>
      </c>
      <c r="K2019" s="7">
        <v>0.24280184585852846</v>
      </c>
      <c r="W2019" s="7">
        <v>4.3145250418201311</v>
      </c>
      <c r="AA2019" s="7">
        <v>55.11716527032452</v>
      </c>
    </row>
    <row r="2020" spans="7:27" x14ac:dyDescent="0.35">
      <c r="G2020" s="7">
        <v>17.095016360432922</v>
      </c>
      <c r="H2020" s="7">
        <v>4.5225980481570387</v>
      </c>
      <c r="K2020" s="7">
        <v>3.9780414440913688E-2</v>
      </c>
      <c r="W2020" s="7">
        <v>4.7500501922625276</v>
      </c>
      <c r="AA2020" s="7">
        <v>72.154070737104092</v>
      </c>
    </row>
    <row r="2021" spans="7:27" x14ac:dyDescent="0.35">
      <c r="G2021" s="7">
        <v>15.335290783268364</v>
      </c>
      <c r="H2021" s="7">
        <v>10.425561775798108</v>
      </c>
      <c r="K2021" s="7">
        <v>5.4200955785637724E-2</v>
      </c>
      <c r="W2021" s="7">
        <v>6.2156545659708273</v>
      </c>
      <c r="AA2021" s="7">
        <v>55.116486942856511</v>
      </c>
    </row>
    <row r="2022" spans="7:27" x14ac:dyDescent="0.35">
      <c r="G2022" s="7">
        <v>18.181809497470667</v>
      </c>
      <c r="H2022" s="7">
        <v>9.3001540040762283</v>
      </c>
      <c r="K2022" s="7">
        <v>0.26797058998322426</v>
      </c>
      <c r="W2022" s="7">
        <v>6.9034609572291163</v>
      </c>
      <c r="AA2022" s="7">
        <v>18.598071124323397</v>
      </c>
    </row>
    <row r="2023" spans="7:27" x14ac:dyDescent="0.35">
      <c r="G2023" s="7">
        <v>19.131380895023039</v>
      </c>
      <c r="H2023" s="7">
        <v>11.067737268467996</v>
      </c>
      <c r="K2023" s="7">
        <v>0.23025234297148567</v>
      </c>
      <c r="W2023" s="7">
        <v>4.6014210892610246</v>
      </c>
      <c r="AA2023" s="7">
        <v>67.323997460795326</v>
      </c>
    </row>
    <row r="2024" spans="7:27" x14ac:dyDescent="0.35">
      <c r="G2024" s="7">
        <v>13.255317324241517</v>
      </c>
      <c r="H2024" s="7">
        <v>12.152194912416089</v>
      </c>
      <c r="K2024" s="7">
        <v>0.29551002634061685</v>
      </c>
      <c r="W2024" s="7">
        <v>6.4821682963968055</v>
      </c>
      <c r="AA2024" s="7">
        <v>62.583080364886918</v>
      </c>
    </row>
    <row r="2025" spans="7:27" x14ac:dyDescent="0.35">
      <c r="G2025" s="7">
        <v>18.794031014070825</v>
      </c>
      <c r="H2025" s="7">
        <v>11.344036690358044</v>
      </c>
      <c r="K2025" s="7">
        <v>0.18946954412031378</v>
      </c>
      <c r="W2025" s="7">
        <v>4.9182930731951018</v>
      </c>
      <c r="AA2025" s="7">
        <v>83.143116629516769</v>
      </c>
    </row>
    <row r="2026" spans="7:27" x14ac:dyDescent="0.35">
      <c r="G2026" s="7">
        <v>17.369709910495299</v>
      </c>
      <c r="H2026" s="7">
        <v>2.2500644624141062</v>
      </c>
      <c r="K2026" s="7">
        <v>0.29891749659354594</v>
      </c>
      <c r="W2026" s="7">
        <v>5.9725641025641032</v>
      </c>
      <c r="AA2026" s="7">
        <v>47.684042825620701</v>
      </c>
    </row>
    <row r="2027" spans="7:27" x14ac:dyDescent="0.35">
      <c r="G2027" s="7">
        <v>18.084288979293593</v>
      </c>
      <c r="H2027" s="7">
        <v>2.9770404115954059</v>
      </c>
      <c r="K2027" s="7">
        <v>5.4604583886144656E-2</v>
      </c>
      <c r="W2027" s="7">
        <v>6.9975569978339109</v>
      </c>
      <c r="AA2027" s="7">
        <v>43.631057923459387</v>
      </c>
    </row>
    <row r="2028" spans="7:27" x14ac:dyDescent="0.35">
      <c r="G2028" s="7">
        <v>14.100098678423244</v>
      </c>
      <c r="H2028" s="7">
        <v>1.7554350251720119</v>
      </c>
      <c r="K2028" s="7">
        <v>5.4500730820602132E-2</v>
      </c>
      <c r="W2028" s="7">
        <v>6.6483664510070657</v>
      </c>
      <c r="AA2028" s="7">
        <v>89.302616003643848</v>
      </c>
    </row>
    <row r="2029" spans="7:27" x14ac:dyDescent="0.35">
      <c r="G2029" s="7">
        <v>18.643158588023613</v>
      </c>
      <c r="H2029" s="7">
        <v>6.9955395779242862</v>
      </c>
      <c r="K2029" s="7">
        <v>3.5656302087846294E-2</v>
      </c>
      <c r="W2029" s="7">
        <v>6.6913215219153148</v>
      </c>
      <c r="AA2029" s="7">
        <v>80.271493212669682</v>
      </c>
    </row>
    <row r="2030" spans="7:27" x14ac:dyDescent="0.35">
      <c r="G2030" s="7">
        <v>16.482885085574573</v>
      </c>
      <c r="H2030" s="7">
        <v>2.2365789280635644</v>
      </c>
      <c r="K2030" s="7">
        <v>8.0078200980952377E-2</v>
      </c>
      <c r="AA2030" s="7">
        <v>78.244559139384563</v>
      </c>
    </row>
    <row r="2031" spans="7:27" x14ac:dyDescent="0.35">
      <c r="G2031" s="7">
        <v>14.639389978213506</v>
      </c>
      <c r="H2031" s="7">
        <v>10.910912513836495</v>
      </c>
      <c r="AA2031" s="7">
        <v>91.302294688759389</v>
      </c>
    </row>
    <row r="2032" spans="7:27" x14ac:dyDescent="0.35">
      <c r="H2032" s="7">
        <v>2.6274382704587924</v>
      </c>
      <c r="AA2032" s="7">
        <v>83.541903581413976</v>
      </c>
    </row>
    <row r="2033" spans="8:27" x14ac:dyDescent="0.35">
      <c r="H2033" s="7">
        <v>5.4337848259224151</v>
      </c>
      <c r="AA2033" s="7">
        <v>95.571791443852732</v>
      </c>
    </row>
    <row r="2034" spans="8:27" x14ac:dyDescent="0.35">
      <c r="H2034" s="7">
        <v>5.0744602717840426</v>
      </c>
      <c r="AA2034" s="7">
        <v>96.138266761082392</v>
      </c>
    </row>
    <row r="2035" spans="8:27" x14ac:dyDescent="0.35">
      <c r="H2035" s="7">
        <v>3.6704449079769512</v>
      </c>
      <c r="AA2035" s="7">
        <v>91.884066913956318</v>
      </c>
    </row>
    <row r="2036" spans="8:27" x14ac:dyDescent="0.35">
      <c r="H2036" s="7">
        <v>3.1283080920012392</v>
      </c>
      <c r="AA2036" s="7">
        <v>72.702872004703366</v>
      </c>
    </row>
    <row r="2037" spans="8:27" x14ac:dyDescent="0.35">
      <c r="H2037" s="7">
        <v>3.365119545876488</v>
      </c>
      <c r="AA2037" s="7">
        <v>89.854803214265914</v>
      </c>
    </row>
    <row r="2038" spans="8:27" x14ac:dyDescent="0.35">
      <c r="H2038" s="7">
        <v>3.762910570932358</v>
      </c>
      <c r="AA2038" s="7">
        <v>96.439088054561807</v>
      </c>
    </row>
    <row r="2039" spans="8:27" x14ac:dyDescent="0.35">
      <c r="H2039" s="7">
        <v>3.7264432111143782</v>
      </c>
      <c r="AA2039" s="7">
        <v>82.901790842293494</v>
      </c>
    </row>
    <row r="2040" spans="8:27" x14ac:dyDescent="0.35">
      <c r="AA2040" s="7">
        <v>88.739776375729306</v>
      </c>
    </row>
    <row r="2041" spans="8:27" x14ac:dyDescent="0.35">
      <c r="AA2041" s="7">
        <v>15.02819761870864</v>
      </c>
    </row>
    <row r="2042" spans="8:27" x14ac:dyDescent="0.35">
      <c r="AA2042" s="7">
        <v>78.890685914814995</v>
      </c>
    </row>
    <row r="2043" spans="8:27" x14ac:dyDescent="0.35">
      <c r="AA2043" s="7">
        <v>75.739668869259688</v>
      </c>
    </row>
    <row r="2044" spans="8:27" x14ac:dyDescent="0.35">
      <c r="AA2044" s="7">
        <v>67.260238192769108</v>
      </c>
    </row>
    <row r="2045" spans="8:27" x14ac:dyDescent="0.35">
      <c r="AA2045" s="7">
        <v>75.339715936546725</v>
      </c>
    </row>
    <row r="2046" spans="8:27" x14ac:dyDescent="0.35">
      <c r="AA2046" s="7">
        <v>100.78981129762327</v>
      </c>
    </row>
    <row r="2047" spans="8:27" x14ac:dyDescent="0.35">
      <c r="AA2047" s="7">
        <v>93.167856730911708</v>
      </c>
    </row>
    <row r="2048" spans="8:27" x14ac:dyDescent="0.35">
      <c r="AA2048" s="7">
        <v>79.198463033216782</v>
      </c>
    </row>
    <row r="2049" spans="27:27" x14ac:dyDescent="0.35">
      <c r="AA2049" s="7">
        <v>83.625008062348897</v>
      </c>
    </row>
    <row r="2050" spans="27:27" x14ac:dyDescent="0.35">
      <c r="AA2050" s="7">
        <v>100.33409399540545</v>
      </c>
    </row>
    <row r="2051" spans="27:27" x14ac:dyDescent="0.35">
      <c r="AA2051" s="7">
        <v>72.381643967391469</v>
      </c>
    </row>
    <row r="2052" spans="27:27" x14ac:dyDescent="0.35">
      <c r="AA2052" s="7">
        <v>76.341317497390733</v>
      </c>
    </row>
    <row r="2053" spans="27:27" x14ac:dyDescent="0.35">
      <c r="AA2053" s="7">
        <v>86.96195128203199</v>
      </c>
    </row>
    <row r="2054" spans="27:27" x14ac:dyDescent="0.35">
      <c r="AA2054" s="7">
        <v>86.965655918771134</v>
      </c>
    </row>
    <row r="2055" spans="27:27" x14ac:dyDescent="0.35">
      <c r="AA2055" s="7">
        <v>90.35969678473397</v>
      </c>
    </row>
    <row r="2056" spans="27:27" x14ac:dyDescent="0.35">
      <c r="AA2056" s="7">
        <v>80.060378396273535</v>
      </c>
    </row>
    <row r="2057" spans="27:27" x14ac:dyDescent="0.35">
      <c r="AA2057" s="7">
        <v>69.085247808147642</v>
      </c>
    </row>
    <row r="2058" spans="27:27" x14ac:dyDescent="0.35">
      <c r="AA2058" s="7">
        <v>58.113903300502422</v>
      </c>
    </row>
    <row r="2059" spans="27:27" x14ac:dyDescent="0.35">
      <c r="AA2059" s="7">
        <v>91.050149503178488</v>
      </c>
    </row>
    <row r="2060" spans="27:27" x14ac:dyDescent="0.35">
      <c r="AA2060" s="7">
        <v>85.166305994085945</v>
      </c>
    </row>
    <row r="2061" spans="27:27" x14ac:dyDescent="0.35">
      <c r="AA2061" s="7">
        <v>73.87813630230518</v>
      </c>
    </row>
    <row r="2062" spans="27:27" x14ac:dyDescent="0.35">
      <c r="AA2062" s="7">
        <v>64.918542031434001</v>
      </c>
    </row>
    <row r="2063" spans="27:27" x14ac:dyDescent="0.35">
      <c r="AA2063" s="7">
        <v>87.638486062863734</v>
      </c>
    </row>
    <row r="2064" spans="27:27" x14ac:dyDescent="0.35">
      <c r="AA2064" s="7">
        <v>95.828734411100015</v>
      </c>
    </row>
    <row r="2065" spans="27:27" x14ac:dyDescent="0.35">
      <c r="AA2065" s="7">
        <v>85.349896597694183</v>
      </c>
    </row>
    <row r="2066" spans="27:27" x14ac:dyDescent="0.35">
      <c r="AA2066" s="7">
        <v>43.495221931054211</v>
      </c>
    </row>
    <row r="2067" spans="27:27" x14ac:dyDescent="0.35">
      <c r="AA2067" s="7">
        <v>88.234556269905809</v>
      </c>
    </row>
    <row r="2068" spans="27:27" x14ac:dyDescent="0.35">
      <c r="AA2068" s="7">
        <v>94.156128203856866</v>
      </c>
    </row>
    <row r="2069" spans="27:27" x14ac:dyDescent="0.35">
      <c r="AA2069" s="7">
        <v>34.785648598638254</v>
      </c>
    </row>
    <row r="2070" spans="27:27" x14ac:dyDescent="0.35">
      <c r="AA2070" s="7">
        <v>81.8267556117178</v>
      </c>
    </row>
    <row r="2071" spans="27:27" x14ac:dyDescent="0.35">
      <c r="AA2071" s="7">
        <v>75.911621007674228</v>
      </c>
    </row>
    <row r="2072" spans="27:27" x14ac:dyDescent="0.35">
      <c r="AA2072" s="7">
        <v>68.756946551254586</v>
      </c>
    </row>
    <row r="2073" spans="27:27" x14ac:dyDescent="0.35">
      <c r="AA2073" s="7">
        <v>62.494190873323269</v>
      </c>
    </row>
    <row r="2074" spans="27:27" x14ac:dyDescent="0.35">
      <c r="AA2074" s="7">
        <v>67.973761695232881</v>
      </c>
    </row>
    <row r="2075" spans="27:27" x14ac:dyDescent="0.35">
      <c r="AA2075" s="7">
        <v>19.271411232646837</v>
      </c>
    </row>
    <row r="2076" spans="27:27" x14ac:dyDescent="0.35">
      <c r="AA2076" s="7">
        <v>84.746145917807283</v>
      </c>
    </row>
    <row r="2077" spans="27:27" x14ac:dyDescent="0.35">
      <c r="AA2077" s="7">
        <v>77.159245144004572</v>
      </c>
    </row>
    <row r="2078" spans="27:27" x14ac:dyDescent="0.35">
      <c r="AA2078" s="7">
        <v>89.123132105526722</v>
      </c>
    </row>
    <row r="2079" spans="27:27" x14ac:dyDescent="0.35">
      <c r="AA2079" s="7">
        <v>82.04228527675744</v>
      </c>
    </row>
    <row r="2080" spans="27:27" x14ac:dyDescent="0.35">
      <c r="AA2080" s="7">
        <v>43.623204058058178</v>
      </c>
    </row>
    <row r="2081" spans="27:27" x14ac:dyDescent="0.35">
      <c r="AA2081" s="7">
        <v>86.959854316606126</v>
      </c>
    </row>
    <row r="2082" spans="27:27" x14ac:dyDescent="0.35">
      <c r="AA2082" s="7">
        <v>97.694182041489441</v>
      </c>
    </row>
    <row r="2083" spans="27:27" x14ac:dyDescent="0.35">
      <c r="AA2083" s="7">
        <v>80.137724042431316</v>
      </c>
    </row>
    <row r="2084" spans="27:27" x14ac:dyDescent="0.35">
      <c r="AA2084" s="7">
        <v>93.907936594078834</v>
      </c>
    </row>
    <row r="2085" spans="27:27" x14ac:dyDescent="0.35">
      <c r="AA2085" s="7">
        <v>62.621632143473931</v>
      </c>
    </row>
    <row r="2086" spans="27:27" x14ac:dyDescent="0.35">
      <c r="AA2086" s="7">
        <v>88.404892866241937</v>
      </c>
    </row>
    <row r="2087" spans="27:27" x14ac:dyDescent="0.35">
      <c r="AA2087" s="7">
        <v>75.377263661183875</v>
      </c>
    </row>
    <row r="2088" spans="27:27" x14ac:dyDescent="0.35">
      <c r="AA2088" s="7">
        <v>100.02601198308871</v>
      </c>
    </row>
    <row r="2089" spans="27:27" x14ac:dyDescent="0.35">
      <c r="AA2089" s="7">
        <v>91.112072549372584</v>
      </c>
    </row>
    <row r="2090" spans="27:27" x14ac:dyDescent="0.35">
      <c r="AA2090" s="7">
        <v>80.875797192104997</v>
      </c>
    </row>
    <row r="2091" spans="27:27" x14ac:dyDescent="0.35">
      <c r="AA2091" s="7">
        <v>95.077886377477526</v>
      </c>
    </row>
    <row r="2092" spans="27:27" x14ac:dyDescent="0.35">
      <c r="AA2092" s="7">
        <v>82.425520026410084</v>
      </c>
    </row>
    <row r="2093" spans="27:27" x14ac:dyDescent="0.35">
      <c r="AA2093" s="7">
        <v>73.354055759735218</v>
      </c>
    </row>
    <row r="2094" spans="27:27" x14ac:dyDescent="0.35">
      <c r="AA2094" s="7">
        <v>94.856418322322952</v>
      </c>
    </row>
    <row r="2095" spans="27:27" x14ac:dyDescent="0.35">
      <c r="AA2095" s="7">
        <v>89.95618764587239</v>
      </c>
    </row>
    <row r="2096" spans="27:27" x14ac:dyDescent="0.35">
      <c r="AA2096" s="7">
        <v>80.814437530192137</v>
      </c>
    </row>
    <row r="2097" spans="27:27" x14ac:dyDescent="0.35">
      <c r="AA2097" s="7">
        <v>74.393717789026894</v>
      </c>
    </row>
    <row r="2098" spans="27:27" x14ac:dyDescent="0.35">
      <c r="AA2098" s="7">
        <v>90.610677389533791</v>
      </c>
    </row>
    <row r="2099" spans="27:27" x14ac:dyDescent="0.35">
      <c r="AA2099" s="7">
        <v>71.15967611408135</v>
      </c>
    </row>
    <row r="2100" spans="27:27" x14ac:dyDescent="0.35">
      <c r="AA2100" s="7">
        <v>98.019692998909903</v>
      </c>
    </row>
    <row r="2101" spans="27:27" x14ac:dyDescent="0.35">
      <c r="AA2101" s="7">
        <v>91.567024032520024</v>
      </c>
    </row>
    <row r="2102" spans="27:27" x14ac:dyDescent="0.35">
      <c r="AA2102" s="7">
        <v>93.238673114831457</v>
      </c>
    </row>
    <row r="2103" spans="27:27" x14ac:dyDescent="0.35">
      <c r="AA2103" s="7">
        <v>63.334077747428978</v>
      </c>
    </row>
    <row r="2104" spans="27:27" x14ac:dyDescent="0.35">
      <c r="AA2104" s="7">
        <v>57.950891975170606</v>
      </c>
    </row>
    <row r="2105" spans="27:27" x14ac:dyDescent="0.35">
      <c r="AA2105" s="7">
        <v>74.857855084593425</v>
      </c>
    </row>
    <row r="2106" spans="27:27" x14ac:dyDescent="0.35">
      <c r="AA2106" s="7">
        <v>67.829766326738024</v>
      </c>
    </row>
    <row r="2107" spans="27:27" x14ac:dyDescent="0.35">
      <c r="AA2107" s="7">
        <v>86.207428800723591</v>
      </c>
    </row>
    <row r="2108" spans="27:27" x14ac:dyDescent="0.35">
      <c r="AA2108" s="7">
        <v>78.880084333283705</v>
      </c>
    </row>
    <row r="2109" spans="27:27" x14ac:dyDescent="0.35">
      <c r="AA2109" s="7">
        <v>54.745836441752637</v>
      </c>
    </row>
    <row r="2110" spans="27:27" x14ac:dyDescent="0.35">
      <c r="AA2110" s="7">
        <v>96.601033479534095</v>
      </c>
    </row>
    <row r="2111" spans="27:27" x14ac:dyDescent="0.35">
      <c r="AA2111" s="7">
        <v>94.571432344280652</v>
      </c>
    </row>
    <row r="2112" spans="27:27" x14ac:dyDescent="0.35">
      <c r="AA2112" s="7">
        <v>82.719614947987068</v>
      </c>
    </row>
    <row r="2113" spans="27:27" x14ac:dyDescent="0.35">
      <c r="AA2113" s="7">
        <v>89.767075650419599</v>
      </c>
    </row>
    <row r="2114" spans="27:27" x14ac:dyDescent="0.35">
      <c r="AA2114" s="7">
        <v>66.687363696639764</v>
      </c>
    </row>
    <row r="2115" spans="27:27" x14ac:dyDescent="0.35">
      <c r="AA2115" s="7">
        <v>85.326437674929025</v>
      </c>
    </row>
    <row r="2116" spans="27:27" x14ac:dyDescent="0.35">
      <c r="AA2116" s="7">
        <v>77.284416229643583</v>
      </c>
    </row>
    <row r="2117" spans="27:27" x14ac:dyDescent="0.35">
      <c r="AA2117" s="7">
        <v>97.520338362434686</v>
      </c>
    </row>
    <row r="2118" spans="27:27" x14ac:dyDescent="0.35">
      <c r="AA2118" s="7">
        <v>96.426938678145575</v>
      </c>
    </row>
    <row r="2119" spans="27:27" x14ac:dyDescent="0.35">
      <c r="AA2119" s="7">
        <v>98.396022412906106</v>
      </c>
    </row>
    <row r="2120" spans="27:27" x14ac:dyDescent="0.35">
      <c r="AA2120" s="7">
        <v>79.897532012900143</v>
      </c>
    </row>
    <row r="2121" spans="27:27" x14ac:dyDescent="0.35">
      <c r="AA2121" s="7">
        <v>74.243883121329873</v>
      </c>
    </row>
    <row r="2122" spans="27:27" x14ac:dyDescent="0.35">
      <c r="AA2122" s="7">
        <v>78.857902056786699</v>
      </c>
    </row>
    <row r="2123" spans="27:27" x14ac:dyDescent="0.35">
      <c r="AA2123" s="7">
        <v>87.696254603317811</v>
      </c>
    </row>
    <row r="2124" spans="27:27" x14ac:dyDescent="0.35">
      <c r="AA2124" s="7">
        <v>35.107137072779658</v>
      </c>
    </row>
    <row r="2125" spans="27:27" x14ac:dyDescent="0.35">
      <c r="AA2125" s="7">
        <v>85.084343980832941</v>
      </c>
    </row>
    <row r="2126" spans="27:27" x14ac:dyDescent="0.35">
      <c r="AA2126" s="7">
        <v>99.692302523166688</v>
      </c>
    </row>
    <row r="2127" spans="27:27" x14ac:dyDescent="0.35">
      <c r="AA2127" s="7">
        <v>102.63347784341669</v>
      </c>
    </row>
    <row r="2128" spans="27:27" x14ac:dyDescent="0.35">
      <c r="AA2128" s="7">
        <v>67.094452579786946</v>
      </c>
    </row>
    <row r="2129" spans="27:27" x14ac:dyDescent="0.35">
      <c r="AA2129" s="7">
        <v>99.301092835186651</v>
      </c>
    </row>
    <row r="2130" spans="27:27" x14ac:dyDescent="0.35">
      <c r="AA2130" s="7">
        <v>81.992290539382154</v>
      </c>
    </row>
    <row r="2131" spans="27:27" x14ac:dyDescent="0.35">
      <c r="AA2131" s="7">
        <v>100.98316186686736</v>
      </c>
    </row>
    <row r="2132" spans="27:27" x14ac:dyDescent="0.35">
      <c r="AA2132" s="7">
        <v>85.62091350332237</v>
      </c>
    </row>
    <row r="2133" spans="27:27" x14ac:dyDescent="0.35">
      <c r="AA2133" s="7">
        <v>79.903497749782588</v>
      </c>
    </row>
    <row r="2134" spans="27:27" x14ac:dyDescent="0.35">
      <c r="AA2134" s="7">
        <v>96.933071871324472</v>
      </c>
    </row>
    <row r="2135" spans="27:27" x14ac:dyDescent="0.35">
      <c r="AA2135" s="7">
        <v>102.11595618709624</v>
      </c>
    </row>
    <row r="2136" spans="27:27" x14ac:dyDescent="0.35">
      <c r="AA2136" s="7">
        <v>90.126766106008702</v>
      </c>
    </row>
    <row r="2137" spans="27:27" x14ac:dyDescent="0.35">
      <c r="AA2137" s="7">
        <v>81.360470048186642</v>
      </c>
    </row>
    <row r="2138" spans="27:27" x14ac:dyDescent="0.35">
      <c r="AA2138" s="7">
        <v>91.20357956788952</v>
      </c>
    </row>
    <row r="2139" spans="27:27" x14ac:dyDescent="0.35">
      <c r="AA2139" s="7">
        <v>38.40579641544646</v>
      </c>
    </row>
    <row r="2140" spans="27:27" x14ac:dyDescent="0.35">
      <c r="AA2140" s="7">
        <v>85.462746533099093</v>
      </c>
    </row>
    <row r="2141" spans="27:27" x14ac:dyDescent="0.35">
      <c r="AA2141" s="7">
        <v>88.896955503512871</v>
      </c>
    </row>
    <row r="2142" spans="27:27" x14ac:dyDescent="0.35">
      <c r="AA2142" s="7">
        <v>78.971365973269556</v>
      </c>
    </row>
    <row r="2143" spans="27:27" x14ac:dyDescent="0.35">
      <c r="AA2143" s="7">
        <v>51.246242676923337</v>
      </c>
    </row>
    <row r="2144" spans="27:27" x14ac:dyDescent="0.35">
      <c r="AA2144" s="7">
        <v>95.425737118838285</v>
      </c>
    </row>
    <row r="2145" spans="27:27" x14ac:dyDescent="0.35">
      <c r="AA2145" s="7">
        <v>90.538845500593197</v>
      </c>
    </row>
    <row r="2146" spans="27:27" x14ac:dyDescent="0.35">
      <c r="AA2146" s="7">
        <v>78.496671672471351</v>
      </c>
    </row>
    <row r="2147" spans="27:27" x14ac:dyDescent="0.35">
      <c r="AA2147" s="7">
        <v>90.578034682080926</v>
      </c>
    </row>
    <row r="2148" spans="27:27" x14ac:dyDescent="0.35">
      <c r="AA2148" s="7">
        <v>87.110767936948108</v>
      </c>
    </row>
    <row r="2149" spans="27:27" x14ac:dyDescent="0.35">
      <c r="AA2149" s="7">
        <v>87.865752888022186</v>
      </c>
    </row>
    <row r="2150" spans="27:27" x14ac:dyDescent="0.35">
      <c r="AA2150" s="7">
        <v>74.056161136425828</v>
      </c>
    </row>
    <row r="2151" spans="27:27" x14ac:dyDescent="0.35">
      <c r="AA2151" s="7">
        <v>94.09998052861242</v>
      </c>
    </row>
    <row r="2152" spans="27:27" x14ac:dyDescent="0.35">
      <c r="AA2152" s="7">
        <v>64.549435643015514</v>
      </c>
    </row>
    <row r="2153" spans="27:27" x14ac:dyDescent="0.35">
      <c r="AA2153" s="7">
        <v>52.166850452027361</v>
      </c>
    </row>
    <row r="2154" spans="27:27" x14ac:dyDescent="0.35">
      <c r="AA2154" s="7">
        <v>64.430644080175909</v>
      </c>
    </row>
    <row r="2155" spans="27:27" x14ac:dyDescent="0.35">
      <c r="AA2155" s="7">
        <v>100.09899105541466</v>
      </c>
    </row>
    <row r="2156" spans="27:27" x14ac:dyDescent="0.35">
      <c r="AA2156" s="7">
        <v>84.668300722153106</v>
      </c>
    </row>
    <row r="2157" spans="27:27" x14ac:dyDescent="0.35">
      <c r="AA2157" s="7">
        <v>62.188009400026139</v>
      </c>
    </row>
    <row r="2158" spans="27:27" x14ac:dyDescent="0.35">
      <c r="AA2158" s="7">
        <v>80.291428625171775</v>
      </c>
    </row>
    <row r="2159" spans="27:27" x14ac:dyDescent="0.35">
      <c r="AA2159" s="7">
        <v>51.422607970761639</v>
      </c>
    </row>
    <row r="2160" spans="27:27" x14ac:dyDescent="0.35">
      <c r="AA2160" s="7">
        <v>69.771914980697687</v>
      </c>
    </row>
    <row r="2161" spans="27:27" x14ac:dyDescent="0.35">
      <c r="AA2161" s="7">
        <v>94.530306374893257</v>
      </c>
    </row>
    <row r="2162" spans="27:27" x14ac:dyDescent="0.35">
      <c r="AA2162" s="7">
        <v>52.282468255841529</v>
      </c>
    </row>
    <row r="2163" spans="27:27" x14ac:dyDescent="0.35">
      <c r="AA2163" s="7">
        <v>19.910087889711093</v>
      </c>
    </row>
    <row r="2164" spans="27:27" x14ac:dyDescent="0.35">
      <c r="AA2164" s="7">
        <v>60.674795307564608</v>
      </c>
    </row>
    <row r="2165" spans="27:27" x14ac:dyDescent="0.35">
      <c r="AA2165" s="7">
        <v>49.749496599918416</v>
      </c>
    </row>
    <row r="2166" spans="27:27" x14ac:dyDescent="0.35">
      <c r="AA2166" s="7">
        <v>63.692272990588485</v>
      </c>
    </row>
    <row r="2167" spans="27:27" x14ac:dyDescent="0.35">
      <c r="AA2167" s="7">
        <v>37.335815255412129</v>
      </c>
    </row>
    <row r="2168" spans="27:27" x14ac:dyDescent="0.35">
      <c r="AA2168" s="7">
        <v>34.008737257557705</v>
      </c>
    </row>
    <row r="2169" spans="27:27" x14ac:dyDescent="0.35">
      <c r="AA2169" s="7">
        <v>79.826398411406615</v>
      </c>
    </row>
    <row r="2170" spans="27:27" x14ac:dyDescent="0.35">
      <c r="AA2170" s="7">
        <v>62.197336668395309</v>
      </c>
    </row>
    <row r="2171" spans="27:27" x14ac:dyDescent="0.35">
      <c r="AA2171" s="7">
        <v>53.706740482400839</v>
      </c>
    </row>
    <row r="2172" spans="27:27" x14ac:dyDescent="0.35">
      <c r="AA2172" s="7">
        <v>64.09021017325388</v>
      </c>
    </row>
    <row r="2173" spans="27:27" x14ac:dyDescent="0.35">
      <c r="AA2173" s="7">
        <v>76.268125510454198</v>
      </c>
    </row>
    <row r="2174" spans="27:27" x14ac:dyDescent="0.35">
      <c r="AA2174" s="7">
        <v>88.474830736593546</v>
      </c>
    </row>
    <row r="2175" spans="27:27" x14ac:dyDescent="0.35">
      <c r="AA2175" s="7">
        <v>88.731948068804954</v>
      </c>
    </row>
    <row r="2176" spans="27:27" x14ac:dyDescent="0.35">
      <c r="AA2176" s="7">
        <v>76.990936518502124</v>
      </c>
    </row>
    <row r="2177" spans="27:27" x14ac:dyDescent="0.35">
      <c r="AA2177" s="7">
        <v>62.841604014023368</v>
      </c>
    </row>
    <row r="2178" spans="27:27" x14ac:dyDescent="0.35">
      <c r="AA2178" s="7">
        <v>91.76506410068329</v>
      </c>
    </row>
    <row r="2179" spans="27:27" x14ac:dyDescent="0.35">
      <c r="AA2179" s="7">
        <v>94.583024415115943</v>
      </c>
    </row>
    <row r="2180" spans="27:27" x14ac:dyDescent="0.35">
      <c r="AA2180" s="7">
        <v>80.107409897675296</v>
      </c>
    </row>
    <row r="2181" spans="27:27" x14ac:dyDescent="0.35">
      <c r="AA2181" s="7">
        <v>97.343375163164438</v>
      </c>
    </row>
    <row r="2182" spans="27:27" x14ac:dyDescent="0.35">
      <c r="AA2182" s="7">
        <v>88.794437191395048</v>
      </c>
    </row>
    <row r="2183" spans="27:27" x14ac:dyDescent="0.35">
      <c r="AA2183" s="7">
        <v>39.180106827048199</v>
      </c>
    </row>
    <row r="2184" spans="27:27" x14ac:dyDescent="0.35">
      <c r="AA2184" s="7">
        <v>83.35294117647058</v>
      </c>
    </row>
    <row r="2185" spans="27:27" x14ac:dyDescent="0.35">
      <c r="AA2185" s="7">
        <v>74.772762051306316</v>
      </c>
    </row>
    <row r="2186" spans="27:27" x14ac:dyDescent="0.35">
      <c r="AA2186" s="7">
        <v>68.780070166765853</v>
      </c>
    </row>
    <row r="2187" spans="27:27" x14ac:dyDescent="0.35">
      <c r="AA2187" s="7">
        <v>62.933993168325685</v>
      </c>
    </row>
    <row r="2188" spans="27:27" x14ac:dyDescent="0.35">
      <c r="AA2188" s="7">
        <v>93.160282583902074</v>
      </c>
    </row>
    <row r="2189" spans="27:27" x14ac:dyDescent="0.35">
      <c r="AA2189" s="7">
        <v>69.975772361912234</v>
      </c>
    </row>
    <row r="2190" spans="27:27" x14ac:dyDescent="0.35">
      <c r="AA2190" s="7">
        <v>88.465834264326091</v>
      </c>
    </row>
    <row r="2191" spans="27:27" x14ac:dyDescent="0.35">
      <c r="AA2191" s="7">
        <v>63.751436514712033</v>
      </c>
    </row>
    <row r="2192" spans="27:27" x14ac:dyDescent="0.35">
      <c r="AA2192" s="7">
        <v>99.013278546892664</v>
      </c>
    </row>
    <row r="2193" spans="27:27" x14ac:dyDescent="0.35">
      <c r="AA2193" s="7">
        <v>83.158724121649811</v>
      </c>
    </row>
    <row r="2194" spans="27:27" x14ac:dyDescent="0.35">
      <c r="AA2194" s="7">
        <v>79.173013989828377</v>
      </c>
    </row>
    <row r="2195" spans="27:27" x14ac:dyDescent="0.35">
      <c r="AA2195" s="7">
        <v>88.090747546687439</v>
      </c>
    </row>
    <row r="2196" spans="27:27" x14ac:dyDescent="0.35">
      <c r="AA2196" s="7">
        <v>89.215816753047648</v>
      </c>
    </row>
    <row r="2197" spans="27:27" x14ac:dyDescent="0.35">
      <c r="AA2197" s="7">
        <v>80.736865733047509</v>
      </c>
    </row>
    <row r="2198" spans="27:27" x14ac:dyDescent="0.35">
      <c r="AA2198" s="7">
        <v>99.20841930788886</v>
      </c>
    </row>
    <row r="2199" spans="27:27" x14ac:dyDescent="0.35">
      <c r="AA2199" s="7">
        <v>98.959096547892585</v>
      </c>
    </row>
    <row r="2200" spans="27:27" x14ac:dyDescent="0.35">
      <c r="AA2200" s="7">
        <v>99.946935575884098</v>
      </c>
    </row>
    <row r="2201" spans="27:27" x14ac:dyDescent="0.35">
      <c r="AA2201" s="7">
        <v>95.044953688197452</v>
      </c>
    </row>
    <row r="2202" spans="27:27" x14ac:dyDescent="0.35">
      <c r="AA2202" s="7">
        <v>99.192510076486997</v>
      </c>
    </row>
    <row r="2203" spans="27:27" x14ac:dyDescent="0.35">
      <c r="AA2203" s="7">
        <v>98.228718768245926</v>
      </c>
    </row>
    <row r="2204" spans="27:27" x14ac:dyDescent="0.35">
      <c r="AA2204" s="7">
        <v>96.049774263339486</v>
      </c>
    </row>
    <row r="2205" spans="27:27" x14ac:dyDescent="0.35">
      <c r="AA2205" s="7">
        <v>95.392715625717585</v>
      </c>
    </row>
    <row r="2206" spans="27:27" x14ac:dyDescent="0.35">
      <c r="AA2206" s="7">
        <v>92.68208967822325</v>
      </c>
    </row>
    <row r="2207" spans="27:27" x14ac:dyDescent="0.35">
      <c r="AA2207" s="7">
        <v>85.358978696190206</v>
      </c>
    </row>
    <row r="2208" spans="27:27" x14ac:dyDescent="0.35">
      <c r="AA2208" s="7">
        <v>79.863985677322475</v>
      </c>
    </row>
    <row r="2209" spans="27:27" x14ac:dyDescent="0.35">
      <c r="AA2209" s="7">
        <v>71.165347586373983</v>
      </c>
    </row>
    <row r="2210" spans="27:27" x14ac:dyDescent="0.35">
      <c r="AA2210" s="7">
        <v>89.295112848791405</v>
      </c>
    </row>
    <row r="2211" spans="27:27" x14ac:dyDescent="0.35">
      <c r="AA2211" s="7">
        <v>70.160396889759369</v>
      </c>
    </row>
    <row r="2212" spans="27:27" x14ac:dyDescent="0.35">
      <c r="AA2212" s="7">
        <v>91.161680597847933</v>
      </c>
    </row>
    <row r="2213" spans="27:27" x14ac:dyDescent="0.35">
      <c r="AA2213" s="7">
        <v>105.45626387666248</v>
      </c>
    </row>
    <row r="2214" spans="27:27" x14ac:dyDescent="0.35">
      <c r="AA2214" s="7">
        <v>86.860609538713376</v>
      </c>
    </row>
    <row r="2215" spans="27:27" x14ac:dyDescent="0.35">
      <c r="AA2215" s="7">
        <v>29.887405211060475</v>
      </c>
    </row>
    <row r="2216" spans="27:27" x14ac:dyDescent="0.35">
      <c r="AA2216" s="7">
        <v>25.881751549752412</v>
      </c>
    </row>
    <row r="2217" spans="27:27" x14ac:dyDescent="0.35">
      <c r="AA2217" s="7">
        <v>45.402616279069768</v>
      </c>
    </row>
    <row r="2218" spans="27:27" x14ac:dyDescent="0.35">
      <c r="AA2218" s="7">
        <v>31.278391545365782</v>
      </c>
    </row>
    <row r="2219" spans="27:27" x14ac:dyDescent="0.35">
      <c r="AA2219" s="7">
        <v>57.425383277976231</v>
      </c>
    </row>
    <row r="2220" spans="27:27" x14ac:dyDescent="0.35">
      <c r="AA2220" s="7">
        <v>61.537158527246497</v>
      </c>
    </row>
    <row r="2221" spans="27:27" x14ac:dyDescent="0.35">
      <c r="AA2221" s="7">
        <v>51.242460513447526</v>
      </c>
    </row>
    <row r="2222" spans="27:27" x14ac:dyDescent="0.35">
      <c r="AA2222" s="7">
        <v>92.753582440643754</v>
      </c>
    </row>
    <row r="2223" spans="27:27" x14ac:dyDescent="0.35">
      <c r="AA2223" s="7">
        <v>72.251348407273284</v>
      </c>
    </row>
    <row r="2224" spans="27:27" x14ac:dyDescent="0.35">
      <c r="AA2224" s="7">
        <v>78.737796406252983</v>
      </c>
    </row>
    <row r="2225" spans="27:27" x14ac:dyDescent="0.35">
      <c r="AA2225" s="7">
        <v>63.583663271488476</v>
      </c>
    </row>
    <row r="2226" spans="27:27" x14ac:dyDescent="0.35">
      <c r="AA2226" s="7">
        <v>71.829513073777989</v>
      </c>
    </row>
    <row r="2227" spans="27:27" x14ac:dyDescent="0.35">
      <c r="AA2227" s="7">
        <v>33.822065546653022</v>
      </c>
    </row>
    <row r="2228" spans="27:27" x14ac:dyDescent="0.35">
      <c r="AA2228" s="7">
        <v>88.818814323624963</v>
      </c>
    </row>
    <row r="2229" spans="27:27" x14ac:dyDescent="0.35">
      <c r="AA2229" s="7">
        <v>61.733447142419166</v>
      </c>
    </row>
    <row r="2230" spans="27:27" x14ac:dyDescent="0.35">
      <c r="AA2230" s="7">
        <v>75.801219726815617</v>
      </c>
    </row>
    <row r="2231" spans="27:27" x14ac:dyDescent="0.35">
      <c r="AA2231" s="7">
        <v>36.838957001028945</v>
      </c>
    </row>
    <row r="2232" spans="27:27" x14ac:dyDescent="0.35">
      <c r="AA2232" s="7">
        <v>41.304694282128899</v>
      </c>
    </row>
    <row r="2233" spans="27:27" x14ac:dyDescent="0.35">
      <c r="AA2233" s="7">
        <v>69.794265613937483</v>
      </c>
    </row>
    <row r="2234" spans="27:27" x14ac:dyDescent="0.35">
      <c r="AA2234" s="7">
        <v>70.37943811182268</v>
      </c>
    </row>
    <row r="2235" spans="27:27" x14ac:dyDescent="0.35">
      <c r="AA2235" s="7">
        <v>68.219121603721035</v>
      </c>
    </row>
    <row r="2236" spans="27:27" x14ac:dyDescent="0.35">
      <c r="AA2236" s="7">
        <v>81.327593394712736</v>
      </c>
    </row>
    <row r="2237" spans="27:27" x14ac:dyDescent="0.35">
      <c r="AA2237" s="7">
        <v>76.748838472978235</v>
      </c>
    </row>
    <row r="2238" spans="27:27" x14ac:dyDescent="0.35">
      <c r="AA2238" s="7">
        <v>105.74085872795511</v>
      </c>
    </row>
    <row r="2239" spans="27:27" x14ac:dyDescent="0.35">
      <c r="AA2239" s="7">
        <v>93.046609482242573</v>
      </c>
    </row>
    <row r="2240" spans="27:27" x14ac:dyDescent="0.35">
      <c r="AA2240" s="7">
        <v>74.676640700357297</v>
      </c>
    </row>
    <row r="2241" spans="27:27" x14ac:dyDescent="0.35">
      <c r="AA2241" s="7">
        <v>75.735612369267187</v>
      </c>
    </row>
    <row r="2242" spans="27:27" x14ac:dyDescent="0.35">
      <c r="AA2242" s="7">
        <v>83.661212189242363</v>
      </c>
    </row>
    <row r="2243" spans="27:27" x14ac:dyDescent="0.35">
      <c r="AA2243" s="7">
        <v>91.264977381514953</v>
      </c>
    </row>
    <row r="2244" spans="27:27" x14ac:dyDescent="0.35">
      <c r="AA2244" s="7">
        <v>55.097235809870241</v>
      </c>
    </row>
    <row r="2245" spans="27:27" x14ac:dyDescent="0.35">
      <c r="AA2245" s="7">
        <v>98.936788177649802</v>
      </c>
    </row>
    <row r="2246" spans="27:27" x14ac:dyDescent="0.35">
      <c r="AA2246" s="7">
        <v>76.861633913864111</v>
      </c>
    </row>
    <row r="2247" spans="27:27" x14ac:dyDescent="0.35">
      <c r="AA2247" s="7">
        <v>44.759125628090842</v>
      </c>
    </row>
    <row r="2248" spans="27:27" x14ac:dyDescent="0.35">
      <c r="AA2248" s="7">
        <v>63.901006832124629</v>
      </c>
    </row>
    <row r="2249" spans="27:27" x14ac:dyDescent="0.35">
      <c r="AA2249" s="7">
        <v>75.129984156109003</v>
      </c>
    </row>
    <row r="2250" spans="27:27" x14ac:dyDescent="0.35">
      <c r="AA2250" s="7">
        <v>71.229565012169502</v>
      </c>
    </row>
    <row r="2251" spans="27:27" x14ac:dyDescent="0.35">
      <c r="AA2251" s="7">
        <v>66.089266044808625</v>
      </c>
    </row>
    <row r="2252" spans="27:27" x14ac:dyDescent="0.35">
      <c r="AA2252" s="7">
        <v>78.019193881057674</v>
      </c>
    </row>
    <row r="2253" spans="27:27" x14ac:dyDescent="0.35">
      <c r="AA2253" s="7">
        <v>84.750824712266578</v>
      </c>
    </row>
    <row r="2254" spans="27:27" x14ac:dyDescent="0.35">
      <c r="AA2254" s="7">
        <v>88.775891550267644</v>
      </c>
    </row>
    <row r="2255" spans="27:27" x14ac:dyDescent="0.35">
      <c r="AA2255" s="7">
        <v>67.880163861023149</v>
      </c>
    </row>
    <row r="2256" spans="27:27" x14ac:dyDescent="0.35">
      <c r="AA2256" s="7">
        <v>80.133008611340202</v>
      </c>
    </row>
    <row r="2257" spans="27:27" x14ac:dyDescent="0.35">
      <c r="AA2257" s="7">
        <v>87.047317860876987</v>
      </c>
    </row>
    <row r="2258" spans="27:27" x14ac:dyDescent="0.35">
      <c r="AA2258" s="7">
        <v>78.007790837868498</v>
      </c>
    </row>
    <row r="2259" spans="27:27" x14ac:dyDescent="0.35">
      <c r="AA2259" s="7">
        <v>81.486616962283762</v>
      </c>
    </row>
    <row r="2260" spans="27:27" x14ac:dyDescent="0.35">
      <c r="AA2260" s="7">
        <v>89.604721514923568</v>
      </c>
    </row>
    <row r="2261" spans="27:27" x14ac:dyDescent="0.35">
      <c r="AA2261" s="7">
        <v>89.616197866383274</v>
      </c>
    </row>
    <row r="2262" spans="27:27" x14ac:dyDescent="0.35">
      <c r="AA2262" s="7">
        <v>89.394043698571821</v>
      </c>
    </row>
    <row r="2263" spans="27:27" x14ac:dyDescent="0.35">
      <c r="AA2263" s="7">
        <v>82.47978075423093</v>
      </c>
    </row>
    <row r="2264" spans="27:27" x14ac:dyDescent="0.35">
      <c r="AA2264" s="7">
        <v>100.30378755017136</v>
      </c>
    </row>
    <row r="2265" spans="27:27" x14ac:dyDescent="0.35">
      <c r="AA2265" s="7">
        <v>88.81595504308838</v>
      </c>
    </row>
    <row r="2266" spans="27:27" x14ac:dyDescent="0.35">
      <c r="AA2266" s="7">
        <v>88.935289382287877</v>
      </c>
    </row>
    <row r="2267" spans="27:27" x14ac:dyDescent="0.35">
      <c r="AA2267" s="7">
        <v>82.056203015269375</v>
      </c>
    </row>
    <row r="2268" spans="27:27" x14ac:dyDescent="0.35">
      <c r="AA2268" s="7">
        <v>93.588230116836002</v>
      </c>
    </row>
    <row r="2269" spans="27:27" x14ac:dyDescent="0.35">
      <c r="AA2269" s="7">
        <v>82.208369022722238</v>
      </c>
    </row>
    <row r="2270" spans="27:27" x14ac:dyDescent="0.35">
      <c r="AA2270" s="7">
        <v>69.031585223535245</v>
      </c>
    </row>
    <row r="2271" spans="27:27" x14ac:dyDescent="0.35">
      <c r="AA2271" s="7">
        <v>88.224257312569222</v>
      </c>
    </row>
    <row r="2272" spans="27:27" x14ac:dyDescent="0.35">
      <c r="AA2272" s="7">
        <v>49.377250018385659</v>
      </c>
    </row>
    <row r="2273" spans="27:27" x14ac:dyDescent="0.35">
      <c r="AA2273" s="7">
        <v>90.352602693089892</v>
      </c>
    </row>
    <row r="2274" spans="27:27" x14ac:dyDescent="0.35">
      <c r="AA2274" s="7">
        <v>75.772590040452656</v>
      </c>
    </row>
    <row r="2275" spans="27:27" x14ac:dyDescent="0.35">
      <c r="AA2275" s="7">
        <v>81.306740644281646</v>
      </c>
    </row>
    <row r="2276" spans="27:27" x14ac:dyDescent="0.35">
      <c r="AA2276" s="7">
        <v>86.3079867363234</v>
      </c>
    </row>
    <row r="2277" spans="27:27" x14ac:dyDescent="0.35">
      <c r="AA2277" s="7">
        <v>98.362870755247158</v>
      </c>
    </row>
    <row r="2278" spans="27:27" x14ac:dyDescent="0.35">
      <c r="AA2278" s="7">
        <v>81.670689028548253</v>
      </c>
    </row>
    <row r="2279" spans="27:27" x14ac:dyDescent="0.35">
      <c r="AA2279" s="7">
        <v>83.521350473269777</v>
      </c>
    </row>
    <row r="2280" spans="27:27" x14ac:dyDescent="0.35">
      <c r="AA2280" s="7">
        <v>23.297564288099768</v>
      </c>
    </row>
    <row r="2281" spans="27:27" x14ac:dyDescent="0.35">
      <c r="AA2281" s="7">
        <v>49.435439825969162</v>
      </c>
    </row>
    <row r="2282" spans="27:27" x14ac:dyDescent="0.35">
      <c r="AA2282" s="7">
        <v>61.299853085604511</v>
      </c>
    </row>
    <row r="2283" spans="27:27" x14ac:dyDescent="0.35">
      <c r="AA2283" s="7">
        <v>31.988393130337275</v>
      </c>
    </row>
    <row r="2284" spans="27:27" x14ac:dyDescent="0.35">
      <c r="AA2284" s="7">
        <v>21.102040816326532</v>
      </c>
    </row>
    <row r="2285" spans="27:27" x14ac:dyDescent="0.35">
      <c r="AA2285" s="7">
        <v>20.732984988787262</v>
      </c>
    </row>
    <row r="2286" spans="27:27" x14ac:dyDescent="0.35">
      <c r="AA2286" s="7">
        <v>51.591146921724835</v>
      </c>
    </row>
    <row r="2287" spans="27:27" x14ac:dyDescent="0.35">
      <c r="AA2287" s="7">
        <v>59.064400466413794</v>
      </c>
    </row>
    <row r="2288" spans="27:27" x14ac:dyDescent="0.35">
      <c r="AA2288" s="7">
        <v>56.529230210393749</v>
      </c>
    </row>
    <row r="2580" spans="3:29" ht="29" x14ac:dyDescent="0.35">
      <c r="D2580" s="42" t="s">
        <v>669</v>
      </c>
      <c r="E2580" s="42" t="s">
        <v>673</v>
      </c>
      <c r="F2580" s="100" t="s">
        <v>57</v>
      </c>
      <c r="G2580" s="100"/>
      <c r="H2580" s="100"/>
      <c r="I2580" s="100" t="s">
        <v>61</v>
      </c>
      <c r="J2580" s="100"/>
      <c r="K2580" s="100"/>
      <c r="L2580" s="100"/>
      <c r="M2580" s="100"/>
      <c r="N2580" s="100"/>
      <c r="O2580" s="100"/>
      <c r="P2580" s="100"/>
      <c r="Q2580" s="100"/>
      <c r="R2580" s="100"/>
      <c r="S2580" s="100" t="s">
        <v>72</v>
      </c>
      <c r="T2580" s="100"/>
      <c r="U2580" s="100"/>
      <c r="V2580" s="100"/>
      <c r="W2580" s="100"/>
      <c r="X2580" s="100"/>
      <c r="Y2580" s="100"/>
      <c r="Z2580" s="100"/>
      <c r="AA2580" s="100" t="s">
        <v>80</v>
      </c>
      <c r="AB2580" s="100"/>
      <c r="AC2580" s="100"/>
    </row>
    <row r="2581" spans="3:29" ht="58" x14ac:dyDescent="0.35">
      <c r="D2581" s="43" t="s">
        <v>668</v>
      </c>
      <c r="E2581" s="43" t="s">
        <v>672</v>
      </c>
      <c r="F2581" s="43" t="s">
        <v>59</v>
      </c>
      <c r="G2581" s="43" t="s">
        <v>60</v>
      </c>
      <c r="H2581" s="43" t="s">
        <v>58</v>
      </c>
      <c r="I2581" s="43" t="s">
        <v>66</v>
      </c>
      <c r="J2581" s="43" t="s">
        <v>68</v>
      </c>
      <c r="K2581" s="43" t="s">
        <v>70</v>
      </c>
      <c r="L2581" s="43" t="s">
        <v>62</v>
      </c>
      <c r="M2581" s="43" t="s">
        <v>69</v>
      </c>
      <c r="N2581" s="43" t="s">
        <v>65</v>
      </c>
      <c r="O2581" s="43" t="s">
        <v>63</v>
      </c>
      <c r="P2581" s="43" t="s">
        <v>64</v>
      </c>
      <c r="Q2581" s="43" t="s">
        <v>67</v>
      </c>
      <c r="R2581" s="43" t="s">
        <v>71</v>
      </c>
      <c r="S2581" s="43" t="s">
        <v>78</v>
      </c>
      <c r="T2581" s="43" t="s">
        <v>77</v>
      </c>
      <c r="U2581" s="43" t="s">
        <v>73</v>
      </c>
      <c r="V2581" s="43" t="s">
        <v>76</v>
      </c>
      <c r="W2581" s="43" t="s">
        <v>75</v>
      </c>
      <c r="X2581" s="43" t="s">
        <v>79</v>
      </c>
      <c r="Y2581" s="43" t="s">
        <v>74</v>
      </c>
      <c r="Z2581" s="43" t="s">
        <v>665</v>
      </c>
      <c r="AA2581" s="43" t="s">
        <v>83</v>
      </c>
      <c r="AB2581" s="43" t="s">
        <v>82</v>
      </c>
      <c r="AC2581" s="43" t="s">
        <v>81</v>
      </c>
    </row>
    <row r="2582" spans="3:29" x14ac:dyDescent="0.35">
      <c r="C2582" s="7" t="s">
        <v>15</v>
      </c>
      <c r="D2582" s="7" t="e" cm="1" vm="2">
        <f t="array" ref="D2582">_xlfn._xlws.FILTER(Output!$N$3:$N$992,(Output!$H$3:$H$992=D$2581)*(Output!$E$3:$E$992=$C$2582))</f>
        <v>#VALUE!</v>
      </c>
      <c r="E2582" s="7" t="e" cm="1" vm="2">
        <f t="array" ref="E2582">_xlfn._xlws.FILTER(Output!$N$3:$N$992,(Output!$H$3:$H$992=E$2581)*(Output!$E$3:$E$992=$C$2582))</f>
        <v>#VALUE!</v>
      </c>
      <c r="F2582" s="7" t="e" cm="1" vm="2">
        <f t="array" ref="F2582">_xlfn._xlws.FILTER(Output!$N$3:$N$992,(Output!$H$3:$H$992=F$2581)*(Output!$E$3:$E$992=$C$2582))</f>
        <v>#VALUE!</v>
      </c>
      <c r="G2582" s="7" cm="1">
        <f t="array" ref="G2582:G2589">_xlfn._xlws.FILTER(Output!$N$3:$N$992,(Output!$H$3:$H$992=G$2581)*(Output!$E$3:$E$992=$C$2582))</f>
        <v>72.658269439968109</v>
      </c>
      <c r="H2582" s="7" cm="1">
        <f t="array" ref="H2582:H2587">_xlfn._xlws.FILTER(Output!$N$3:$N$992,(Output!$H$3:$H$992=H$2581)*(Output!$E$3:$E$992=$C$2582))</f>
        <v>21.373210755239263</v>
      </c>
      <c r="I2582" s="7" t="e" cm="1" vm="2">
        <f t="array" ref="I2582">_xlfn._xlws.FILTER(Output!$N$3:$N$992,(Output!$H$3:$H$992=I$2581)*(Output!$E$3:$E$992=$C$2582))</f>
        <v>#VALUE!</v>
      </c>
      <c r="J2582" s="7" t="e" cm="1" vm="2">
        <f t="array" ref="J2582">_xlfn._xlws.FILTER(Output!$N$3:$N$992,(Output!$H$3:$H$992=J$2581)*(Output!$E$3:$E$992=$C$2582))</f>
        <v>#VALUE!</v>
      </c>
      <c r="K2582" s="7" t="e" cm="1" vm="2">
        <f t="array" ref="K2582">_xlfn._xlws.FILTER(Output!$N$3:$N$992,(Output!$H$3:$H$992=K$2581)*(Output!$E$3:$E$992=$C$2582))</f>
        <v>#VALUE!</v>
      </c>
      <c r="L2582" s="7" t="e" cm="1" vm="2">
        <f t="array" ref="L2582">_xlfn._xlws.FILTER(Output!$N$3:$N$992,(Output!$H$3:$H$992=L$2581)*(Output!$E$3:$E$992=$C$2582))</f>
        <v>#VALUE!</v>
      </c>
      <c r="M2582" s="7" t="e" cm="1" vm="2">
        <f t="array" ref="M2582">_xlfn._xlws.FILTER(Output!$N$3:$N$992,(Output!$H$3:$H$992=M$2581)*(Output!$E$3:$E$992=$C$2582))</f>
        <v>#VALUE!</v>
      </c>
      <c r="N2582" s="7" t="e" cm="1" vm="2">
        <f t="array" ref="N2582">_xlfn._xlws.FILTER(Output!$N$3:$N$992,(Output!$H$3:$H$992=N$2581)*(Output!$E$3:$E$992=$C$2582))</f>
        <v>#VALUE!</v>
      </c>
      <c r="O2582" s="7" t="e" cm="1" vm="2">
        <f t="array" ref="O2582">_xlfn._xlws.FILTER(Output!$N$3:$N$992,(Output!$H$3:$H$992=O$2581)*(Output!$E$3:$E$992=$C$2582))</f>
        <v>#VALUE!</v>
      </c>
      <c r="P2582" s="7" t="e" cm="1" vm="2">
        <f t="array" ref="P2582">_xlfn._xlws.FILTER(Output!$N$3:$N$992,(Output!$H$3:$H$992=P$2581)*(Output!$E$3:$E$992=$C$2582))</f>
        <v>#VALUE!</v>
      </c>
      <c r="Q2582" s="7" t="e" cm="1" vm="2">
        <f t="array" ref="Q2582">_xlfn._xlws.FILTER(Output!$N$3:$N$992,(Output!$H$3:$H$992=Q$2581)*(Output!$E$3:$E$992=$C$2582))</f>
        <v>#VALUE!</v>
      </c>
      <c r="R2582" s="7" t="e" cm="1" vm="2">
        <f t="array" ref="R2582">_xlfn._xlws.FILTER(Output!$N$3:$N$992,(Output!$H$3:$H$992=R$2581)*(Output!$E$3:$E$992=$C$2582))</f>
        <v>#VALUE!</v>
      </c>
      <c r="S2582" s="7" t="e" cm="1" vm="2">
        <f t="array" ref="S2582">_xlfn._xlws.FILTER(Output!$N$3:$N$992,(Output!$H$3:$H$992=S$2581)*(Output!$E$3:$E$992=$C$2582))</f>
        <v>#VALUE!</v>
      </c>
      <c r="T2582" s="7" t="e" cm="1" vm="2">
        <f t="array" ref="T2582">_xlfn._xlws.FILTER(Output!$N$3:$N$992,(Output!$H$3:$H$992=T$2581)*(Output!$E$3:$E$992=$C$2582))</f>
        <v>#VALUE!</v>
      </c>
      <c r="U2582" s="7" t="e" cm="1" vm="2">
        <f t="array" ref="U2582">_xlfn._xlws.FILTER(Output!$N$3:$N$992,(Output!$H$3:$H$992=U$2581)*(Output!$E$3:$E$992=$C$2582))</f>
        <v>#VALUE!</v>
      </c>
      <c r="V2582" s="7" t="e" cm="1" vm="2">
        <f t="array" ref="V2582">_xlfn._xlws.FILTER(Output!$N$3:$N$992,(Output!$H$3:$H$992=V$2581)*(Output!$E$3:$E$992=$C$2582))</f>
        <v>#VALUE!</v>
      </c>
      <c r="W2582" s="7" t="e" cm="1" vm="2">
        <f t="array" ref="W2582">_xlfn._xlws.FILTER(Output!$N$3:$N$992,(Output!$H$3:$H$992=W$2581)*(Output!$E$3:$E$992=$C$2582))</f>
        <v>#VALUE!</v>
      </c>
      <c r="X2582" s="7" t="e" cm="1" vm="2">
        <f t="array" ref="X2582">_xlfn._xlws.FILTER(Output!$N$3:$N$992,(Output!$H$3:$H$992=X$2581)*(Output!$E$3:$E$992=$C$2582))</f>
        <v>#VALUE!</v>
      </c>
      <c r="Y2582" s="7" t="e" cm="1" vm="2">
        <f t="array" ref="Y2582">_xlfn._xlws.FILTER(Output!$N$3:$N$992,(Output!$H$3:$H$992=Y$2581)*(Output!$E$3:$E$992=$C$2582))</f>
        <v>#VALUE!</v>
      </c>
      <c r="Z2582" s="7" t="e" cm="1" vm="2">
        <f t="array" ref="Z2582">_xlfn._xlws.FILTER(Output!$N$3:$N$992,(Output!$H$3:$H$992=Z$2581)*(Output!$E$3:$E$992=$C$2582))</f>
        <v>#VALUE!</v>
      </c>
      <c r="AA2582" s="7" cm="1">
        <f t="array" ref="AA2582:AA2629">_xlfn._xlws.FILTER(Output!$N$3:$N$992,(Output!$H$3:$H$992=AA$2581)*(Output!$E$3:$E$992=$C$2582))</f>
        <v>202.15634329415138</v>
      </c>
      <c r="AB2582" s="7" cm="1">
        <f t="array" ref="AB2582:AB2585">_xlfn._xlws.FILTER(Output!$N$3:$N$992,(Output!$H$3:$H$992=AB$2581)*(Output!$E$3:$E$992=$C$2582))</f>
        <v>107.74655951783038</v>
      </c>
      <c r="AC2582" s="7" cm="1">
        <f t="array" ref="AC2582:AC2584">_xlfn._xlws.FILTER(Output!$N$3:$N$992,(Output!$H$3:$H$992=AC$2581)*(Output!$E$3:$E$992=$C$2582))</f>
        <v>54.947402945113787</v>
      </c>
    </row>
    <row r="2583" spans="3:29" x14ac:dyDescent="0.35">
      <c r="G2583" s="7">
        <v>0.28492635237293917</v>
      </c>
      <c r="H2583" s="7">
        <v>5.1536892247380104</v>
      </c>
      <c r="AA2583" s="7">
        <v>427.19349165050227</v>
      </c>
      <c r="AB2583" s="7">
        <v>106.28792898568815</v>
      </c>
      <c r="AC2583" s="7">
        <v>47.824808569531186</v>
      </c>
    </row>
    <row r="2584" spans="3:29" x14ac:dyDescent="0.35">
      <c r="G2584" s="7">
        <v>17.509026274025729</v>
      </c>
      <c r="H2584" s="7">
        <v>44.706753528773163</v>
      </c>
      <c r="AA2584" s="7">
        <v>383.98904362518533</v>
      </c>
      <c r="AB2584" s="7">
        <v>164.85618333810308</v>
      </c>
      <c r="AC2584" s="7">
        <v>41.001153723015015</v>
      </c>
    </row>
    <row r="2585" spans="3:29" x14ac:dyDescent="0.35">
      <c r="G2585" s="7">
        <v>73.895175438596482</v>
      </c>
      <c r="H2585" s="7">
        <v>51.689924346630114</v>
      </c>
      <c r="AA2585" s="7">
        <v>633.96818214991958</v>
      </c>
      <c r="AB2585" s="7">
        <v>59.591390892163133</v>
      </c>
    </row>
    <row r="2586" spans="3:29" x14ac:dyDescent="0.35">
      <c r="G2586" s="7">
        <v>16.212061364838632</v>
      </c>
      <c r="H2586" s="7">
        <v>0.47616279069767448</v>
      </c>
      <c r="AA2586" s="7">
        <v>334.77140033513189</v>
      </c>
    </row>
    <row r="2587" spans="3:29" x14ac:dyDescent="0.35">
      <c r="G2587" s="7">
        <v>17.165164898179356</v>
      </c>
      <c r="H2587" s="7">
        <v>29.048888888888889</v>
      </c>
      <c r="AA2587" s="7">
        <v>612.76485954784403</v>
      </c>
    </row>
    <row r="2588" spans="3:29" x14ac:dyDescent="0.35">
      <c r="G2588" s="7">
        <v>47.62236663735461</v>
      </c>
      <c r="AA2588" s="7">
        <v>462.64755833059399</v>
      </c>
    </row>
    <row r="2589" spans="3:29" x14ac:dyDescent="0.35">
      <c r="G2589" s="7">
        <v>25.569524518029763</v>
      </c>
      <c r="AA2589" s="7">
        <v>642.48166604784683</v>
      </c>
    </row>
    <row r="2590" spans="3:29" x14ac:dyDescent="0.35">
      <c r="AA2590" s="7">
        <v>429.82761943672153</v>
      </c>
    </row>
    <row r="2591" spans="3:29" x14ac:dyDescent="0.35">
      <c r="AA2591" s="7">
        <v>254.8086907300638</v>
      </c>
    </row>
    <row r="2592" spans="3:29" x14ac:dyDescent="0.35">
      <c r="AA2592" s="7">
        <v>444.99735144670041</v>
      </c>
    </row>
    <row r="2593" spans="27:27" x14ac:dyDescent="0.35">
      <c r="AA2593" s="7">
        <v>327.82241428489965</v>
      </c>
    </row>
    <row r="2594" spans="27:27" x14ac:dyDescent="0.35">
      <c r="AA2594" s="7">
        <v>74.623053370389471</v>
      </c>
    </row>
    <row r="2595" spans="27:27" x14ac:dyDescent="0.35">
      <c r="AA2595" s="7">
        <v>296.90013911253141</v>
      </c>
    </row>
    <row r="2596" spans="27:27" x14ac:dyDescent="0.35">
      <c r="AA2596" s="7">
        <v>64.969754669420823</v>
      </c>
    </row>
    <row r="2597" spans="27:27" x14ac:dyDescent="0.35">
      <c r="AA2597" s="7">
        <v>259.01356027821868</v>
      </c>
    </row>
    <row r="2598" spans="27:27" x14ac:dyDescent="0.35">
      <c r="AA2598" s="7">
        <v>249.05392246453493</v>
      </c>
    </row>
    <row r="2599" spans="27:27" x14ac:dyDescent="0.35">
      <c r="AA2599" s="7">
        <v>267.09425831687815</v>
      </c>
    </row>
    <row r="2600" spans="27:27" x14ac:dyDescent="0.35">
      <c r="AA2600" s="7">
        <v>466.72142667272146</v>
      </c>
    </row>
    <row r="2601" spans="27:27" x14ac:dyDescent="0.35">
      <c r="AA2601" s="7">
        <v>478.25863121063924</v>
      </c>
    </row>
    <row r="2602" spans="27:27" x14ac:dyDescent="0.35">
      <c r="AA2602" s="7">
        <v>312.88280122403313</v>
      </c>
    </row>
    <row r="2603" spans="27:27" x14ac:dyDescent="0.35">
      <c r="AA2603" s="7">
        <v>392.53831418576658</v>
      </c>
    </row>
    <row r="2604" spans="27:27" x14ac:dyDescent="0.35">
      <c r="AA2604" s="7">
        <v>267.6374470573827</v>
      </c>
    </row>
    <row r="2605" spans="27:27" x14ac:dyDescent="0.35">
      <c r="AA2605" s="7">
        <v>137.01166050625852</v>
      </c>
    </row>
    <row r="2606" spans="27:27" x14ac:dyDescent="0.35">
      <c r="AA2606" s="7">
        <v>136.21683597022212</v>
      </c>
    </row>
    <row r="2607" spans="27:27" x14ac:dyDescent="0.35">
      <c r="AA2607" s="7">
        <v>111.74829689232979</v>
      </c>
    </row>
    <row r="2608" spans="27:27" x14ac:dyDescent="0.35">
      <c r="AA2608" s="7">
        <v>54.974021988988007</v>
      </c>
    </row>
    <row r="2609" spans="27:27" x14ac:dyDescent="0.35">
      <c r="AA2609" s="7">
        <v>80.074873841466683</v>
      </c>
    </row>
    <row r="2610" spans="27:27" x14ac:dyDescent="0.35">
      <c r="AA2610" s="7">
        <v>111.65534135045604</v>
      </c>
    </row>
    <row r="2611" spans="27:27" x14ac:dyDescent="0.35">
      <c r="AA2611" s="7">
        <v>73.668786293435303</v>
      </c>
    </row>
    <row r="2612" spans="27:27" x14ac:dyDescent="0.35">
      <c r="AA2612" s="7">
        <v>62.55653067370335</v>
      </c>
    </row>
    <row r="2613" spans="27:27" x14ac:dyDescent="0.35">
      <c r="AA2613" s="7">
        <v>67.008482823415946</v>
      </c>
    </row>
    <row r="2614" spans="27:27" x14ac:dyDescent="0.35">
      <c r="AA2614" s="7">
        <v>107.14285714285714</v>
      </c>
    </row>
    <row r="2615" spans="27:27" x14ac:dyDescent="0.35">
      <c r="AA2615" s="7">
        <v>99.159364960637646</v>
      </c>
    </row>
    <row r="2616" spans="27:27" x14ac:dyDescent="0.35">
      <c r="AA2616" s="7">
        <v>124.85272433647692</v>
      </c>
    </row>
    <row r="2617" spans="27:27" x14ac:dyDescent="0.35">
      <c r="AA2617" s="7">
        <v>105.72569181993983</v>
      </c>
    </row>
    <row r="2618" spans="27:27" x14ac:dyDescent="0.35">
      <c r="AA2618" s="7">
        <v>96.886690841222531</v>
      </c>
    </row>
    <row r="2619" spans="27:27" x14ac:dyDescent="0.35">
      <c r="AA2619" s="7">
        <v>73.345617001564349</v>
      </c>
    </row>
    <row r="2620" spans="27:27" x14ac:dyDescent="0.35">
      <c r="AA2620" s="7">
        <v>95.168679126159063</v>
      </c>
    </row>
    <row r="2621" spans="27:27" x14ac:dyDescent="0.35">
      <c r="AA2621" s="7">
        <v>75.834032465217518</v>
      </c>
    </row>
    <row r="2622" spans="27:27" x14ac:dyDescent="0.35">
      <c r="AA2622" s="7">
        <v>104.56287301496151</v>
      </c>
    </row>
    <row r="2623" spans="27:27" x14ac:dyDescent="0.35">
      <c r="AA2623" s="7">
        <v>120.43985483296947</v>
      </c>
    </row>
    <row r="2624" spans="27:27" x14ac:dyDescent="0.35">
      <c r="AA2624" s="7">
        <v>838.80710103800754</v>
      </c>
    </row>
    <row r="2625" spans="27:27" x14ac:dyDescent="0.35">
      <c r="AA2625" s="7">
        <v>34.132530120481924</v>
      </c>
    </row>
    <row r="2626" spans="27:27" x14ac:dyDescent="0.35">
      <c r="AA2626" s="7">
        <v>329.14529953436124</v>
      </c>
    </row>
    <row r="2627" spans="27:27" x14ac:dyDescent="0.35">
      <c r="AA2627" s="7">
        <v>412.55890763432336</v>
      </c>
    </row>
    <row r="2628" spans="27:27" x14ac:dyDescent="0.35">
      <c r="AA2628" s="7">
        <v>421.77453599253516</v>
      </c>
    </row>
    <row r="2629" spans="27:27" x14ac:dyDescent="0.35">
      <c r="AA2629" s="7">
        <v>127.02962736875483</v>
      </c>
    </row>
  </sheetData>
  <mergeCells count="36">
    <mergeCell ref="AD64:AF64"/>
    <mergeCell ref="AD42:AF42"/>
    <mergeCell ref="F20:H20"/>
    <mergeCell ref="I20:R20"/>
    <mergeCell ref="S20:Z20"/>
    <mergeCell ref="AA20:AC20"/>
    <mergeCell ref="AD20:AF20"/>
    <mergeCell ref="F2580:H2580"/>
    <mergeCell ref="I2580:R2580"/>
    <mergeCell ref="S2580:Z2580"/>
    <mergeCell ref="AA2580:AC2580"/>
    <mergeCell ref="F42:H42"/>
    <mergeCell ref="I42:R42"/>
    <mergeCell ref="S42:Z42"/>
    <mergeCell ref="AA42:AC42"/>
    <mergeCell ref="F1812:H1812"/>
    <mergeCell ref="I1812:R1812"/>
    <mergeCell ref="S1812:Z1812"/>
    <mergeCell ref="AA1812:AC1812"/>
    <mergeCell ref="F1988:H1988"/>
    <mergeCell ref="I1988:R1988"/>
    <mergeCell ref="S1988:Z1988"/>
    <mergeCell ref="AA1988:AC1988"/>
    <mergeCell ref="A2:A3"/>
    <mergeCell ref="F987:H987"/>
    <mergeCell ref="I987:R987"/>
    <mergeCell ref="S987:Z987"/>
    <mergeCell ref="AA987:AC987"/>
    <mergeCell ref="F2:H2"/>
    <mergeCell ref="I2:R2"/>
    <mergeCell ref="S2:Z2"/>
    <mergeCell ref="AA2:AC2"/>
    <mergeCell ref="F64:H64"/>
    <mergeCell ref="I64:R64"/>
    <mergeCell ref="S64:Z64"/>
    <mergeCell ref="AA64:AC6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C1E28-58A8-7748-B9FB-9135FCDBD73F}">
  <dimension ref="A1:BR270"/>
  <sheetViews>
    <sheetView workbookViewId="0">
      <selection activeCell="D127" sqref="D127"/>
    </sheetView>
  </sheetViews>
  <sheetFormatPr defaultColWidth="11.453125" defaultRowHeight="14.5" x14ac:dyDescent="0.35"/>
  <cols>
    <col min="1" max="1" width="44" bestFit="1" customWidth="1"/>
    <col min="2" max="2" width="25.7265625" bestFit="1" customWidth="1"/>
    <col min="3" max="3" width="43.1796875" bestFit="1" customWidth="1"/>
    <col min="4" max="4" width="12.7265625" bestFit="1" customWidth="1"/>
    <col min="5" max="34" width="5" bestFit="1" customWidth="1"/>
    <col min="35" max="70" width="11.453125" bestFit="1" customWidth="1"/>
    <col min="71" max="256" width="8.81640625" customWidth="1"/>
    <col min="257" max="257" width="44" bestFit="1" customWidth="1"/>
    <col min="258" max="258" width="25.7265625" bestFit="1" customWidth="1"/>
    <col min="259" max="259" width="43.1796875" bestFit="1" customWidth="1"/>
    <col min="260" max="260" width="12.7265625" bestFit="1" customWidth="1"/>
    <col min="261" max="290" width="5" bestFit="1" customWidth="1"/>
    <col min="291" max="324" width="11.453125" bestFit="1" customWidth="1"/>
    <col min="325" max="512" width="8.81640625" customWidth="1"/>
    <col min="513" max="513" width="44" bestFit="1" customWidth="1"/>
    <col min="514" max="514" width="25.7265625" bestFit="1" customWidth="1"/>
    <col min="515" max="515" width="43.1796875" bestFit="1" customWidth="1"/>
    <col min="516" max="516" width="12.7265625" bestFit="1" customWidth="1"/>
    <col min="517" max="546" width="5" bestFit="1" customWidth="1"/>
    <col min="547" max="580" width="11.453125" bestFit="1" customWidth="1"/>
    <col min="581" max="768" width="8.81640625" customWidth="1"/>
    <col min="769" max="769" width="44" bestFit="1" customWidth="1"/>
    <col min="770" max="770" width="25.7265625" bestFit="1" customWidth="1"/>
    <col min="771" max="771" width="43.1796875" bestFit="1" customWidth="1"/>
    <col min="772" max="772" width="12.7265625" bestFit="1" customWidth="1"/>
    <col min="773" max="802" width="5" bestFit="1" customWidth="1"/>
    <col min="803" max="836" width="11.453125" bestFit="1" customWidth="1"/>
    <col min="837" max="1024" width="8.81640625" customWidth="1"/>
    <col min="1025" max="1025" width="44" bestFit="1" customWidth="1"/>
    <col min="1026" max="1026" width="25.7265625" bestFit="1" customWidth="1"/>
    <col min="1027" max="1027" width="43.1796875" bestFit="1" customWidth="1"/>
    <col min="1028" max="1028" width="12.7265625" bestFit="1" customWidth="1"/>
    <col min="1029" max="1058" width="5" bestFit="1" customWidth="1"/>
    <col min="1059" max="1092" width="11.453125" bestFit="1" customWidth="1"/>
    <col min="1093" max="1280" width="8.81640625" customWidth="1"/>
    <col min="1281" max="1281" width="44" bestFit="1" customWidth="1"/>
    <col min="1282" max="1282" width="25.7265625" bestFit="1" customWidth="1"/>
    <col min="1283" max="1283" width="43.1796875" bestFit="1" customWidth="1"/>
    <col min="1284" max="1284" width="12.7265625" bestFit="1" customWidth="1"/>
    <col min="1285" max="1314" width="5" bestFit="1" customWidth="1"/>
    <col min="1315" max="1348" width="11.453125" bestFit="1" customWidth="1"/>
    <col min="1349" max="1536" width="8.81640625" customWidth="1"/>
    <col min="1537" max="1537" width="44" bestFit="1" customWidth="1"/>
    <col min="1538" max="1538" width="25.7265625" bestFit="1" customWidth="1"/>
    <col min="1539" max="1539" width="43.1796875" bestFit="1" customWidth="1"/>
    <col min="1540" max="1540" width="12.7265625" bestFit="1" customWidth="1"/>
    <col min="1541" max="1570" width="5" bestFit="1" customWidth="1"/>
    <col min="1571" max="1604" width="11.453125" bestFit="1" customWidth="1"/>
    <col min="1605" max="1792" width="8.81640625" customWidth="1"/>
    <col min="1793" max="1793" width="44" bestFit="1" customWidth="1"/>
    <col min="1794" max="1794" width="25.7265625" bestFit="1" customWidth="1"/>
    <col min="1795" max="1795" width="43.1796875" bestFit="1" customWidth="1"/>
    <col min="1796" max="1796" width="12.7265625" bestFit="1" customWidth="1"/>
    <col min="1797" max="1826" width="5" bestFit="1" customWidth="1"/>
    <col min="1827" max="1860" width="11.453125" bestFit="1" customWidth="1"/>
    <col min="1861" max="2048" width="8.81640625" customWidth="1"/>
    <col min="2049" max="2049" width="44" bestFit="1" customWidth="1"/>
    <col min="2050" max="2050" width="25.7265625" bestFit="1" customWidth="1"/>
    <col min="2051" max="2051" width="43.1796875" bestFit="1" customWidth="1"/>
    <col min="2052" max="2052" width="12.7265625" bestFit="1" customWidth="1"/>
    <col min="2053" max="2082" width="5" bestFit="1" customWidth="1"/>
    <col min="2083" max="2116" width="11.453125" bestFit="1" customWidth="1"/>
    <col min="2117" max="2304" width="8.81640625" customWidth="1"/>
    <col min="2305" max="2305" width="44" bestFit="1" customWidth="1"/>
    <col min="2306" max="2306" width="25.7265625" bestFit="1" customWidth="1"/>
    <col min="2307" max="2307" width="43.1796875" bestFit="1" customWidth="1"/>
    <col min="2308" max="2308" width="12.7265625" bestFit="1" customWidth="1"/>
    <col min="2309" max="2338" width="5" bestFit="1" customWidth="1"/>
    <col min="2339" max="2372" width="11.453125" bestFit="1" customWidth="1"/>
    <col min="2373" max="2560" width="8.81640625" customWidth="1"/>
    <col min="2561" max="2561" width="44" bestFit="1" customWidth="1"/>
    <col min="2562" max="2562" width="25.7265625" bestFit="1" customWidth="1"/>
    <col min="2563" max="2563" width="43.1796875" bestFit="1" customWidth="1"/>
    <col min="2564" max="2564" width="12.7265625" bestFit="1" customWidth="1"/>
    <col min="2565" max="2594" width="5" bestFit="1" customWidth="1"/>
    <col min="2595" max="2628" width="11.453125" bestFit="1" customWidth="1"/>
    <col min="2629" max="2816" width="8.81640625" customWidth="1"/>
    <col min="2817" max="2817" width="44" bestFit="1" customWidth="1"/>
    <col min="2818" max="2818" width="25.7265625" bestFit="1" customWidth="1"/>
    <col min="2819" max="2819" width="43.1796875" bestFit="1" customWidth="1"/>
    <col min="2820" max="2820" width="12.7265625" bestFit="1" customWidth="1"/>
    <col min="2821" max="2850" width="5" bestFit="1" customWidth="1"/>
    <col min="2851" max="2884" width="11.453125" bestFit="1" customWidth="1"/>
    <col min="2885" max="3072" width="8.81640625" customWidth="1"/>
    <col min="3073" max="3073" width="44" bestFit="1" customWidth="1"/>
    <col min="3074" max="3074" width="25.7265625" bestFit="1" customWidth="1"/>
    <col min="3075" max="3075" width="43.1796875" bestFit="1" customWidth="1"/>
    <col min="3076" max="3076" width="12.7265625" bestFit="1" customWidth="1"/>
    <col min="3077" max="3106" width="5" bestFit="1" customWidth="1"/>
    <col min="3107" max="3140" width="11.453125" bestFit="1" customWidth="1"/>
    <col min="3141" max="3328" width="8.81640625" customWidth="1"/>
    <col min="3329" max="3329" width="44" bestFit="1" customWidth="1"/>
    <col min="3330" max="3330" width="25.7265625" bestFit="1" customWidth="1"/>
    <col min="3331" max="3331" width="43.1796875" bestFit="1" customWidth="1"/>
    <col min="3332" max="3332" width="12.7265625" bestFit="1" customWidth="1"/>
    <col min="3333" max="3362" width="5" bestFit="1" customWidth="1"/>
    <col min="3363" max="3396" width="11.453125" bestFit="1" customWidth="1"/>
    <col min="3397" max="3584" width="8.81640625" customWidth="1"/>
    <col min="3585" max="3585" width="44" bestFit="1" customWidth="1"/>
    <col min="3586" max="3586" width="25.7265625" bestFit="1" customWidth="1"/>
    <col min="3587" max="3587" width="43.1796875" bestFit="1" customWidth="1"/>
    <col min="3588" max="3588" width="12.7265625" bestFit="1" customWidth="1"/>
    <col min="3589" max="3618" width="5" bestFit="1" customWidth="1"/>
    <col min="3619" max="3652" width="11.453125" bestFit="1" customWidth="1"/>
    <col min="3653" max="3840" width="8.81640625" customWidth="1"/>
    <col min="3841" max="3841" width="44" bestFit="1" customWidth="1"/>
    <col min="3842" max="3842" width="25.7265625" bestFit="1" customWidth="1"/>
    <col min="3843" max="3843" width="43.1796875" bestFit="1" customWidth="1"/>
    <col min="3844" max="3844" width="12.7265625" bestFit="1" customWidth="1"/>
    <col min="3845" max="3874" width="5" bestFit="1" customWidth="1"/>
    <col min="3875" max="3908" width="11.453125" bestFit="1" customWidth="1"/>
    <col min="3909" max="4096" width="8.81640625" customWidth="1"/>
    <col min="4097" max="4097" width="44" bestFit="1" customWidth="1"/>
    <col min="4098" max="4098" width="25.7265625" bestFit="1" customWidth="1"/>
    <col min="4099" max="4099" width="43.1796875" bestFit="1" customWidth="1"/>
    <col min="4100" max="4100" width="12.7265625" bestFit="1" customWidth="1"/>
    <col min="4101" max="4130" width="5" bestFit="1" customWidth="1"/>
    <col min="4131" max="4164" width="11.453125" bestFit="1" customWidth="1"/>
    <col min="4165" max="4352" width="8.81640625" customWidth="1"/>
    <col min="4353" max="4353" width="44" bestFit="1" customWidth="1"/>
    <col min="4354" max="4354" width="25.7265625" bestFit="1" customWidth="1"/>
    <col min="4355" max="4355" width="43.1796875" bestFit="1" customWidth="1"/>
    <col min="4356" max="4356" width="12.7265625" bestFit="1" customWidth="1"/>
    <col min="4357" max="4386" width="5" bestFit="1" customWidth="1"/>
    <col min="4387" max="4420" width="11.453125" bestFit="1" customWidth="1"/>
    <col min="4421" max="4608" width="8.81640625" customWidth="1"/>
    <col min="4609" max="4609" width="44" bestFit="1" customWidth="1"/>
    <col min="4610" max="4610" width="25.7265625" bestFit="1" customWidth="1"/>
    <col min="4611" max="4611" width="43.1796875" bestFit="1" customWidth="1"/>
    <col min="4612" max="4612" width="12.7265625" bestFit="1" customWidth="1"/>
    <col min="4613" max="4642" width="5" bestFit="1" customWidth="1"/>
    <col min="4643" max="4676" width="11.453125" bestFit="1" customWidth="1"/>
    <col min="4677" max="4864" width="8.81640625" customWidth="1"/>
    <col min="4865" max="4865" width="44" bestFit="1" customWidth="1"/>
    <col min="4866" max="4866" width="25.7265625" bestFit="1" customWidth="1"/>
    <col min="4867" max="4867" width="43.1796875" bestFit="1" customWidth="1"/>
    <col min="4868" max="4868" width="12.7265625" bestFit="1" customWidth="1"/>
    <col min="4869" max="4898" width="5" bestFit="1" customWidth="1"/>
    <col min="4899" max="4932" width="11.453125" bestFit="1" customWidth="1"/>
    <col min="4933" max="5120" width="8.81640625" customWidth="1"/>
    <col min="5121" max="5121" width="44" bestFit="1" customWidth="1"/>
    <col min="5122" max="5122" width="25.7265625" bestFit="1" customWidth="1"/>
    <col min="5123" max="5123" width="43.1796875" bestFit="1" customWidth="1"/>
    <col min="5124" max="5124" width="12.7265625" bestFit="1" customWidth="1"/>
    <col min="5125" max="5154" width="5" bestFit="1" customWidth="1"/>
    <col min="5155" max="5188" width="11.453125" bestFit="1" customWidth="1"/>
    <col min="5189" max="5376" width="8.81640625" customWidth="1"/>
    <col min="5377" max="5377" width="44" bestFit="1" customWidth="1"/>
    <col min="5378" max="5378" width="25.7265625" bestFit="1" customWidth="1"/>
    <col min="5379" max="5379" width="43.1796875" bestFit="1" customWidth="1"/>
    <col min="5380" max="5380" width="12.7265625" bestFit="1" customWidth="1"/>
    <col min="5381" max="5410" width="5" bestFit="1" customWidth="1"/>
    <col min="5411" max="5444" width="11.453125" bestFit="1" customWidth="1"/>
    <col min="5445" max="5632" width="8.81640625" customWidth="1"/>
    <col min="5633" max="5633" width="44" bestFit="1" customWidth="1"/>
    <col min="5634" max="5634" width="25.7265625" bestFit="1" customWidth="1"/>
    <col min="5635" max="5635" width="43.1796875" bestFit="1" customWidth="1"/>
    <col min="5636" max="5636" width="12.7265625" bestFit="1" customWidth="1"/>
    <col min="5637" max="5666" width="5" bestFit="1" customWidth="1"/>
    <col min="5667" max="5700" width="11.453125" bestFit="1" customWidth="1"/>
    <col min="5701" max="5888" width="8.81640625" customWidth="1"/>
    <col min="5889" max="5889" width="44" bestFit="1" customWidth="1"/>
    <col min="5890" max="5890" width="25.7265625" bestFit="1" customWidth="1"/>
    <col min="5891" max="5891" width="43.1796875" bestFit="1" customWidth="1"/>
    <col min="5892" max="5892" width="12.7265625" bestFit="1" customWidth="1"/>
    <col min="5893" max="5922" width="5" bestFit="1" customWidth="1"/>
    <col min="5923" max="5956" width="11.453125" bestFit="1" customWidth="1"/>
    <col min="5957" max="6144" width="8.81640625" customWidth="1"/>
    <col min="6145" max="6145" width="44" bestFit="1" customWidth="1"/>
    <col min="6146" max="6146" width="25.7265625" bestFit="1" customWidth="1"/>
    <col min="6147" max="6147" width="43.1796875" bestFit="1" customWidth="1"/>
    <col min="6148" max="6148" width="12.7265625" bestFit="1" customWidth="1"/>
    <col min="6149" max="6178" width="5" bestFit="1" customWidth="1"/>
    <col min="6179" max="6212" width="11.453125" bestFit="1" customWidth="1"/>
    <col min="6213" max="6400" width="8.81640625" customWidth="1"/>
    <col min="6401" max="6401" width="44" bestFit="1" customWidth="1"/>
    <col min="6402" max="6402" width="25.7265625" bestFit="1" customWidth="1"/>
    <col min="6403" max="6403" width="43.1796875" bestFit="1" customWidth="1"/>
    <col min="6404" max="6404" width="12.7265625" bestFit="1" customWidth="1"/>
    <col min="6405" max="6434" width="5" bestFit="1" customWidth="1"/>
    <col min="6435" max="6468" width="11.453125" bestFit="1" customWidth="1"/>
    <col min="6469" max="6656" width="8.81640625" customWidth="1"/>
    <col min="6657" max="6657" width="44" bestFit="1" customWidth="1"/>
    <col min="6658" max="6658" width="25.7265625" bestFit="1" customWidth="1"/>
    <col min="6659" max="6659" width="43.1796875" bestFit="1" customWidth="1"/>
    <col min="6660" max="6660" width="12.7265625" bestFit="1" customWidth="1"/>
    <col min="6661" max="6690" width="5" bestFit="1" customWidth="1"/>
    <col min="6691" max="6724" width="11.453125" bestFit="1" customWidth="1"/>
    <col min="6725" max="6912" width="8.81640625" customWidth="1"/>
    <col min="6913" max="6913" width="44" bestFit="1" customWidth="1"/>
    <col min="6914" max="6914" width="25.7265625" bestFit="1" customWidth="1"/>
    <col min="6915" max="6915" width="43.1796875" bestFit="1" customWidth="1"/>
    <col min="6916" max="6916" width="12.7265625" bestFit="1" customWidth="1"/>
    <col min="6917" max="6946" width="5" bestFit="1" customWidth="1"/>
    <col min="6947" max="6980" width="11.453125" bestFit="1" customWidth="1"/>
    <col min="6981" max="7168" width="8.81640625" customWidth="1"/>
    <col min="7169" max="7169" width="44" bestFit="1" customWidth="1"/>
    <col min="7170" max="7170" width="25.7265625" bestFit="1" customWidth="1"/>
    <col min="7171" max="7171" width="43.1796875" bestFit="1" customWidth="1"/>
    <col min="7172" max="7172" width="12.7265625" bestFit="1" customWidth="1"/>
    <col min="7173" max="7202" width="5" bestFit="1" customWidth="1"/>
    <col min="7203" max="7236" width="11.453125" bestFit="1" customWidth="1"/>
    <col min="7237" max="7424" width="8.81640625" customWidth="1"/>
    <col min="7425" max="7425" width="44" bestFit="1" customWidth="1"/>
    <col min="7426" max="7426" width="25.7265625" bestFit="1" customWidth="1"/>
    <col min="7427" max="7427" width="43.1796875" bestFit="1" customWidth="1"/>
    <col min="7428" max="7428" width="12.7265625" bestFit="1" customWidth="1"/>
    <col min="7429" max="7458" width="5" bestFit="1" customWidth="1"/>
    <col min="7459" max="7492" width="11.453125" bestFit="1" customWidth="1"/>
    <col min="7493" max="7680" width="8.81640625" customWidth="1"/>
    <col min="7681" max="7681" width="44" bestFit="1" customWidth="1"/>
    <col min="7682" max="7682" width="25.7265625" bestFit="1" customWidth="1"/>
    <col min="7683" max="7683" width="43.1796875" bestFit="1" customWidth="1"/>
    <col min="7684" max="7684" width="12.7265625" bestFit="1" customWidth="1"/>
    <col min="7685" max="7714" width="5" bestFit="1" customWidth="1"/>
    <col min="7715" max="7748" width="11.453125" bestFit="1" customWidth="1"/>
    <col min="7749" max="7936" width="8.81640625" customWidth="1"/>
    <col min="7937" max="7937" width="44" bestFit="1" customWidth="1"/>
    <col min="7938" max="7938" width="25.7265625" bestFit="1" customWidth="1"/>
    <col min="7939" max="7939" width="43.1796875" bestFit="1" customWidth="1"/>
    <col min="7940" max="7940" width="12.7265625" bestFit="1" customWidth="1"/>
    <col min="7941" max="7970" width="5" bestFit="1" customWidth="1"/>
    <col min="7971" max="8004" width="11.453125" bestFit="1" customWidth="1"/>
    <col min="8005" max="8192" width="8.81640625" customWidth="1"/>
    <col min="8193" max="8193" width="44" bestFit="1" customWidth="1"/>
    <col min="8194" max="8194" width="25.7265625" bestFit="1" customWidth="1"/>
    <col min="8195" max="8195" width="43.1796875" bestFit="1" customWidth="1"/>
    <col min="8196" max="8196" width="12.7265625" bestFit="1" customWidth="1"/>
    <col min="8197" max="8226" width="5" bestFit="1" customWidth="1"/>
    <col min="8227" max="8260" width="11.453125" bestFit="1" customWidth="1"/>
    <col min="8261" max="8448" width="8.81640625" customWidth="1"/>
    <col min="8449" max="8449" width="44" bestFit="1" customWidth="1"/>
    <col min="8450" max="8450" width="25.7265625" bestFit="1" customWidth="1"/>
    <col min="8451" max="8451" width="43.1796875" bestFit="1" customWidth="1"/>
    <col min="8452" max="8452" width="12.7265625" bestFit="1" customWidth="1"/>
    <col min="8453" max="8482" width="5" bestFit="1" customWidth="1"/>
    <col min="8483" max="8516" width="11.453125" bestFit="1" customWidth="1"/>
    <col min="8517" max="8704" width="8.81640625" customWidth="1"/>
    <col min="8705" max="8705" width="44" bestFit="1" customWidth="1"/>
    <col min="8706" max="8706" width="25.7265625" bestFit="1" customWidth="1"/>
    <col min="8707" max="8707" width="43.1796875" bestFit="1" customWidth="1"/>
    <col min="8708" max="8708" width="12.7265625" bestFit="1" customWidth="1"/>
    <col min="8709" max="8738" width="5" bestFit="1" customWidth="1"/>
    <col min="8739" max="8772" width="11.453125" bestFit="1" customWidth="1"/>
    <col min="8773" max="8960" width="8.81640625" customWidth="1"/>
    <col min="8961" max="8961" width="44" bestFit="1" customWidth="1"/>
    <col min="8962" max="8962" width="25.7265625" bestFit="1" customWidth="1"/>
    <col min="8963" max="8963" width="43.1796875" bestFit="1" customWidth="1"/>
    <col min="8964" max="8964" width="12.7265625" bestFit="1" customWidth="1"/>
    <col min="8965" max="8994" width="5" bestFit="1" customWidth="1"/>
    <col min="8995" max="9028" width="11.453125" bestFit="1" customWidth="1"/>
    <col min="9029" max="9216" width="8.81640625" customWidth="1"/>
    <col min="9217" max="9217" width="44" bestFit="1" customWidth="1"/>
    <col min="9218" max="9218" width="25.7265625" bestFit="1" customWidth="1"/>
    <col min="9219" max="9219" width="43.1796875" bestFit="1" customWidth="1"/>
    <col min="9220" max="9220" width="12.7265625" bestFit="1" customWidth="1"/>
    <col min="9221" max="9250" width="5" bestFit="1" customWidth="1"/>
    <col min="9251" max="9284" width="11.453125" bestFit="1" customWidth="1"/>
    <col min="9285" max="9472" width="8.81640625" customWidth="1"/>
    <col min="9473" max="9473" width="44" bestFit="1" customWidth="1"/>
    <col min="9474" max="9474" width="25.7265625" bestFit="1" customWidth="1"/>
    <col min="9475" max="9475" width="43.1796875" bestFit="1" customWidth="1"/>
    <col min="9476" max="9476" width="12.7265625" bestFit="1" customWidth="1"/>
    <col min="9477" max="9506" width="5" bestFit="1" customWidth="1"/>
    <col min="9507" max="9540" width="11.453125" bestFit="1" customWidth="1"/>
    <col min="9541" max="9728" width="8.81640625" customWidth="1"/>
    <col min="9729" max="9729" width="44" bestFit="1" customWidth="1"/>
    <col min="9730" max="9730" width="25.7265625" bestFit="1" customWidth="1"/>
    <col min="9731" max="9731" width="43.1796875" bestFit="1" customWidth="1"/>
    <col min="9732" max="9732" width="12.7265625" bestFit="1" customWidth="1"/>
    <col min="9733" max="9762" width="5" bestFit="1" customWidth="1"/>
    <col min="9763" max="9796" width="11.453125" bestFit="1" customWidth="1"/>
    <col min="9797" max="9984" width="8.81640625" customWidth="1"/>
    <col min="9985" max="9985" width="44" bestFit="1" customWidth="1"/>
    <col min="9986" max="9986" width="25.7265625" bestFit="1" customWidth="1"/>
    <col min="9987" max="9987" width="43.1796875" bestFit="1" customWidth="1"/>
    <col min="9988" max="9988" width="12.7265625" bestFit="1" customWidth="1"/>
    <col min="9989" max="10018" width="5" bestFit="1" customWidth="1"/>
    <col min="10019" max="10052" width="11.453125" bestFit="1" customWidth="1"/>
    <col min="10053" max="10240" width="8.81640625" customWidth="1"/>
    <col min="10241" max="10241" width="44" bestFit="1" customWidth="1"/>
    <col min="10242" max="10242" width="25.7265625" bestFit="1" customWidth="1"/>
    <col min="10243" max="10243" width="43.1796875" bestFit="1" customWidth="1"/>
    <col min="10244" max="10244" width="12.7265625" bestFit="1" customWidth="1"/>
    <col min="10245" max="10274" width="5" bestFit="1" customWidth="1"/>
    <col min="10275" max="10308" width="11.453125" bestFit="1" customWidth="1"/>
    <col min="10309" max="10496" width="8.81640625" customWidth="1"/>
    <col min="10497" max="10497" width="44" bestFit="1" customWidth="1"/>
    <col min="10498" max="10498" width="25.7265625" bestFit="1" customWidth="1"/>
    <col min="10499" max="10499" width="43.1796875" bestFit="1" customWidth="1"/>
    <col min="10500" max="10500" width="12.7265625" bestFit="1" customWidth="1"/>
    <col min="10501" max="10530" width="5" bestFit="1" customWidth="1"/>
    <col min="10531" max="10564" width="11.453125" bestFit="1" customWidth="1"/>
    <col min="10565" max="10752" width="8.81640625" customWidth="1"/>
    <col min="10753" max="10753" width="44" bestFit="1" customWidth="1"/>
    <col min="10754" max="10754" width="25.7265625" bestFit="1" customWidth="1"/>
    <col min="10755" max="10755" width="43.1796875" bestFit="1" customWidth="1"/>
    <col min="10756" max="10756" width="12.7265625" bestFit="1" customWidth="1"/>
    <col min="10757" max="10786" width="5" bestFit="1" customWidth="1"/>
    <col min="10787" max="10820" width="11.453125" bestFit="1" customWidth="1"/>
    <col min="10821" max="11008" width="8.81640625" customWidth="1"/>
    <col min="11009" max="11009" width="44" bestFit="1" customWidth="1"/>
    <col min="11010" max="11010" width="25.7265625" bestFit="1" customWidth="1"/>
    <col min="11011" max="11011" width="43.1796875" bestFit="1" customWidth="1"/>
    <col min="11012" max="11012" width="12.7265625" bestFit="1" customWidth="1"/>
    <col min="11013" max="11042" width="5" bestFit="1" customWidth="1"/>
    <col min="11043" max="11076" width="11.453125" bestFit="1" customWidth="1"/>
    <col min="11077" max="11264" width="8.81640625" customWidth="1"/>
    <col min="11265" max="11265" width="44" bestFit="1" customWidth="1"/>
    <col min="11266" max="11266" width="25.7265625" bestFit="1" customWidth="1"/>
    <col min="11267" max="11267" width="43.1796875" bestFit="1" customWidth="1"/>
    <col min="11268" max="11268" width="12.7265625" bestFit="1" customWidth="1"/>
    <col min="11269" max="11298" width="5" bestFit="1" customWidth="1"/>
    <col min="11299" max="11332" width="11.453125" bestFit="1" customWidth="1"/>
    <col min="11333" max="11520" width="8.81640625" customWidth="1"/>
    <col min="11521" max="11521" width="44" bestFit="1" customWidth="1"/>
    <col min="11522" max="11522" width="25.7265625" bestFit="1" customWidth="1"/>
    <col min="11523" max="11523" width="43.1796875" bestFit="1" customWidth="1"/>
    <col min="11524" max="11524" width="12.7265625" bestFit="1" customWidth="1"/>
    <col min="11525" max="11554" width="5" bestFit="1" customWidth="1"/>
    <col min="11555" max="11588" width="11.453125" bestFit="1" customWidth="1"/>
    <col min="11589" max="11776" width="8.81640625" customWidth="1"/>
    <col min="11777" max="11777" width="44" bestFit="1" customWidth="1"/>
    <col min="11778" max="11778" width="25.7265625" bestFit="1" customWidth="1"/>
    <col min="11779" max="11779" width="43.1796875" bestFit="1" customWidth="1"/>
    <col min="11780" max="11780" width="12.7265625" bestFit="1" customWidth="1"/>
    <col min="11781" max="11810" width="5" bestFit="1" customWidth="1"/>
    <col min="11811" max="11844" width="11.453125" bestFit="1" customWidth="1"/>
    <col min="11845" max="12032" width="8.81640625" customWidth="1"/>
    <col min="12033" max="12033" width="44" bestFit="1" customWidth="1"/>
    <col min="12034" max="12034" width="25.7265625" bestFit="1" customWidth="1"/>
    <col min="12035" max="12035" width="43.1796875" bestFit="1" customWidth="1"/>
    <col min="12036" max="12036" width="12.7265625" bestFit="1" customWidth="1"/>
    <col min="12037" max="12066" width="5" bestFit="1" customWidth="1"/>
    <col min="12067" max="12100" width="11.453125" bestFit="1" customWidth="1"/>
    <col min="12101" max="12288" width="8.81640625" customWidth="1"/>
    <col min="12289" max="12289" width="44" bestFit="1" customWidth="1"/>
    <col min="12290" max="12290" width="25.7265625" bestFit="1" customWidth="1"/>
    <col min="12291" max="12291" width="43.1796875" bestFit="1" customWidth="1"/>
    <col min="12292" max="12292" width="12.7265625" bestFit="1" customWidth="1"/>
    <col min="12293" max="12322" width="5" bestFit="1" customWidth="1"/>
    <col min="12323" max="12356" width="11.453125" bestFit="1" customWidth="1"/>
    <col min="12357" max="12544" width="8.81640625" customWidth="1"/>
    <col min="12545" max="12545" width="44" bestFit="1" customWidth="1"/>
    <col min="12546" max="12546" width="25.7265625" bestFit="1" customWidth="1"/>
    <col min="12547" max="12547" width="43.1796875" bestFit="1" customWidth="1"/>
    <col min="12548" max="12548" width="12.7265625" bestFit="1" customWidth="1"/>
    <col min="12549" max="12578" width="5" bestFit="1" customWidth="1"/>
    <col min="12579" max="12612" width="11.453125" bestFit="1" customWidth="1"/>
    <col min="12613" max="12800" width="8.81640625" customWidth="1"/>
    <col min="12801" max="12801" width="44" bestFit="1" customWidth="1"/>
    <col min="12802" max="12802" width="25.7265625" bestFit="1" customWidth="1"/>
    <col min="12803" max="12803" width="43.1796875" bestFit="1" customWidth="1"/>
    <col min="12804" max="12804" width="12.7265625" bestFit="1" customWidth="1"/>
    <col min="12805" max="12834" width="5" bestFit="1" customWidth="1"/>
    <col min="12835" max="12868" width="11.453125" bestFit="1" customWidth="1"/>
    <col min="12869" max="13056" width="8.81640625" customWidth="1"/>
    <col min="13057" max="13057" width="44" bestFit="1" customWidth="1"/>
    <col min="13058" max="13058" width="25.7265625" bestFit="1" customWidth="1"/>
    <col min="13059" max="13059" width="43.1796875" bestFit="1" customWidth="1"/>
    <col min="13060" max="13060" width="12.7265625" bestFit="1" customWidth="1"/>
    <col min="13061" max="13090" width="5" bestFit="1" customWidth="1"/>
    <col min="13091" max="13124" width="11.453125" bestFit="1" customWidth="1"/>
    <col min="13125" max="13312" width="8.81640625" customWidth="1"/>
    <col min="13313" max="13313" width="44" bestFit="1" customWidth="1"/>
    <col min="13314" max="13314" width="25.7265625" bestFit="1" customWidth="1"/>
    <col min="13315" max="13315" width="43.1796875" bestFit="1" customWidth="1"/>
    <col min="13316" max="13316" width="12.7265625" bestFit="1" customWidth="1"/>
    <col min="13317" max="13346" width="5" bestFit="1" customWidth="1"/>
    <col min="13347" max="13380" width="11.453125" bestFit="1" customWidth="1"/>
    <col min="13381" max="13568" width="8.81640625" customWidth="1"/>
    <col min="13569" max="13569" width="44" bestFit="1" customWidth="1"/>
    <col min="13570" max="13570" width="25.7265625" bestFit="1" customWidth="1"/>
    <col min="13571" max="13571" width="43.1796875" bestFit="1" customWidth="1"/>
    <col min="13572" max="13572" width="12.7265625" bestFit="1" customWidth="1"/>
    <col min="13573" max="13602" width="5" bestFit="1" customWidth="1"/>
    <col min="13603" max="13636" width="11.453125" bestFit="1" customWidth="1"/>
    <col min="13637" max="13824" width="8.81640625" customWidth="1"/>
    <col min="13825" max="13825" width="44" bestFit="1" customWidth="1"/>
    <col min="13826" max="13826" width="25.7265625" bestFit="1" customWidth="1"/>
    <col min="13827" max="13827" width="43.1796875" bestFit="1" customWidth="1"/>
    <col min="13828" max="13828" width="12.7265625" bestFit="1" customWidth="1"/>
    <col min="13829" max="13858" width="5" bestFit="1" customWidth="1"/>
    <col min="13859" max="13892" width="11.453125" bestFit="1" customWidth="1"/>
    <col min="13893" max="14080" width="8.81640625" customWidth="1"/>
    <col min="14081" max="14081" width="44" bestFit="1" customWidth="1"/>
    <col min="14082" max="14082" width="25.7265625" bestFit="1" customWidth="1"/>
    <col min="14083" max="14083" width="43.1796875" bestFit="1" customWidth="1"/>
    <col min="14084" max="14084" width="12.7265625" bestFit="1" customWidth="1"/>
    <col min="14085" max="14114" width="5" bestFit="1" customWidth="1"/>
    <col min="14115" max="14148" width="11.453125" bestFit="1" customWidth="1"/>
    <col min="14149" max="14336" width="8.81640625" customWidth="1"/>
    <col min="14337" max="14337" width="44" bestFit="1" customWidth="1"/>
    <col min="14338" max="14338" width="25.7265625" bestFit="1" customWidth="1"/>
    <col min="14339" max="14339" width="43.1796875" bestFit="1" customWidth="1"/>
    <col min="14340" max="14340" width="12.7265625" bestFit="1" customWidth="1"/>
    <col min="14341" max="14370" width="5" bestFit="1" customWidth="1"/>
    <col min="14371" max="14404" width="11.453125" bestFit="1" customWidth="1"/>
    <col min="14405" max="14592" width="8.81640625" customWidth="1"/>
    <col min="14593" max="14593" width="44" bestFit="1" customWidth="1"/>
    <col min="14594" max="14594" width="25.7265625" bestFit="1" customWidth="1"/>
    <col min="14595" max="14595" width="43.1796875" bestFit="1" customWidth="1"/>
    <col min="14596" max="14596" width="12.7265625" bestFit="1" customWidth="1"/>
    <col min="14597" max="14626" width="5" bestFit="1" customWidth="1"/>
    <col min="14627" max="14660" width="11.453125" bestFit="1" customWidth="1"/>
    <col min="14661" max="14848" width="8.81640625" customWidth="1"/>
    <col min="14849" max="14849" width="44" bestFit="1" customWidth="1"/>
    <col min="14850" max="14850" width="25.7265625" bestFit="1" customWidth="1"/>
    <col min="14851" max="14851" width="43.1796875" bestFit="1" customWidth="1"/>
    <col min="14852" max="14852" width="12.7265625" bestFit="1" customWidth="1"/>
    <col min="14853" max="14882" width="5" bestFit="1" customWidth="1"/>
    <col min="14883" max="14916" width="11.453125" bestFit="1" customWidth="1"/>
    <col min="14917" max="15104" width="8.81640625" customWidth="1"/>
    <col min="15105" max="15105" width="44" bestFit="1" customWidth="1"/>
    <col min="15106" max="15106" width="25.7265625" bestFit="1" customWidth="1"/>
    <col min="15107" max="15107" width="43.1796875" bestFit="1" customWidth="1"/>
    <col min="15108" max="15108" width="12.7265625" bestFit="1" customWidth="1"/>
    <col min="15109" max="15138" width="5" bestFit="1" customWidth="1"/>
    <col min="15139" max="15172" width="11.453125" bestFit="1" customWidth="1"/>
    <col min="15173" max="15360" width="8.81640625" customWidth="1"/>
    <col min="15361" max="15361" width="44" bestFit="1" customWidth="1"/>
    <col min="15362" max="15362" width="25.7265625" bestFit="1" customWidth="1"/>
    <col min="15363" max="15363" width="43.1796875" bestFit="1" customWidth="1"/>
    <col min="15364" max="15364" width="12.7265625" bestFit="1" customWidth="1"/>
    <col min="15365" max="15394" width="5" bestFit="1" customWidth="1"/>
    <col min="15395" max="15428" width="11.453125" bestFit="1" customWidth="1"/>
    <col min="15429" max="15616" width="8.81640625" customWidth="1"/>
    <col min="15617" max="15617" width="44" bestFit="1" customWidth="1"/>
    <col min="15618" max="15618" width="25.7265625" bestFit="1" customWidth="1"/>
    <col min="15619" max="15619" width="43.1796875" bestFit="1" customWidth="1"/>
    <col min="15620" max="15620" width="12.7265625" bestFit="1" customWidth="1"/>
    <col min="15621" max="15650" width="5" bestFit="1" customWidth="1"/>
    <col min="15651" max="15684" width="11.453125" bestFit="1" customWidth="1"/>
    <col min="15685" max="15872" width="8.81640625" customWidth="1"/>
    <col min="15873" max="15873" width="44" bestFit="1" customWidth="1"/>
    <col min="15874" max="15874" width="25.7265625" bestFit="1" customWidth="1"/>
    <col min="15875" max="15875" width="43.1796875" bestFit="1" customWidth="1"/>
    <col min="15876" max="15876" width="12.7265625" bestFit="1" customWidth="1"/>
    <col min="15877" max="15906" width="5" bestFit="1" customWidth="1"/>
    <col min="15907" max="15940" width="11.453125" bestFit="1" customWidth="1"/>
    <col min="15941" max="16128" width="8.81640625" customWidth="1"/>
    <col min="16129" max="16129" width="44" bestFit="1" customWidth="1"/>
    <col min="16130" max="16130" width="25.7265625" bestFit="1" customWidth="1"/>
    <col min="16131" max="16131" width="43.1796875" bestFit="1" customWidth="1"/>
    <col min="16132" max="16132" width="12.7265625" bestFit="1" customWidth="1"/>
    <col min="16133" max="16162" width="5" bestFit="1" customWidth="1"/>
    <col min="16163" max="16196" width="11.453125" bestFit="1" customWidth="1"/>
    <col min="16197" max="16384" width="8.81640625" customWidth="1"/>
  </cols>
  <sheetData>
    <row r="1" spans="1:70" x14ac:dyDescent="0.35">
      <c r="A1" t="s">
        <v>1452</v>
      </c>
      <c r="B1" t="s">
        <v>1453</v>
      </c>
    </row>
    <row r="2" spans="1:70" x14ac:dyDescent="0.35">
      <c r="A2" t="s">
        <v>1454</v>
      </c>
      <c r="B2" s="19">
        <v>45554</v>
      </c>
    </row>
    <row r="3" spans="1:70" x14ac:dyDescent="0.35">
      <c r="E3">
        <f>VALUE(E4)</f>
        <v>1960</v>
      </c>
      <c r="F3">
        <f t="shared" ref="F3:BQ3" si="0">VALUE(F4)</f>
        <v>1961</v>
      </c>
      <c r="G3">
        <f t="shared" si="0"/>
        <v>1962</v>
      </c>
      <c r="H3">
        <f t="shared" si="0"/>
        <v>1963</v>
      </c>
      <c r="I3">
        <f t="shared" si="0"/>
        <v>1964</v>
      </c>
      <c r="J3">
        <f t="shared" si="0"/>
        <v>1965</v>
      </c>
      <c r="K3">
        <f t="shared" si="0"/>
        <v>1966</v>
      </c>
      <c r="L3">
        <f t="shared" si="0"/>
        <v>1967</v>
      </c>
      <c r="M3">
        <f t="shared" si="0"/>
        <v>1968</v>
      </c>
      <c r="N3">
        <f t="shared" si="0"/>
        <v>1969</v>
      </c>
      <c r="O3">
        <f t="shared" si="0"/>
        <v>1970</v>
      </c>
      <c r="P3">
        <f t="shared" si="0"/>
        <v>1971</v>
      </c>
      <c r="Q3">
        <f t="shared" si="0"/>
        <v>1972</v>
      </c>
      <c r="R3">
        <f t="shared" si="0"/>
        <v>1973</v>
      </c>
      <c r="S3">
        <f t="shared" si="0"/>
        <v>1974</v>
      </c>
      <c r="T3">
        <f t="shared" si="0"/>
        <v>1975</v>
      </c>
      <c r="U3">
        <f t="shared" si="0"/>
        <v>1976</v>
      </c>
      <c r="V3">
        <f t="shared" si="0"/>
        <v>1977</v>
      </c>
      <c r="W3">
        <f t="shared" si="0"/>
        <v>1978</v>
      </c>
      <c r="X3">
        <f t="shared" si="0"/>
        <v>1979</v>
      </c>
      <c r="Y3">
        <f t="shared" si="0"/>
        <v>1980</v>
      </c>
      <c r="Z3">
        <f t="shared" si="0"/>
        <v>1981</v>
      </c>
      <c r="AA3">
        <f t="shared" si="0"/>
        <v>1982</v>
      </c>
      <c r="AB3">
        <f t="shared" si="0"/>
        <v>1983</v>
      </c>
      <c r="AC3">
        <f t="shared" si="0"/>
        <v>1984</v>
      </c>
      <c r="AD3">
        <f t="shared" si="0"/>
        <v>1985</v>
      </c>
      <c r="AE3">
        <f t="shared" si="0"/>
        <v>1986</v>
      </c>
      <c r="AF3">
        <f t="shared" si="0"/>
        <v>1987</v>
      </c>
      <c r="AG3">
        <f t="shared" si="0"/>
        <v>1988</v>
      </c>
      <c r="AH3">
        <f t="shared" si="0"/>
        <v>1989</v>
      </c>
      <c r="AI3">
        <f t="shared" si="0"/>
        <v>1990</v>
      </c>
      <c r="AJ3">
        <f t="shared" si="0"/>
        <v>1991</v>
      </c>
      <c r="AK3">
        <f t="shared" si="0"/>
        <v>1992</v>
      </c>
      <c r="AL3">
        <f t="shared" si="0"/>
        <v>1993</v>
      </c>
      <c r="AM3">
        <f t="shared" si="0"/>
        <v>1994</v>
      </c>
      <c r="AN3">
        <f t="shared" si="0"/>
        <v>1995</v>
      </c>
      <c r="AO3">
        <f t="shared" si="0"/>
        <v>1996</v>
      </c>
      <c r="AP3">
        <f t="shared" si="0"/>
        <v>1997</v>
      </c>
      <c r="AQ3">
        <f t="shared" si="0"/>
        <v>1998</v>
      </c>
      <c r="AR3">
        <f t="shared" si="0"/>
        <v>1999</v>
      </c>
      <c r="AS3">
        <f t="shared" si="0"/>
        <v>2000</v>
      </c>
      <c r="AT3">
        <f t="shared" si="0"/>
        <v>2001</v>
      </c>
      <c r="AU3">
        <f t="shared" si="0"/>
        <v>2002</v>
      </c>
      <c r="AV3">
        <f t="shared" si="0"/>
        <v>2003</v>
      </c>
      <c r="AW3">
        <f t="shared" si="0"/>
        <v>2004</v>
      </c>
      <c r="AX3">
        <f t="shared" si="0"/>
        <v>2005</v>
      </c>
      <c r="AY3">
        <f t="shared" si="0"/>
        <v>2006</v>
      </c>
      <c r="AZ3">
        <f t="shared" si="0"/>
        <v>2007</v>
      </c>
      <c r="BA3">
        <f t="shared" si="0"/>
        <v>2008</v>
      </c>
      <c r="BB3">
        <f t="shared" si="0"/>
        <v>2009</v>
      </c>
      <c r="BC3">
        <f t="shared" si="0"/>
        <v>2010</v>
      </c>
      <c r="BD3">
        <f t="shared" si="0"/>
        <v>2011</v>
      </c>
      <c r="BE3">
        <f t="shared" si="0"/>
        <v>2012</v>
      </c>
      <c r="BF3">
        <f t="shared" si="0"/>
        <v>2013</v>
      </c>
      <c r="BG3">
        <f t="shared" si="0"/>
        <v>2014</v>
      </c>
      <c r="BH3">
        <f t="shared" si="0"/>
        <v>2015</v>
      </c>
      <c r="BI3">
        <f t="shared" si="0"/>
        <v>2016</v>
      </c>
      <c r="BJ3">
        <f t="shared" si="0"/>
        <v>2017</v>
      </c>
      <c r="BK3">
        <f t="shared" si="0"/>
        <v>2018</v>
      </c>
      <c r="BL3">
        <f t="shared" si="0"/>
        <v>2019</v>
      </c>
      <c r="BM3">
        <f t="shared" si="0"/>
        <v>2020</v>
      </c>
      <c r="BN3">
        <f t="shared" si="0"/>
        <v>2021</v>
      </c>
      <c r="BO3">
        <f t="shared" si="0"/>
        <v>2022</v>
      </c>
      <c r="BP3">
        <f t="shared" si="0"/>
        <v>2023</v>
      </c>
      <c r="BQ3">
        <f t="shared" si="0"/>
        <v>2024</v>
      </c>
      <c r="BR3">
        <f t="shared" ref="BR3" si="1">VALUE(BR4)</f>
        <v>2025</v>
      </c>
    </row>
    <row r="4" spans="1:70" x14ac:dyDescent="0.35">
      <c r="A4" t="s">
        <v>1455</v>
      </c>
      <c r="B4" t="s">
        <v>1456</v>
      </c>
      <c r="C4" t="s">
        <v>1457</v>
      </c>
      <c r="D4" t="s">
        <v>1458</v>
      </c>
      <c r="E4" t="s">
        <v>1459</v>
      </c>
      <c r="F4" t="s">
        <v>1460</v>
      </c>
      <c r="G4" t="s">
        <v>1461</v>
      </c>
      <c r="H4" t="s">
        <v>1462</v>
      </c>
      <c r="I4" t="s">
        <v>1463</v>
      </c>
      <c r="J4" t="s">
        <v>1464</v>
      </c>
      <c r="K4" t="s">
        <v>1465</v>
      </c>
      <c r="L4" t="s">
        <v>1466</v>
      </c>
      <c r="M4" t="s">
        <v>1467</v>
      </c>
      <c r="N4" t="s">
        <v>1468</v>
      </c>
      <c r="O4" t="s">
        <v>1469</v>
      </c>
      <c r="P4" t="s">
        <v>1470</v>
      </c>
      <c r="Q4" t="s">
        <v>1471</v>
      </c>
      <c r="R4" t="s">
        <v>1472</v>
      </c>
      <c r="S4" t="s">
        <v>1473</v>
      </c>
      <c r="T4" t="s">
        <v>1474</v>
      </c>
      <c r="U4" t="s">
        <v>1475</v>
      </c>
      <c r="V4" t="s">
        <v>1476</v>
      </c>
      <c r="W4" t="s">
        <v>1477</v>
      </c>
      <c r="X4" t="s">
        <v>1478</v>
      </c>
      <c r="Y4" t="s">
        <v>1479</v>
      </c>
      <c r="Z4" t="s">
        <v>1480</v>
      </c>
      <c r="AA4" t="s">
        <v>1481</v>
      </c>
      <c r="AB4" t="s">
        <v>1482</v>
      </c>
      <c r="AC4" t="s">
        <v>1483</v>
      </c>
      <c r="AD4" t="s">
        <v>1484</v>
      </c>
      <c r="AE4" t="s">
        <v>1485</v>
      </c>
      <c r="AF4" t="s">
        <v>1486</v>
      </c>
      <c r="AG4" t="s">
        <v>1487</v>
      </c>
      <c r="AH4" t="s">
        <v>1488</v>
      </c>
      <c r="AI4" t="s">
        <v>1489</v>
      </c>
      <c r="AJ4" t="s">
        <v>1490</v>
      </c>
      <c r="AK4" t="s">
        <v>1491</v>
      </c>
      <c r="AL4" t="s">
        <v>1492</v>
      </c>
      <c r="AM4" t="s">
        <v>1493</v>
      </c>
      <c r="AN4" t="s">
        <v>1494</v>
      </c>
      <c r="AO4" t="s">
        <v>1495</v>
      </c>
      <c r="AP4" t="s">
        <v>1496</v>
      </c>
      <c r="AQ4" t="s">
        <v>1497</v>
      </c>
      <c r="AR4" t="s">
        <v>1498</v>
      </c>
      <c r="AS4" t="s">
        <v>1499</v>
      </c>
      <c r="AT4" t="s">
        <v>1500</v>
      </c>
      <c r="AU4" t="s">
        <v>1501</v>
      </c>
      <c r="AV4" t="s">
        <v>1502</v>
      </c>
      <c r="AW4" t="s">
        <v>1503</v>
      </c>
      <c r="AX4" t="s">
        <v>1504</v>
      </c>
      <c r="AY4" t="s">
        <v>1505</v>
      </c>
      <c r="AZ4" t="s">
        <v>1506</v>
      </c>
      <c r="BA4" t="s">
        <v>1507</v>
      </c>
      <c r="BB4" t="s">
        <v>1508</v>
      </c>
      <c r="BC4" t="s">
        <v>1509</v>
      </c>
      <c r="BD4" t="s">
        <v>1510</v>
      </c>
      <c r="BE4" t="s">
        <v>1511</v>
      </c>
      <c r="BF4" t="s">
        <v>1512</v>
      </c>
      <c r="BG4" t="s">
        <v>1513</v>
      </c>
      <c r="BH4" t="s">
        <v>1514</v>
      </c>
      <c r="BI4" t="s">
        <v>1515</v>
      </c>
      <c r="BJ4" t="s">
        <v>1516</v>
      </c>
      <c r="BK4" t="s">
        <v>1517</v>
      </c>
      <c r="BL4" t="s">
        <v>1518</v>
      </c>
      <c r="BM4" t="s">
        <v>1519</v>
      </c>
      <c r="BN4" t="s">
        <v>1520</v>
      </c>
      <c r="BO4" t="s">
        <v>1521</v>
      </c>
      <c r="BP4" t="s">
        <v>1522</v>
      </c>
      <c r="BQ4" t="s">
        <v>1523</v>
      </c>
      <c r="BR4" t="s">
        <v>1524</v>
      </c>
    </row>
    <row r="5" spans="1:70" x14ac:dyDescent="0.35">
      <c r="A5" t="s">
        <v>1525</v>
      </c>
      <c r="B5" t="s">
        <v>1526</v>
      </c>
      <c r="C5" t="s">
        <v>1527</v>
      </c>
      <c r="D5" t="s">
        <v>1528</v>
      </c>
      <c r="AI5">
        <v>0.92337117077106901</v>
      </c>
      <c r="AJ5">
        <v>0.94331600016433903</v>
      </c>
      <c r="AK5">
        <v>0.95755149504166204</v>
      </c>
      <c r="AL5">
        <v>0.98495802680514899</v>
      </c>
      <c r="AM5">
        <v>1.02500603226295</v>
      </c>
      <c r="AN5">
        <v>1.0378481279803899</v>
      </c>
      <c r="AO5">
        <v>1.0524095065388599</v>
      </c>
      <c r="AP5">
        <v>1.0728917961702999</v>
      </c>
      <c r="AQ5">
        <v>1.13091703344449</v>
      </c>
      <c r="AR5">
        <v>1.13955892560226</v>
      </c>
      <c r="AS5">
        <v>1.12586291238992</v>
      </c>
      <c r="AT5">
        <v>1.16305010246582</v>
      </c>
      <c r="AU5">
        <v>1.19604132896669</v>
      </c>
      <c r="AV5">
        <v>1.2086466922966399</v>
      </c>
      <c r="AW5">
        <v>1.2100687639289001</v>
      </c>
      <c r="AX5">
        <v>1.23273705485902</v>
      </c>
      <c r="AY5">
        <v>1.23752658220065</v>
      </c>
      <c r="AZ5">
        <v>1.2671382067608701</v>
      </c>
      <c r="BA5">
        <v>1.2961757820962601</v>
      </c>
      <c r="BB5">
        <v>1.3101724000677</v>
      </c>
      <c r="BC5">
        <v>1.2786049494357901</v>
      </c>
      <c r="BD5">
        <v>1.30294060707092</v>
      </c>
      <c r="BE5">
        <v>1.31876661849032</v>
      </c>
      <c r="BF5">
        <v>1.28702435899103</v>
      </c>
      <c r="BG5">
        <v>1.3117209860101999</v>
      </c>
      <c r="BH5">
        <v>1.36631378592424</v>
      </c>
      <c r="BI5">
        <v>1.3600145892454201</v>
      </c>
      <c r="BJ5">
        <v>1.3566366434097299</v>
      </c>
      <c r="BK5">
        <v>1.37060558795929</v>
      </c>
      <c r="BL5">
        <v>1.42321181297302</v>
      </c>
      <c r="BM5">
        <v>1.4119086265564</v>
      </c>
      <c r="BN5">
        <v>1.36395359039307</v>
      </c>
      <c r="BO5">
        <v>1.3177220251751001</v>
      </c>
    </row>
    <row r="6" spans="1:70" x14ac:dyDescent="0.35">
      <c r="A6" t="s">
        <v>1529</v>
      </c>
      <c r="B6" t="s">
        <v>1530</v>
      </c>
      <c r="C6" t="s">
        <v>1527</v>
      </c>
      <c r="D6" t="s">
        <v>1528</v>
      </c>
    </row>
    <row r="7" spans="1:70" x14ac:dyDescent="0.35">
      <c r="A7" t="s">
        <v>19</v>
      </c>
      <c r="B7" t="s">
        <v>447</v>
      </c>
      <c r="C7" t="s">
        <v>1527</v>
      </c>
      <c r="D7" t="s">
        <v>1528</v>
      </c>
      <c r="AS7">
        <v>10.199869727056299</v>
      </c>
      <c r="AT7">
        <v>8.8007175216215501</v>
      </c>
      <c r="AU7">
        <v>9.1968882603654407</v>
      </c>
      <c r="AV7">
        <v>10.0699941213408</v>
      </c>
      <c r="AW7">
        <v>10.911604074415701</v>
      </c>
      <c r="AX7">
        <v>11.734434845685</v>
      </c>
      <c r="AY7">
        <v>12.2029654394043</v>
      </c>
      <c r="AZ7">
        <v>14.5576162881187</v>
      </c>
      <c r="BA7">
        <v>14.5818363062911</v>
      </c>
      <c r="BB7">
        <v>14.1789193737253</v>
      </c>
      <c r="BC7">
        <v>14.5430529449813</v>
      </c>
      <c r="BD7">
        <v>16.6134779097919</v>
      </c>
      <c r="BE7">
        <v>16.930295089868501</v>
      </c>
      <c r="BF7">
        <v>16.881545838992299</v>
      </c>
      <c r="BG7">
        <v>16.127803808055099</v>
      </c>
      <c r="BH7">
        <v>15.8235824504332</v>
      </c>
      <c r="BI7">
        <v>15.923655965670299</v>
      </c>
      <c r="BJ7">
        <v>15.4202070236206</v>
      </c>
      <c r="BK7">
        <v>14.8562349775318</v>
      </c>
      <c r="BL7">
        <v>15.026434394062001</v>
      </c>
      <c r="BM7">
        <v>15.3352430921872</v>
      </c>
      <c r="BN7">
        <v>14.5879421234131</v>
      </c>
      <c r="BO7">
        <v>14.910282047068099</v>
      </c>
      <c r="BP7">
        <v>14.910282047068099</v>
      </c>
      <c r="BQ7">
        <v>14.910282047068099</v>
      </c>
      <c r="BR7">
        <v>14.910282047068099</v>
      </c>
    </row>
    <row r="8" spans="1:70" x14ac:dyDescent="0.35">
      <c r="A8" t="s">
        <v>1531</v>
      </c>
      <c r="B8" t="s">
        <v>1532</v>
      </c>
      <c r="C8" t="s">
        <v>1527</v>
      </c>
      <c r="D8" t="s">
        <v>1528</v>
      </c>
    </row>
    <row r="9" spans="1:70" x14ac:dyDescent="0.35">
      <c r="A9" t="s">
        <v>1533</v>
      </c>
      <c r="B9" t="s">
        <v>1534</v>
      </c>
      <c r="C9" t="s">
        <v>1527</v>
      </c>
      <c r="D9" t="s">
        <v>1528</v>
      </c>
      <c r="AI9">
        <v>1.05946358259261E-8</v>
      </c>
      <c r="AJ9">
        <v>2.11427822857687E-8</v>
      </c>
      <c r="AK9">
        <v>1.1917563100182E-7</v>
      </c>
      <c r="AL9">
        <v>1.1848647277913599E-6</v>
      </c>
      <c r="AM9">
        <v>2.6403504637439401E-5</v>
      </c>
      <c r="AN9">
        <v>4.9795758167872498E-4</v>
      </c>
      <c r="AO9">
        <v>2.3963847242282201E-2</v>
      </c>
      <c r="AP9">
        <v>4.6044057852060102E-2</v>
      </c>
      <c r="AQ9">
        <v>6.3453566147401996E-2</v>
      </c>
      <c r="AR9">
        <v>0.41138638275883099</v>
      </c>
      <c r="AS9">
        <v>2.0838561815618299</v>
      </c>
      <c r="AT9">
        <v>4.2053891985353298</v>
      </c>
      <c r="AU9">
        <v>10.041113661536899</v>
      </c>
      <c r="AV9">
        <v>19.095384028221702</v>
      </c>
      <c r="AW9">
        <v>24.814288919069501</v>
      </c>
      <c r="AX9">
        <v>34.255104328572898</v>
      </c>
      <c r="AY9">
        <v>38.917927923246602</v>
      </c>
      <c r="AZ9">
        <v>39.523876488178502</v>
      </c>
      <c r="BA9">
        <v>46.286180578858698</v>
      </c>
      <c r="BB9">
        <v>38.291451765244403</v>
      </c>
      <c r="BC9">
        <v>50.040151585871598</v>
      </c>
      <c r="BD9">
        <v>64.605751037597699</v>
      </c>
      <c r="BE9">
        <v>66.017185620388204</v>
      </c>
      <c r="BF9">
        <v>66.695572742587899</v>
      </c>
      <c r="BG9">
        <v>66.001875761262198</v>
      </c>
      <c r="BH9">
        <v>69.585903528309203</v>
      </c>
      <c r="BI9">
        <v>82.863326644722903</v>
      </c>
      <c r="BJ9">
        <v>95.837242126464801</v>
      </c>
      <c r="BK9">
        <v>111.44181060791</v>
      </c>
      <c r="BL9">
        <v>124.43960571289099</v>
      </c>
      <c r="BM9">
        <v>146.90913391113301</v>
      </c>
      <c r="BN9">
        <v>174.09051513671901</v>
      </c>
      <c r="BO9">
        <v>184.93662365957101</v>
      </c>
      <c r="BP9">
        <v>209.92213753975599</v>
      </c>
      <c r="BQ9">
        <v>209.92213753975599</v>
      </c>
      <c r="BR9">
        <v>209.92213753975599</v>
      </c>
    </row>
    <row r="10" spans="1:70" x14ac:dyDescent="0.35">
      <c r="A10" t="s">
        <v>1535</v>
      </c>
      <c r="B10" t="s">
        <v>1536</v>
      </c>
      <c r="C10" t="s">
        <v>1527</v>
      </c>
      <c r="D10" t="s">
        <v>1528</v>
      </c>
      <c r="AI10">
        <v>2.3381710105148499</v>
      </c>
      <c r="AJ10">
        <v>3.0649055153214899</v>
      </c>
      <c r="AK10">
        <v>9.9782748252838296</v>
      </c>
      <c r="AL10">
        <v>21.994712260928701</v>
      </c>
      <c r="AM10">
        <v>29.2535404179417</v>
      </c>
      <c r="AN10">
        <v>31.4718996827885</v>
      </c>
      <c r="AO10">
        <v>35.418679324172302</v>
      </c>
      <c r="AP10">
        <v>38.731704867823197</v>
      </c>
      <c r="AQ10">
        <v>40.7186301347068</v>
      </c>
      <c r="AR10">
        <v>41.101511518118997</v>
      </c>
      <c r="AS10">
        <v>42.019800171092101</v>
      </c>
      <c r="AT10">
        <v>42.811036263427098</v>
      </c>
      <c r="AU10">
        <v>42.109266331658297</v>
      </c>
      <c r="AV10">
        <v>44.590902747564002</v>
      </c>
      <c r="AW10">
        <v>44.897964185347398</v>
      </c>
      <c r="AX10">
        <v>45.527878088125703</v>
      </c>
      <c r="AY10">
        <v>44.412793285432699</v>
      </c>
      <c r="AZ10">
        <v>44.625500240747002</v>
      </c>
      <c r="BA10">
        <v>44.562326396971002</v>
      </c>
      <c r="BB10">
        <v>44.340206730442503</v>
      </c>
      <c r="BC10">
        <v>44.205658406624202</v>
      </c>
      <c r="BD10">
        <v>43.860253028745099</v>
      </c>
      <c r="BE10">
        <v>43.657474065049698</v>
      </c>
      <c r="BF10">
        <v>44.116008544048</v>
      </c>
      <c r="BG10">
        <v>42.89701677571</v>
      </c>
      <c r="BH10">
        <v>42.708850021925599</v>
      </c>
      <c r="BI10">
        <v>42.387461537927301</v>
      </c>
      <c r="BJ10">
        <v>42.259562222268002</v>
      </c>
      <c r="BK10">
        <v>42.305663294366497</v>
      </c>
      <c r="BL10">
        <v>40.5518779586953</v>
      </c>
      <c r="BM10">
        <v>40.212076884258401</v>
      </c>
      <c r="BN10">
        <v>40.596236552359102</v>
      </c>
      <c r="BO10">
        <v>39.492905644450502</v>
      </c>
      <c r="BP10">
        <v>39.362561074600002</v>
      </c>
      <c r="BQ10">
        <v>39.362561074600002</v>
      </c>
      <c r="BR10">
        <v>39.362561074600002</v>
      </c>
    </row>
    <row r="11" spans="1:70" x14ac:dyDescent="0.35">
      <c r="A11" t="s">
        <v>1537</v>
      </c>
      <c r="B11" t="s">
        <v>1538</v>
      </c>
      <c r="C11" t="s">
        <v>1527</v>
      </c>
      <c r="D11" t="s">
        <v>1528</v>
      </c>
      <c r="AI11">
        <v>0.48116919156855298</v>
      </c>
      <c r="AJ11">
        <v>0.49770746151984002</v>
      </c>
      <c r="AK11">
        <v>0.51927396210890597</v>
      </c>
      <c r="AL11">
        <v>0.53026560979949899</v>
      </c>
      <c r="AM11">
        <v>0.53932353656647902</v>
      </c>
      <c r="AN11">
        <v>0.55430692989364905</v>
      </c>
      <c r="AO11">
        <v>0.54868068968026595</v>
      </c>
      <c r="AP11">
        <v>0.55139761021273703</v>
      </c>
      <c r="AQ11">
        <v>0.55344612353357503</v>
      </c>
      <c r="AR11">
        <v>0.56063265615134095</v>
      </c>
      <c r="AS11">
        <v>0.70577989543088604</v>
      </c>
      <c r="AT11">
        <v>0.711500899393405</v>
      </c>
      <c r="AU11">
        <v>0.72330999832578902</v>
      </c>
      <c r="AV11">
        <v>0.73184415263087399</v>
      </c>
      <c r="AW11">
        <v>0.73436230894608401</v>
      </c>
      <c r="AX11">
        <v>0.73621821538002397</v>
      </c>
      <c r="AY11">
        <v>0.73888463846613905</v>
      </c>
      <c r="AZ11">
        <v>0.742495774221684</v>
      </c>
      <c r="BA11">
        <v>0.74502811125817203</v>
      </c>
      <c r="BB11">
        <v>0.741439506698085</v>
      </c>
      <c r="BC11">
        <v>0.735279068189439</v>
      </c>
      <c r="BD11">
        <v>0.72183361608276997</v>
      </c>
      <c r="BE11">
        <v>0.70987459084350302</v>
      </c>
      <c r="BF11">
        <v>0.70112599736192704</v>
      </c>
      <c r="BG11">
        <v>0.68854509049447898</v>
      </c>
      <c r="BH11">
        <v>0.686720483374888</v>
      </c>
      <c r="BI11">
        <v>0.68262175749096698</v>
      </c>
      <c r="BJ11">
        <v>0.67823398113250699</v>
      </c>
      <c r="BK11">
        <v>0.65632800960034599</v>
      </c>
      <c r="BL11">
        <v>0.64122788740431003</v>
      </c>
      <c r="BM11">
        <v>0.62787878020522303</v>
      </c>
      <c r="BN11">
        <v>0.60457354784011796</v>
      </c>
      <c r="BO11">
        <v>0.58873055326115797</v>
      </c>
      <c r="BP11">
        <v>0.60131182007214301</v>
      </c>
      <c r="BQ11">
        <v>0.60131182007214301</v>
      </c>
      <c r="BR11">
        <v>0.60131182007214301</v>
      </c>
    </row>
    <row r="12" spans="1:70" x14ac:dyDescent="0.35">
      <c r="A12" t="s">
        <v>1539</v>
      </c>
      <c r="B12" t="s">
        <v>1540</v>
      </c>
      <c r="C12" t="s">
        <v>1527</v>
      </c>
      <c r="D12" t="s">
        <v>1528</v>
      </c>
    </row>
    <row r="13" spans="1:70" x14ac:dyDescent="0.35">
      <c r="A13" t="s">
        <v>1541</v>
      </c>
      <c r="B13" t="s">
        <v>1542</v>
      </c>
      <c r="C13" t="s">
        <v>1527</v>
      </c>
      <c r="D13" t="s">
        <v>1528</v>
      </c>
      <c r="AI13">
        <v>1.1276998620730201</v>
      </c>
      <c r="AJ13">
        <v>1.09965552674094</v>
      </c>
      <c r="AK13">
        <v>1.09458049488638</v>
      </c>
      <c r="AL13">
        <v>1.08290135138042</v>
      </c>
      <c r="AM13">
        <v>1.0574797166877099</v>
      </c>
      <c r="AN13">
        <v>1.07623522256201</v>
      </c>
      <c r="AO13">
        <v>1.1179006259450399</v>
      </c>
      <c r="AP13">
        <v>1.0884845015954101</v>
      </c>
      <c r="AQ13">
        <v>1.0305930427766401</v>
      </c>
      <c r="AR13">
        <v>1.1020153056169499</v>
      </c>
      <c r="AS13">
        <v>1.2010940202060501</v>
      </c>
      <c r="AT13">
        <v>1.1470486474410999</v>
      </c>
      <c r="AU13">
        <v>1.1720878292047701</v>
      </c>
      <c r="AV13">
        <v>1.19620319799516</v>
      </c>
      <c r="AW13">
        <v>1.26390983777474</v>
      </c>
      <c r="AX13">
        <v>1.4280127655894601</v>
      </c>
      <c r="AY13">
        <v>1.5510033726953101</v>
      </c>
      <c r="AZ13">
        <v>1.6993653261263</v>
      </c>
      <c r="BA13">
        <v>1.9762383267042001</v>
      </c>
      <c r="BB13">
        <v>1.6659114385665701</v>
      </c>
      <c r="BC13">
        <v>1.9179428836282999</v>
      </c>
      <c r="BD13">
        <v>2.12660837173462</v>
      </c>
      <c r="BE13">
        <v>2.1879699726825002</v>
      </c>
      <c r="BF13">
        <v>2.2341905856945998</v>
      </c>
      <c r="BG13">
        <v>2.2135167354779299</v>
      </c>
      <c r="BH13">
        <v>2.2292469305366902</v>
      </c>
      <c r="BI13">
        <v>2.2417488442255502</v>
      </c>
      <c r="BJ13">
        <v>2.28525042533875</v>
      </c>
      <c r="BK13">
        <v>2.2351586818695099</v>
      </c>
      <c r="BL13">
        <v>2.1137228012085001</v>
      </c>
      <c r="BM13">
        <v>2.0889844894409202</v>
      </c>
      <c r="BN13">
        <v>2.3625671863555899</v>
      </c>
      <c r="BO13">
        <v>2.4994224178804898</v>
      </c>
      <c r="BP13">
        <v>2.3188454689007898</v>
      </c>
      <c r="BQ13">
        <v>2.3188454689007898</v>
      </c>
      <c r="BR13">
        <v>2.3188454689007898</v>
      </c>
    </row>
    <row r="14" spans="1:70" x14ac:dyDescent="0.35">
      <c r="A14" t="s">
        <v>1543</v>
      </c>
      <c r="B14" t="s">
        <v>1544</v>
      </c>
      <c r="C14" t="s">
        <v>1527</v>
      </c>
      <c r="D14" t="s">
        <v>1528</v>
      </c>
      <c r="AI14">
        <v>0.29393947012217497</v>
      </c>
      <c r="AJ14">
        <v>0.68380637592918703</v>
      </c>
      <c r="AK14">
        <v>0.77602325284243201</v>
      </c>
      <c r="AL14">
        <v>0.73105983038987998</v>
      </c>
      <c r="AM14">
        <v>0.73617148654292797</v>
      </c>
      <c r="AN14">
        <v>0.74387547109824403</v>
      </c>
      <c r="AO14">
        <v>0.73011910088628296</v>
      </c>
      <c r="AP14">
        <v>0.71441231397578597</v>
      </c>
      <c r="AQ14">
        <v>0.69442518045998103</v>
      </c>
      <c r="AR14">
        <v>0.67215993396129103</v>
      </c>
      <c r="AS14">
        <v>0.66408924471235997</v>
      </c>
      <c r="AT14">
        <v>0.64234866894385301</v>
      </c>
      <c r="AU14">
        <v>0.82578693067470699</v>
      </c>
      <c r="AV14">
        <v>0.89479304386685898</v>
      </c>
      <c r="AW14">
        <v>1.0313725489524701</v>
      </c>
      <c r="AX14">
        <v>1.1031943690713899</v>
      </c>
      <c r="AY14">
        <v>1.2172469769346801</v>
      </c>
      <c r="AZ14">
        <v>1.3621973162579399</v>
      </c>
      <c r="BA14">
        <v>1.64611838127021</v>
      </c>
      <c r="BB14">
        <v>1.8876102780003099</v>
      </c>
      <c r="BC14">
        <v>2.25500157954386</v>
      </c>
      <c r="BD14">
        <v>2.7331278324127202</v>
      </c>
      <c r="BE14">
        <v>3.2200316359042298</v>
      </c>
      <c r="BF14">
        <v>3.94556760852856</v>
      </c>
      <c r="BG14">
        <v>5.4615137858400402</v>
      </c>
      <c r="BH14">
        <v>6.8825897122465296</v>
      </c>
      <c r="BI14">
        <v>9.3221173257776702</v>
      </c>
      <c r="BJ14">
        <v>10.2927856445313</v>
      </c>
      <c r="BK14">
        <v>13.526813507080099</v>
      </c>
      <c r="BL14">
        <v>20.383668899536101</v>
      </c>
      <c r="BM14">
        <v>26.887184143066399</v>
      </c>
      <c r="BN14">
        <v>38.783332824707003</v>
      </c>
      <c r="BO14">
        <v>61.403180974851402</v>
      </c>
      <c r="BP14">
        <v>138.535504351528</v>
      </c>
      <c r="BQ14">
        <v>138.535504351528</v>
      </c>
      <c r="BR14">
        <v>138.535504351528</v>
      </c>
    </row>
    <row r="15" spans="1:70" x14ac:dyDescent="0.35">
      <c r="A15" t="s">
        <v>20</v>
      </c>
      <c r="B15" t="s">
        <v>451</v>
      </c>
      <c r="C15" t="s">
        <v>1527</v>
      </c>
      <c r="D15" t="s">
        <v>1528</v>
      </c>
      <c r="AI15">
        <v>5.1311814239978501E-3</v>
      </c>
      <c r="AJ15">
        <v>8.9035260089920694E-3</v>
      </c>
      <c r="AK15">
        <v>5.8220667292655202E-2</v>
      </c>
      <c r="AL15">
        <v>0.84806521152997305</v>
      </c>
      <c r="AM15">
        <v>34.934695192619301</v>
      </c>
      <c r="AN15">
        <v>89.3631516475469</v>
      </c>
      <c r="AO15">
        <v>104.949595064232</v>
      </c>
      <c r="AP15">
        <v>121.468783515366</v>
      </c>
      <c r="AQ15">
        <v>132.969717646135</v>
      </c>
      <c r="AR15">
        <v>131.184866208996</v>
      </c>
      <c r="AS15">
        <v>126.51695522113</v>
      </c>
      <c r="AT15">
        <v>128.714762244875</v>
      </c>
      <c r="AU15">
        <v>129.73303830054201</v>
      </c>
      <c r="AV15">
        <v>133.07158068634999</v>
      </c>
      <c r="AW15">
        <v>137.72311003167701</v>
      </c>
      <c r="AX15">
        <v>137.82099484297001</v>
      </c>
      <c r="AY15">
        <v>139.872156676169</v>
      </c>
      <c r="AZ15">
        <v>142.00834043722901</v>
      </c>
      <c r="BA15">
        <v>147.668868140239</v>
      </c>
      <c r="BB15">
        <v>150.428718172771</v>
      </c>
      <c r="BC15">
        <v>160.168589749083</v>
      </c>
      <c r="BD15">
        <v>163.65000915527301</v>
      </c>
      <c r="BE15">
        <v>157.76332742808199</v>
      </c>
      <c r="BF15">
        <v>159.44056046603299</v>
      </c>
      <c r="BG15">
        <v>164.55766653916899</v>
      </c>
      <c r="BH15">
        <v>172.04720077425</v>
      </c>
      <c r="BI15">
        <v>160.208207872256</v>
      </c>
      <c r="BJ15">
        <v>154.78659057617199</v>
      </c>
      <c r="BK15">
        <v>157.37690734863301</v>
      </c>
      <c r="BL15">
        <v>147.48614501953099</v>
      </c>
      <c r="BM15">
        <v>141.94055175781301</v>
      </c>
      <c r="BN15">
        <v>148.24122619628901</v>
      </c>
      <c r="BO15">
        <v>149.549508990476</v>
      </c>
      <c r="BP15">
        <v>148.376614712426</v>
      </c>
      <c r="BQ15">
        <v>148.376614712426</v>
      </c>
      <c r="BR15">
        <v>148.376614712426</v>
      </c>
    </row>
    <row r="16" spans="1:70" x14ac:dyDescent="0.35">
      <c r="A16" t="s">
        <v>1545</v>
      </c>
      <c r="B16" t="s">
        <v>1546</v>
      </c>
      <c r="C16" t="s">
        <v>1527</v>
      </c>
      <c r="D16" t="s">
        <v>1528</v>
      </c>
    </row>
    <row r="17" spans="1:70" x14ac:dyDescent="0.35">
      <c r="A17" t="s">
        <v>1547</v>
      </c>
      <c r="B17" t="s">
        <v>1548</v>
      </c>
      <c r="C17" t="s">
        <v>1527</v>
      </c>
      <c r="D17" t="s">
        <v>1528</v>
      </c>
      <c r="AI17">
        <v>1.58435036935068</v>
      </c>
      <c r="AJ17">
        <v>1.58013173320668</v>
      </c>
      <c r="AK17">
        <v>1.59021050624501</v>
      </c>
      <c r="AL17">
        <v>1.58936435608735</v>
      </c>
      <c r="AM17">
        <v>1.6119912613693601</v>
      </c>
      <c r="AN17">
        <v>1.6269856394881901</v>
      </c>
      <c r="AO17">
        <v>1.6522561029067699</v>
      </c>
      <c r="AP17">
        <v>1.66535033618159</v>
      </c>
      <c r="AQ17">
        <v>1.69100238935682</v>
      </c>
      <c r="AR17">
        <v>1.70093594818633</v>
      </c>
      <c r="AS17">
        <v>1.68801336758944</v>
      </c>
      <c r="AT17">
        <v>1.6852580016257199</v>
      </c>
      <c r="AU17">
        <v>1.6809216407165499</v>
      </c>
      <c r="AV17">
        <v>1.6404117943132701</v>
      </c>
      <c r="AW17">
        <v>1.6349922003161601</v>
      </c>
      <c r="AX17">
        <v>1.6594265702889099</v>
      </c>
      <c r="AY17">
        <v>1.62787856227757</v>
      </c>
      <c r="AZ17">
        <v>1.6542564584261299</v>
      </c>
      <c r="BA17">
        <v>1.6998731135040499</v>
      </c>
      <c r="BB17">
        <v>1.70821976019476</v>
      </c>
      <c r="BC17">
        <v>1.7148056676351999</v>
      </c>
      <c r="BD17">
        <v>1.6913766860961901</v>
      </c>
      <c r="BE17">
        <v>1.8350408768681301</v>
      </c>
      <c r="BF17">
        <v>1.8675598988906701</v>
      </c>
      <c r="BG17">
        <v>1.9351100516714399</v>
      </c>
      <c r="BH17">
        <v>2.0685586973430898</v>
      </c>
      <c r="BI17">
        <v>2.09674444871081</v>
      </c>
      <c r="BJ17">
        <v>2.1383373737335201</v>
      </c>
      <c r="BK17">
        <v>2.0118179321289098</v>
      </c>
      <c r="BL17">
        <v>1.9216222763061499</v>
      </c>
      <c r="BM17">
        <v>1.85506355762482</v>
      </c>
      <c r="BN17">
        <v>1.8193948268890401</v>
      </c>
      <c r="BO17">
        <v>1.8101794739394801</v>
      </c>
      <c r="BP17">
        <v>1.8304474860864399</v>
      </c>
      <c r="BQ17">
        <v>1.8304474860864399</v>
      </c>
      <c r="BR17">
        <v>1.8304474860864399</v>
      </c>
    </row>
    <row r="18" spans="1:70" x14ac:dyDescent="0.35">
      <c r="A18" t="s">
        <v>21</v>
      </c>
      <c r="B18" t="s">
        <v>711</v>
      </c>
      <c r="C18" t="s">
        <v>1527</v>
      </c>
      <c r="D18" t="s">
        <v>1528</v>
      </c>
      <c r="AI18">
        <v>1.3644149999999999</v>
      </c>
      <c r="AJ18">
        <v>1.3472770000000001</v>
      </c>
      <c r="AK18">
        <v>1.32667</v>
      </c>
      <c r="AL18">
        <v>1.3108900000000001</v>
      </c>
      <c r="AM18">
        <v>1.2992250000000001</v>
      </c>
      <c r="AN18">
        <v>1.308996</v>
      </c>
      <c r="AO18">
        <v>1.311426</v>
      </c>
      <c r="AP18">
        <v>1.306627</v>
      </c>
      <c r="AQ18">
        <v>1.298972</v>
      </c>
      <c r="AR18">
        <v>1.29695</v>
      </c>
      <c r="AS18">
        <v>1.3120799999999999</v>
      </c>
      <c r="AT18">
        <v>1.327545</v>
      </c>
      <c r="AU18">
        <v>1.33649</v>
      </c>
      <c r="AV18">
        <v>1.3519779999999999</v>
      </c>
      <c r="AW18">
        <v>1.36477</v>
      </c>
      <c r="AX18">
        <v>1.3883559999999999</v>
      </c>
      <c r="AY18">
        <v>1.402633</v>
      </c>
      <c r="AZ18">
        <v>1.42652</v>
      </c>
      <c r="BA18">
        <v>1.4790730000000001</v>
      </c>
      <c r="BB18">
        <v>1.442566</v>
      </c>
      <c r="BC18">
        <v>1.5036229999999999</v>
      </c>
      <c r="BD18">
        <v>1.5110520000000001</v>
      </c>
      <c r="BE18">
        <v>1.5401149999999999</v>
      </c>
      <c r="BF18">
        <v>1.4471229999999999</v>
      </c>
      <c r="BG18">
        <v>1.4524889999999999</v>
      </c>
      <c r="BH18">
        <v>1.4736910000000001</v>
      </c>
      <c r="BI18">
        <v>1.450156</v>
      </c>
      <c r="BJ18">
        <v>1.4775529999999999</v>
      </c>
      <c r="BK18">
        <v>1.4704029999999999</v>
      </c>
      <c r="BL18">
        <v>1.4592529999999999</v>
      </c>
      <c r="BM18">
        <v>1.431163</v>
      </c>
      <c r="BN18">
        <v>1.4166829999999999</v>
      </c>
      <c r="BO18">
        <v>1.372115</v>
      </c>
      <c r="BP18">
        <v>1.3911279999999999</v>
      </c>
      <c r="BQ18">
        <v>1.3911279999999999</v>
      </c>
      <c r="BR18">
        <v>1.3911279999999999</v>
      </c>
    </row>
    <row r="19" spans="1:70" x14ac:dyDescent="0.35">
      <c r="A19" t="s">
        <v>1549</v>
      </c>
      <c r="B19" t="s">
        <v>1550</v>
      </c>
      <c r="C19" t="s">
        <v>1527</v>
      </c>
      <c r="D19" t="s">
        <v>1528</v>
      </c>
      <c r="AI19">
        <v>0.92064500000000005</v>
      </c>
      <c r="AJ19">
        <v>0.92296100000000003</v>
      </c>
      <c r="AK19">
        <v>0.93379100000000004</v>
      </c>
      <c r="AL19">
        <v>0.93731900000000001</v>
      </c>
      <c r="AM19">
        <v>0.94089400000000001</v>
      </c>
      <c r="AN19">
        <v>0.93828599999999995</v>
      </c>
      <c r="AO19">
        <v>0.93414299999999995</v>
      </c>
      <c r="AP19">
        <v>0.93167599999999995</v>
      </c>
      <c r="AQ19">
        <v>0.92276999999999998</v>
      </c>
      <c r="AR19">
        <v>0.92390600000000001</v>
      </c>
      <c r="AS19">
        <v>0.90750500000000001</v>
      </c>
      <c r="AT19">
        <v>0.92289500000000002</v>
      </c>
      <c r="AU19">
        <v>0.89979699999999996</v>
      </c>
      <c r="AV19">
        <v>0.88811899999999999</v>
      </c>
      <c r="AW19">
        <v>0.87805299999999997</v>
      </c>
      <c r="AX19">
        <v>0.88193900000000003</v>
      </c>
      <c r="AY19">
        <v>0.86002999999999996</v>
      </c>
      <c r="AZ19">
        <v>0.867981</v>
      </c>
      <c r="BA19">
        <v>0.85442399999999996</v>
      </c>
      <c r="BB19">
        <v>0.84375599999999995</v>
      </c>
      <c r="BC19">
        <v>0.84233599999999997</v>
      </c>
      <c r="BD19">
        <v>0.83137399999999995</v>
      </c>
      <c r="BE19">
        <v>0.81364800000000004</v>
      </c>
      <c r="BF19">
        <v>0.79708100000000004</v>
      </c>
      <c r="BG19">
        <v>0.79879699999999998</v>
      </c>
      <c r="BH19">
        <v>0.798813</v>
      </c>
      <c r="BI19">
        <v>0.77693100000000004</v>
      </c>
      <c r="BJ19">
        <v>0.77500899999999995</v>
      </c>
      <c r="BK19">
        <v>0.76540300000000006</v>
      </c>
      <c r="BL19">
        <v>0.73833199999999999</v>
      </c>
      <c r="BM19">
        <v>0.72879899999999997</v>
      </c>
      <c r="BN19">
        <v>0.71346900000000002</v>
      </c>
      <c r="BO19">
        <v>0.69686999999999999</v>
      </c>
      <c r="BP19">
        <v>0.70858299999999996</v>
      </c>
      <c r="BQ19">
        <v>0.70858299999999996</v>
      </c>
      <c r="BR19">
        <v>0.70858299999999996</v>
      </c>
    </row>
    <row r="20" spans="1:70" x14ac:dyDescent="0.35">
      <c r="A20" t="s">
        <v>22</v>
      </c>
      <c r="B20" t="s">
        <v>455</v>
      </c>
      <c r="C20" t="s">
        <v>1527</v>
      </c>
      <c r="D20" t="s">
        <v>1528</v>
      </c>
      <c r="AI20">
        <v>7.7776036866097806E-6</v>
      </c>
      <c r="AJ20">
        <v>1.38087672091894E-5</v>
      </c>
      <c r="AK20">
        <v>1.57332228294895E-4</v>
      </c>
      <c r="AL20">
        <v>1.3019396842571E-3</v>
      </c>
      <c r="AM20">
        <v>1.8943225729091798E-2</v>
      </c>
      <c r="AN20">
        <v>0.119796383268678</v>
      </c>
      <c r="AO20">
        <v>0.148722820273332</v>
      </c>
      <c r="AP20">
        <v>0.15971434282547101</v>
      </c>
      <c r="AQ20">
        <v>0.15641499208238199</v>
      </c>
      <c r="AR20">
        <v>0.15756717567644499</v>
      </c>
      <c r="AS20">
        <v>0.173325525102385</v>
      </c>
      <c r="AT20">
        <v>0.17377187597454699</v>
      </c>
      <c r="AU20">
        <v>0.17832414628344201</v>
      </c>
      <c r="AV20">
        <v>0.18704525853311699</v>
      </c>
      <c r="AW20">
        <v>0.198999353638392</v>
      </c>
      <c r="AX20">
        <v>0.22135842375821599</v>
      </c>
      <c r="AY20">
        <v>0.239004127249687</v>
      </c>
      <c r="AZ20">
        <v>0.281634874175614</v>
      </c>
      <c r="BA20">
        <v>0.35306338098554102</v>
      </c>
      <c r="BB20">
        <v>0.284772316902971</v>
      </c>
      <c r="BC20">
        <v>0.319464641974473</v>
      </c>
      <c r="BD20">
        <v>0.38350978493690502</v>
      </c>
      <c r="BE20">
        <v>0.36820276842665201</v>
      </c>
      <c r="BF20">
        <v>0.35781248438861302</v>
      </c>
      <c r="BG20">
        <v>0.35238519360910803</v>
      </c>
      <c r="BH20">
        <v>0.37383191364952101</v>
      </c>
      <c r="BI20">
        <v>0.42601672641913502</v>
      </c>
      <c r="BJ20">
        <v>0.49860337376594499</v>
      </c>
      <c r="BK20">
        <v>0.52723491191864003</v>
      </c>
      <c r="BL20">
        <v>0.48993256688117998</v>
      </c>
      <c r="BM20">
        <v>0.47421866655349698</v>
      </c>
      <c r="BN20">
        <v>0.457138150930405</v>
      </c>
      <c r="BO20">
        <v>0.58623887384568696</v>
      </c>
      <c r="BP20">
        <v>0.51354720325349401</v>
      </c>
      <c r="BQ20">
        <v>0.51354720325349401</v>
      </c>
      <c r="BR20">
        <v>0.51354720325349401</v>
      </c>
    </row>
    <row r="21" spans="1:70" x14ac:dyDescent="0.35">
      <c r="A21" t="s">
        <v>1551</v>
      </c>
      <c r="B21" t="s">
        <v>1552</v>
      </c>
      <c r="C21" t="s">
        <v>1527</v>
      </c>
      <c r="D21" t="s">
        <v>1528</v>
      </c>
      <c r="AI21">
        <v>71.220132768337805</v>
      </c>
      <c r="AJ21">
        <v>71.710170403483701</v>
      </c>
      <c r="AK21">
        <v>73.899715331462502</v>
      </c>
      <c r="AL21">
        <v>77.777919111077594</v>
      </c>
      <c r="AM21">
        <v>81.207228392414194</v>
      </c>
      <c r="AN21">
        <v>92.347553767046904</v>
      </c>
      <c r="AO21">
        <v>103.79441718929</v>
      </c>
      <c r="AP21">
        <v>135.09192378839199</v>
      </c>
      <c r="AQ21">
        <v>148.88740580601001</v>
      </c>
      <c r="AR21">
        <v>168.764060261933</v>
      </c>
      <c r="AS21">
        <v>186.774394013755</v>
      </c>
      <c r="AT21">
        <v>207.716009245945</v>
      </c>
      <c r="AU21">
        <v>206.63986361086199</v>
      </c>
      <c r="AV21">
        <v>226.84589054374601</v>
      </c>
      <c r="AW21">
        <v>249.94614203134901</v>
      </c>
      <c r="AX21">
        <v>288.00955917915502</v>
      </c>
      <c r="AY21">
        <v>287.34412651756099</v>
      </c>
      <c r="AZ21">
        <v>302.91055551965201</v>
      </c>
      <c r="BA21">
        <v>369.15029630855202</v>
      </c>
      <c r="BB21">
        <v>405.25941276825802</v>
      </c>
      <c r="BC21">
        <v>434.67339309483702</v>
      </c>
      <c r="BD21">
        <v>461.50912475585898</v>
      </c>
      <c r="BE21">
        <v>523.12723229553103</v>
      </c>
      <c r="BF21">
        <v>531.30691588067702</v>
      </c>
      <c r="BG21">
        <v>534.96525268379798</v>
      </c>
      <c r="BH21">
        <v>553.84595428566399</v>
      </c>
      <c r="BI21">
        <v>564.39574623755198</v>
      </c>
      <c r="BJ21">
        <v>626.16760253906295</v>
      </c>
      <c r="BK21">
        <v>605.94769287109398</v>
      </c>
      <c r="BL21">
        <v>582.1962890625</v>
      </c>
      <c r="BM21">
        <v>595.61383056640602</v>
      </c>
      <c r="BN21">
        <v>609.59918212890602</v>
      </c>
      <c r="BO21">
        <v>673.89975485901198</v>
      </c>
      <c r="BP21">
        <v>724.16695217571703</v>
      </c>
      <c r="BQ21">
        <v>724.16695217571703</v>
      </c>
      <c r="BR21">
        <v>724.16695217571703</v>
      </c>
    </row>
    <row r="22" spans="1:70" x14ac:dyDescent="0.35">
      <c r="A22" t="s">
        <v>1553</v>
      </c>
      <c r="B22" t="s">
        <v>1554</v>
      </c>
      <c r="C22" t="s">
        <v>1527</v>
      </c>
      <c r="D22" t="s">
        <v>1528</v>
      </c>
      <c r="AI22">
        <v>0.91379200000000005</v>
      </c>
      <c r="AJ22">
        <v>0.909327</v>
      </c>
      <c r="AK22">
        <v>0.919512</v>
      </c>
      <c r="AL22">
        <v>0.93408899999999995</v>
      </c>
      <c r="AM22">
        <v>0.93371300000000002</v>
      </c>
      <c r="AN22">
        <v>0.925701</v>
      </c>
      <c r="AO22">
        <v>0.92793499999999995</v>
      </c>
      <c r="AP22">
        <v>0.927651</v>
      </c>
      <c r="AQ22">
        <v>0.93560500000000002</v>
      </c>
      <c r="AR22">
        <v>0.93134799999999995</v>
      </c>
      <c r="AS22">
        <v>0.9</v>
      </c>
      <c r="AT22">
        <v>0.89236599999999999</v>
      </c>
      <c r="AU22">
        <v>0.87329999999999997</v>
      </c>
      <c r="AV22">
        <v>0.87606399999999995</v>
      </c>
      <c r="AW22">
        <v>0.88830100000000001</v>
      </c>
      <c r="AX22">
        <v>0.89178800000000003</v>
      </c>
      <c r="AY22">
        <v>0.874274</v>
      </c>
      <c r="AZ22">
        <v>0.87877400000000006</v>
      </c>
      <c r="BA22">
        <v>0.86694000000000004</v>
      </c>
      <c r="BB22">
        <v>0.85013499999999997</v>
      </c>
      <c r="BC22">
        <v>0.83671700000000004</v>
      </c>
      <c r="BD22">
        <v>0.83191099999999996</v>
      </c>
      <c r="BE22">
        <v>0.82213700000000001</v>
      </c>
      <c r="BF22">
        <v>0.80616600000000005</v>
      </c>
      <c r="BG22">
        <v>0.80021399999999998</v>
      </c>
      <c r="BH22">
        <v>0.79999799999999999</v>
      </c>
      <c r="BI22">
        <v>0.78101100000000001</v>
      </c>
      <c r="BJ22">
        <v>0.77563400000000005</v>
      </c>
      <c r="BK22">
        <v>0.76640699999999995</v>
      </c>
      <c r="BL22">
        <v>0.73583200000000004</v>
      </c>
      <c r="BM22">
        <v>0.71616500000000005</v>
      </c>
      <c r="BN22">
        <v>0.70586499999999996</v>
      </c>
      <c r="BO22">
        <v>0.69464300000000001</v>
      </c>
      <c r="BP22">
        <v>0.70194299999999998</v>
      </c>
      <c r="BQ22">
        <v>0.70194299999999998</v>
      </c>
      <c r="BR22">
        <v>0.70194299999999998</v>
      </c>
    </row>
    <row r="23" spans="1:70" x14ac:dyDescent="0.35">
      <c r="A23" t="s">
        <v>1555</v>
      </c>
      <c r="B23" t="s">
        <v>1556</v>
      </c>
      <c r="C23" t="s">
        <v>1527</v>
      </c>
      <c r="D23" t="s">
        <v>1528</v>
      </c>
      <c r="AI23">
        <v>117.74877732233</v>
      </c>
      <c r="AJ23">
        <v>114.758763427524</v>
      </c>
      <c r="AK23">
        <v>115.59610350308201</v>
      </c>
      <c r="AL23">
        <v>115.605133665183</v>
      </c>
      <c r="AM23">
        <v>151.11093238140899</v>
      </c>
      <c r="AN23">
        <v>170.356019888905</v>
      </c>
      <c r="AO23">
        <v>178.848711631052</v>
      </c>
      <c r="AP23">
        <v>182.264940501387</v>
      </c>
      <c r="AQ23">
        <v>189.668700456072</v>
      </c>
      <c r="AR23">
        <v>202.99994322857199</v>
      </c>
      <c r="AS23">
        <v>207.12059796605899</v>
      </c>
      <c r="AT23">
        <v>206.55058651648099</v>
      </c>
      <c r="AU23">
        <v>210.6188294776</v>
      </c>
      <c r="AV23">
        <v>212.86473510017299</v>
      </c>
      <c r="AW23">
        <v>208.88604952678901</v>
      </c>
      <c r="AX23">
        <v>211.231836670695</v>
      </c>
      <c r="AY23">
        <v>209.204185566674</v>
      </c>
      <c r="AZ23">
        <v>204.48049724604999</v>
      </c>
      <c r="BA23">
        <v>213.52311313953999</v>
      </c>
      <c r="BB23">
        <v>217.60380439138299</v>
      </c>
      <c r="BC23">
        <v>216.88487215637599</v>
      </c>
      <c r="BD23">
        <v>220.43357849121099</v>
      </c>
      <c r="BE23">
        <v>233.18613887421401</v>
      </c>
      <c r="BF23">
        <v>229.86160117804999</v>
      </c>
      <c r="BG23">
        <v>222.692274402436</v>
      </c>
      <c r="BH23">
        <v>217.456302674407</v>
      </c>
      <c r="BI23">
        <v>210.71177765007599</v>
      </c>
      <c r="BJ23">
        <v>212.26623535156301</v>
      </c>
      <c r="BK23">
        <v>215.73840332031301</v>
      </c>
      <c r="BL23">
        <v>210.40487670898401</v>
      </c>
      <c r="BM23">
        <v>212.43531799316401</v>
      </c>
      <c r="BN23">
        <v>211.10667419433599</v>
      </c>
      <c r="BO23">
        <v>205.38285490765401</v>
      </c>
      <c r="BP23">
        <v>204.868568650122</v>
      </c>
      <c r="BQ23">
        <v>204.868568650122</v>
      </c>
      <c r="BR23">
        <v>204.868568650122</v>
      </c>
    </row>
    <row r="24" spans="1:70" x14ac:dyDescent="0.35">
      <c r="A24" t="s">
        <v>1557</v>
      </c>
      <c r="B24" t="s">
        <v>1558</v>
      </c>
      <c r="C24" t="s">
        <v>1527</v>
      </c>
      <c r="D24" t="s">
        <v>1528</v>
      </c>
      <c r="AI24">
        <v>162.60359767602799</v>
      </c>
      <c r="AJ24">
        <v>151.04382619581699</v>
      </c>
      <c r="AK24">
        <v>148.01376755902501</v>
      </c>
      <c r="AL24">
        <v>142.50188851773899</v>
      </c>
      <c r="AM24">
        <v>159.94748939854</v>
      </c>
      <c r="AN24">
        <v>167.26815301194799</v>
      </c>
      <c r="AO24">
        <v>164.833708559553</v>
      </c>
      <c r="AP24">
        <v>164.56108030299399</v>
      </c>
      <c r="AQ24">
        <v>175.65363927184001</v>
      </c>
      <c r="AR24">
        <v>203.324021023711</v>
      </c>
      <c r="AS24">
        <v>197.19047606745701</v>
      </c>
      <c r="AT24">
        <v>200.48791496053599</v>
      </c>
      <c r="AU24">
        <v>203.455120920566</v>
      </c>
      <c r="AV24">
        <v>202.478318510018</v>
      </c>
      <c r="AW24">
        <v>197.35481829728499</v>
      </c>
      <c r="AX24">
        <v>198.51046997700999</v>
      </c>
      <c r="AY24">
        <v>191.29544998052901</v>
      </c>
      <c r="AZ24">
        <v>190.89145755213201</v>
      </c>
      <c r="BA24">
        <v>204.437810983492</v>
      </c>
      <c r="BB24">
        <v>208.072223137848</v>
      </c>
      <c r="BC24">
        <v>213.34382081075401</v>
      </c>
      <c r="BD24">
        <v>223.11581420898401</v>
      </c>
      <c r="BE24">
        <v>237.592242168192</v>
      </c>
      <c r="BF24">
        <v>228.405864984516</v>
      </c>
      <c r="BG24">
        <v>227.32319645766</v>
      </c>
      <c r="BH24">
        <v>220.23035631814199</v>
      </c>
      <c r="BI24">
        <v>209.02648355617401</v>
      </c>
      <c r="BJ24">
        <v>201.59527587890599</v>
      </c>
      <c r="BK24">
        <v>208.28419494628901</v>
      </c>
      <c r="BL24">
        <v>200.76306152343801</v>
      </c>
      <c r="BM24">
        <v>199.51708984375</v>
      </c>
      <c r="BN24">
        <v>199.72474670410199</v>
      </c>
      <c r="BO24">
        <v>197.57544881904801</v>
      </c>
      <c r="BP24">
        <v>194.43591626970999</v>
      </c>
      <c r="BQ24">
        <v>194.43591626970999</v>
      </c>
      <c r="BR24">
        <v>194.43591626970999</v>
      </c>
    </row>
    <row r="25" spans="1:70" x14ac:dyDescent="0.35">
      <c r="A25" t="s">
        <v>23</v>
      </c>
      <c r="B25" t="s">
        <v>163</v>
      </c>
      <c r="C25" t="s">
        <v>1527</v>
      </c>
      <c r="D25" t="s">
        <v>1528</v>
      </c>
      <c r="AI25">
        <v>13.5555757069273</v>
      </c>
      <c r="AJ25">
        <v>13.4700478769259</v>
      </c>
      <c r="AK25">
        <v>13.5099932527301</v>
      </c>
      <c r="AL25">
        <v>13.2177012908733</v>
      </c>
      <c r="AM25">
        <v>13.4546602237524</v>
      </c>
      <c r="AN25">
        <v>14.1199363693233</v>
      </c>
      <c r="AO25">
        <v>14.4532407756958</v>
      </c>
      <c r="AP25">
        <v>14.7481729196291</v>
      </c>
      <c r="AQ25">
        <v>15.2750071831497</v>
      </c>
      <c r="AR25">
        <v>15.6313618616401</v>
      </c>
      <c r="AS25">
        <v>15.811950125068501</v>
      </c>
      <c r="AT25">
        <v>15.968052119326099</v>
      </c>
      <c r="AU25">
        <v>16.3358096113245</v>
      </c>
      <c r="AV25">
        <v>16.951200305994</v>
      </c>
      <c r="AW25">
        <v>17.260390169629598</v>
      </c>
      <c r="AX25">
        <v>17.503208765334399</v>
      </c>
      <c r="AY25">
        <v>17.9772956309072</v>
      </c>
      <c r="AZ25">
        <v>18.635762221506301</v>
      </c>
      <c r="BA25">
        <v>19.720751538479998</v>
      </c>
      <c r="BB25">
        <v>20.9256676357966</v>
      </c>
      <c r="BC25">
        <v>22.151531463055601</v>
      </c>
      <c r="BD25">
        <v>23.4095554351807</v>
      </c>
      <c r="BE25">
        <v>23.735499519165799</v>
      </c>
      <c r="BF25">
        <v>24.8574730785962</v>
      </c>
      <c r="BG25">
        <v>25.650404609957398</v>
      </c>
      <c r="BH25">
        <v>27.046612050500201</v>
      </c>
      <c r="BI25">
        <v>28.189570725350801</v>
      </c>
      <c r="BJ25">
        <v>29.351345062255898</v>
      </c>
      <c r="BK25">
        <v>29.397891998291001</v>
      </c>
      <c r="BL25">
        <v>29.595682144165</v>
      </c>
      <c r="BM25">
        <v>28.709800720214801</v>
      </c>
      <c r="BN25">
        <v>28.296688079833999</v>
      </c>
      <c r="BO25">
        <v>27.770094494156201</v>
      </c>
      <c r="BP25">
        <v>28.641452764728498</v>
      </c>
      <c r="BQ25">
        <v>28.641452764728498</v>
      </c>
      <c r="BR25">
        <v>28.641452764728498</v>
      </c>
    </row>
    <row r="26" spans="1:70" x14ac:dyDescent="0.35">
      <c r="A26" t="s">
        <v>1559</v>
      </c>
      <c r="B26" t="s">
        <v>1560</v>
      </c>
      <c r="C26" t="s">
        <v>1527</v>
      </c>
      <c r="D26" t="s">
        <v>1528</v>
      </c>
      <c r="AI26">
        <v>6.8999308172171703E-4</v>
      </c>
      <c r="AJ26">
        <v>2.1793859220411399E-3</v>
      </c>
      <c r="AK26">
        <v>3.4003456936996801E-3</v>
      </c>
      <c r="AL26">
        <v>5.0186596095547296E-3</v>
      </c>
      <c r="AM26">
        <v>8.4862756609813805E-3</v>
      </c>
      <c r="AN26">
        <v>1.96126285441303E-2</v>
      </c>
      <c r="AO26">
        <v>3.8199403248228403E-2</v>
      </c>
      <c r="AP26">
        <v>0.39825605235190298</v>
      </c>
      <c r="AQ26">
        <v>0.51874828392421801</v>
      </c>
      <c r="AR26">
        <v>0.52516439535097503</v>
      </c>
      <c r="AS26">
        <v>0.535963389616538</v>
      </c>
      <c r="AT26">
        <v>0.55579205216901995</v>
      </c>
      <c r="AU26">
        <v>0.54766391959798999</v>
      </c>
      <c r="AV26">
        <v>0.559800356272113</v>
      </c>
      <c r="AW26">
        <v>0.58023740278413205</v>
      </c>
      <c r="AX26">
        <v>0.59650592445197803</v>
      </c>
      <c r="AY26">
        <v>0.618232975138297</v>
      </c>
      <c r="AZ26">
        <v>0.65629454806652499</v>
      </c>
      <c r="BA26">
        <v>0.67769656906103104</v>
      </c>
      <c r="BB26">
        <v>0.69323105033863597</v>
      </c>
      <c r="BC26">
        <v>0.677084058673045</v>
      </c>
      <c r="BD26">
        <v>0.701113147659708</v>
      </c>
      <c r="BE26">
        <v>0.69285265994757606</v>
      </c>
      <c r="BF26">
        <v>0.68004272024015699</v>
      </c>
      <c r="BG26">
        <v>0.661276129189449</v>
      </c>
      <c r="BH26">
        <v>0.67874801411862795</v>
      </c>
      <c r="BI26">
        <v>0.66669028220569104</v>
      </c>
      <c r="BJ26">
        <v>0.67634393093359202</v>
      </c>
      <c r="BK26">
        <v>0.68014456589546801</v>
      </c>
      <c r="BL26">
        <v>0.67583103573843795</v>
      </c>
      <c r="BM26">
        <v>0.67522852561850399</v>
      </c>
      <c r="BN26">
        <v>0.68720125111932295</v>
      </c>
      <c r="BO26">
        <v>0.73191032436659798</v>
      </c>
      <c r="BP26">
        <v>0.73855396686999997</v>
      </c>
      <c r="BQ26">
        <v>0.73855396686999997</v>
      </c>
      <c r="BR26">
        <v>0.73855396686999997</v>
      </c>
    </row>
    <row r="27" spans="1:70" x14ac:dyDescent="0.35">
      <c r="A27" t="s">
        <v>1561</v>
      </c>
      <c r="B27" t="s">
        <v>1562</v>
      </c>
      <c r="C27" t="s">
        <v>1527</v>
      </c>
      <c r="D27" t="s">
        <v>1528</v>
      </c>
      <c r="AI27">
        <v>0.1358150706556</v>
      </c>
      <c r="AJ27">
        <v>0.128899191878382</v>
      </c>
      <c r="AK27">
        <v>0.121575111169777</v>
      </c>
      <c r="AL27">
        <v>0.11516664979852199</v>
      </c>
      <c r="AM27">
        <v>0.12102559615366699</v>
      </c>
      <c r="AN27">
        <v>0.119833060257842</v>
      </c>
      <c r="AO27">
        <v>0.117910138821211</v>
      </c>
      <c r="AP27">
        <v>0.11699127325558201</v>
      </c>
      <c r="AQ27">
        <v>0.107526267419535</v>
      </c>
      <c r="AR27">
        <v>0.108842407510371</v>
      </c>
      <c r="AS27">
        <v>0.121675205889737</v>
      </c>
      <c r="AT27">
        <v>0.114992976095508</v>
      </c>
      <c r="AU27">
        <v>0.11709951800756099</v>
      </c>
      <c r="AV27">
        <v>0.12471091256210499</v>
      </c>
      <c r="AW27">
        <v>0.134793284978969</v>
      </c>
      <c r="AX27">
        <v>0.14864636022769601</v>
      </c>
      <c r="AY27">
        <v>0.15695023166344299</v>
      </c>
      <c r="AZ27">
        <v>0.16570071600919101</v>
      </c>
      <c r="BA27">
        <v>0.18104455176235501</v>
      </c>
      <c r="BB27">
        <v>0.156554133437978</v>
      </c>
      <c r="BC27">
        <v>0.16618391275337999</v>
      </c>
      <c r="BD27">
        <v>0.17867849767208099</v>
      </c>
      <c r="BE27">
        <v>0.17528638356878801</v>
      </c>
      <c r="BF27">
        <v>0.180218320384915</v>
      </c>
      <c r="BG27">
        <v>0.18316847762223401</v>
      </c>
      <c r="BH27">
        <v>0.18578421233034001</v>
      </c>
      <c r="BI27">
        <v>0.18867821486332401</v>
      </c>
      <c r="BJ27">
        <v>0.18569624423980699</v>
      </c>
      <c r="BK27">
        <v>0.19037085771560699</v>
      </c>
      <c r="BL27">
        <v>0.18109099566936501</v>
      </c>
      <c r="BM27">
        <v>0.17128722369670901</v>
      </c>
      <c r="BN27">
        <v>0.185745358467102</v>
      </c>
      <c r="BO27">
        <v>0.186887239698007</v>
      </c>
      <c r="BP27">
        <v>0.17127754423800901</v>
      </c>
      <c r="BQ27">
        <v>0.17127754423800901</v>
      </c>
      <c r="BR27">
        <v>0.17127754423800901</v>
      </c>
    </row>
    <row r="28" spans="1:70" x14ac:dyDescent="0.35">
      <c r="A28" t="s">
        <v>1563</v>
      </c>
      <c r="B28" t="s">
        <v>1564</v>
      </c>
      <c r="C28" t="s">
        <v>1527</v>
      </c>
      <c r="D28" t="s">
        <v>1528</v>
      </c>
      <c r="AI28">
        <v>0.98148575302811703</v>
      </c>
      <c r="AJ28">
        <v>0.97365079482926797</v>
      </c>
      <c r="AK28">
        <v>0.98913638622062405</v>
      </c>
      <c r="AL28">
        <v>0.95800136077826004</v>
      </c>
      <c r="AM28">
        <v>0.95845316547802295</v>
      </c>
      <c r="AN28">
        <v>0.94630310413664598</v>
      </c>
      <c r="AO28">
        <v>0.93843646995769403</v>
      </c>
      <c r="AP28">
        <v>0.94031129415570602</v>
      </c>
      <c r="AQ28">
        <v>0.95821422583946103</v>
      </c>
      <c r="AR28">
        <v>0.99162239705653099</v>
      </c>
      <c r="AS28">
        <v>0.97860486044710004</v>
      </c>
      <c r="AT28">
        <v>0.96043479693455602</v>
      </c>
      <c r="AU28">
        <v>0.98319379146274399</v>
      </c>
      <c r="AV28">
        <v>0.97529313484750002</v>
      </c>
      <c r="AW28">
        <v>0.96110296366561099</v>
      </c>
      <c r="AX28">
        <v>0.97900030068821298</v>
      </c>
      <c r="AY28">
        <v>0.95757817974691195</v>
      </c>
      <c r="AZ28">
        <v>0.95980369407049904</v>
      </c>
      <c r="BA28">
        <v>0.95567828817531497</v>
      </c>
      <c r="BB28">
        <v>0.93997623439119604</v>
      </c>
      <c r="BC28">
        <v>0.92504427153654001</v>
      </c>
      <c r="BD28">
        <v>0.89856344461440996</v>
      </c>
      <c r="BE28">
        <v>0.919978032159248</v>
      </c>
      <c r="BF28">
        <v>0.91246804262581804</v>
      </c>
      <c r="BG28">
        <v>0.91839682537853196</v>
      </c>
      <c r="BH28">
        <v>0.95587181353089801</v>
      </c>
      <c r="BI28">
        <v>0.94831266986887996</v>
      </c>
      <c r="BJ28">
        <v>0.92979782819747903</v>
      </c>
      <c r="BK28">
        <v>0.92660826444625899</v>
      </c>
      <c r="BL28">
        <v>0.93145245313644398</v>
      </c>
      <c r="BM28">
        <v>0.96229052543640103</v>
      </c>
      <c r="BN28">
        <v>0.97756868600845304</v>
      </c>
      <c r="BO28">
        <v>0.95254539783792103</v>
      </c>
      <c r="BP28">
        <v>0.977354359953442</v>
      </c>
      <c r="BQ28">
        <v>0.977354359953442</v>
      </c>
      <c r="BR28">
        <v>0.977354359953442</v>
      </c>
    </row>
    <row r="29" spans="1:70" x14ac:dyDescent="0.35">
      <c r="A29" t="s">
        <v>1565</v>
      </c>
      <c r="B29" t="s">
        <v>1566</v>
      </c>
      <c r="C29" t="s">
        <v>1527</v>
      </c>
      <c r="D29" t="s">
        <v>1528</v>
      </c>
      <c r="AI29">
        <v>2.36623314922178E-4</v>
      </c>
      <c r="AJ29">
        <v>3.3982799144876701E-4</v>
      </c>
      <c r="AK29">
        <v>4.8576835175944298E-3</v>
      </c>
      <c r="AL29">
        <v>0.362762211364269</v>
      </c>
      <c r="AM29">
        <v>0.52963594660047197</v>
      </c>
      <c r="AN29">
        <v>0.58818185184108795</v>
      </c>
      <c r="AO29">
        <v>0.58707786743062396</v>
      </c>
      <c r="AP29">
        <v>0.64147106983089397</v>
      </c>
      <c r="AQ29">
        <v>0.61886591304373895</v>
      </c>
      <c r="AR29">
        <v>0.66169327000209399</v>
      </c>
      <c r="AS29">
        <v>0.68516482147454805</v>
      </c>
      <c r="AT29">
        <v>0.70428590344097097</v>
      </c>
      <c r="AU29">
        <v>0.70211376884422105</v>
      </c>
      <c r="AV29">
        <v>0.71671687859658395</v>
      </c>
      <c r="AW29">
        <v>0.71436752499836598</v>
      </c>
      <c r="AX29">
        <v>0.72343986701713903</v>
      </c>
      <c r="AY29">
        <v>0.71846903414510099</v>
      </c>
      <c r="AZ29">
        <v>0.73092770485203895</v>
      </c>
      <c r="BA29">
        <v>0.75287540927641505</v>
      </c>
      <c r="BB29">
        <v>0.73523100503612904</v>
      </c>
      <c r="BC29">
        <v>0.73240641225533998</v>
      </c>
      <c r="BD29">
        <v>0.71820152890160505</v>
      </c>
      <c r="BE29">
        <v>0.70597777531657302</v>
      </c>
      <c r="BF29">
        <v>0.68619097101951299</v>
      </c>
      <c r="BG29">
        <v>0.68725447340322598</v>
      </c>
      <c r="BH29">
        <v>0.69414120065848595</v>
      </c>
      <c r="BI29">
        <v>0.67559264584331802</v>
      </c>
      <c r="BJ29">
        <v>0.68072926325043404</v>
      </c>
      <c r="BK29">
        <v>0.67448330575822502</v>
      </c>
      <c r="BL29">
        <v>0.65109504239712801</v>
      </c>
      <c r="BM29">
        <v>0.64300817007032995</v>
      </c>
      <c r="BN29">
        <v>0.65053790563634295</v>
      </c>
      <c r="BO29">
        <v>0.67184726342837997</v>
      </c>
      <c r="BP29">
        <v>0.66728664015000005</v>
      </c>
      <c r="BQ29">
        <v>0.66728664015000005</v>
      </c>
      <c r="BR29">
        <v>0.66728664015000005</v>
      </c>
    </row>
    <row r="30" spans="1:70" x14ac:dyDescent="0.35">
      <c r="A30" t="s">
        <v>1567</v>
      </c>
      <c r="B30" t="s">
        <v>1568</v>
      </c>
      <c r="C30" t="s">
        <v>1527</v>
      </c>
      <c r="D30" t="s">
        <v>1528</v>
      </c>
      <c r="AI30">
        <v>8.1305639110299705E-9</v>
      </c>
      <c r="AJ30">
        <v>1.6545282244533999E-8</v>
      </c>
      <c r="AK30">
        <v>1.8292169585819701E-7</v>
      </c>
      <c r="AL30">
        <v>2.0704634988916998E-6</v>
      </c>
      <c r="AM30">
        <v>4.1470990203231403E-5</v>
      </c>
      <c r="AN30">
        <v>3.0931784948283399E-4</v>
      </c>
      <c r="AO30">
        <v>4.66917688140601E-4</v>
      </c>
      <c r="AP30">
        <v>7.8787571932882204E-4</v>
      </c>
      <c r="AQ30">
        <v>1.3757726270619999E-3</v>
      </c>
      <c r="AR30">
        <v>5.6541186610063396E-3</v>
      </c>
      <c r="AS30">
        <v>1.5773380300929101E-2</v>
      </c>
      <c r="AT30">
        <v>2.7695063922131401E-2</v>
      </c>
      <c r="AU30">
        <v>3.9514362506716E-2</v>
      </c>
      <c r="AV30">
        <v>5.0639684957863002E-2</v>
      </c>
      <c r="AW30">
        <v>6.0495518080548601E-2</v>
      </c>
      <c r="AX30">
        <v>6.9784755585118402E-2</v>
      </c>
      <c r="AY30">
        <v>7.4973587764690305E-2</v>
      </c>
      <c r="AZ30">
        <v>8.2392488968877103E-2</v>
      </c>
      <c r="BA30">
        <v>9.7983001397646305E-2</v>
      </c>
      <c r="BB30">
        <v>0.106398669743962</v>
      </c>
      <c r="BC30">
        <v>0.116989822915747</v>
      </c>
      <c r="BD30">
        <v>0.196053221821785</v>
      </c>
      <c r="BE30">
        <v>0.32000586827216199</v>
      </c>
      <c r="BF30">
        <v>0.373530841732445</v>
      </c>
      <c r="BG30">
        <v>0.44796190049901802</v>
      </c>
      <c r="BH30">
        <v>0.52406380081905701</v>
      </c>
      <c r="BI30">
        <v>0.56228591143017304</v>
      </c>
      <c r="BJ30">
        <v>0.607136130332947</v>
      </c>
      <c r="BK30">
        <v>0.647122502326965</v>
      </c>
      <c r="BL30">
        <v>0.64135050773620605</v>
      </c>
      <c r="BM30">
        <v>0.64174938201904297</v>
      </c>
      <c r="BN30">
        <v>0.68863272666931197</v>
      </c>
      <c r="BO30">
        <v>0.73909372606546797</v>
      </c>
      <c r="BP30">
        <v>0.76564416233028199</v>
      </c>
      <c r="BQ30">
        <v>0.76564416233028199</v>
      </c>
      <c r="BR30">
        <v>0.76564416233028199</v>
      </c>
    </row>
    <row r="31" spans="1:70" x14ac:dyDescent="0.35">
      <c r="A31" t="s">
        <v>1569</v>
      </c>
      <c r="B31" t="s">
        <v>1570</v>
      </c>
      <c r="C31" t="s">
        <v>1527</v>
      </c>
      <c r="D31" t="s">
        <v>1528</v>
      </c>
      <c r="AI31">
        <v>1.3398374834837501</v>
      </c>
      <c r="AJ31">
        <v>1.2641687147323</v>
      </c>
      <c r="AK31">
        <v>1.27814854146858</v>
      </c>
      <c r="AL31">
        <v>1.2719911813437099</v>
      </c>
      <c r="AM31">
        <v>1.27825158941522</v>
      </c>
      <c r="AN31">
        <v>1.3185538401664301</v>
      </c>
      <c r="AO31">
        <v>1.33043650299335</v>
      </c>
      <c r="AP31">
        <v>1.28826369146563</v>
      </c>
      <c r="AQ31">
        <v>1.3046230331519899</v>
      </c>
      <c r="AR31">
        <v>1.2649059889280301</v>
      </c>
      <c r="AS31">
        <v>1.25437886555622</v>
      </c>
      <c r="AT31">
        <v>1.20277170877202</v>
      </c>
      <c r="AU31">
        <v>1.1928930791472401</v>
      </c>
      <c r="AV31">
        <v>1.1211685917218599</v>
      </c>
      <c r="AW31">
        <v>1.1146587447302001</v>
      </c>
      <c r="AX31">
        <v>1.11332667735121</v>
      </c>
      <c r="AY31">
        <v>1.11509260821767</v>
      </c>
      <c r="AZ31">
        <v>1.1273263602775401</v>
      </c>
      <c r="BA31">
        <v>1.1449214435418</v>
      </c>
      <c r="BB31">
        <v>1.10975930676973</v>
      </c>
      <c r="BC31">
        <v>1.1201028462440601</v>
      </c>
      <c r="BD31">
        <v>1.15122830867767</v>
      </c>
      <c r="BE31">
        <v>1.23238351604957</v>
      </c>
      <c r="BF31">
        <v>1.25077793313604</v>
      </c>
      <c r="BG31">
        <v>1.29150204825605</v>
      </c>
      <c r="BH31">
        <v>1.29049548931782</v>
      </c>
      <c r="BI31">
        <v>1.3067015286366701</v>
      </c>
      <c r="BJ31">
        <v>1.3314516544342001</v>
      </c>
      <c r="BK31">
        <v>1.2660506963729901</v>
      </c>
      <c r="BL31">
        <v>1.1755498647689799</v>
      </c>
      <c r="BM31">
        <v>1.08695876598358</v>
      </c>
      <c r="BN31">
        <v>1.0486203432083101</v>
      </c>
      <c r="BO31">
        <v>1.05179251000316</v>
      </c>
      <c r="BP31">
        <v>1.1253835129643901</v>
      </c>
      <c r="BQ31">
        <v>1.1253835129643901</v>
      </c>
      <c r="BR31">
        <v>1.1253835129643901</v>
      </c>
    </row>
    <row r="32" spans="1:70" x14ac:dyDescent="0.35">
      <c r="A32" t="s">
        <v>1571</v>
      </c>
      <c r="B32" t="s">
        <v>1572</v>
      </c>
      <c r="C32" t="s">
        <v>1527</v>
      </c>
      <c r="D32" t="s">
        <v>1528</v>
      </c>
      <c r="AI32">
        <v>0.87340338116143301</v>
      </c>
      <c r="AJ32">
        <v>0.89916047111518604</v>
      </c>
      <c r="AK32">
        <v>0.90386403288481199</v>
      </c>
      <c r="AL32">
        <v>0.928815613923478</v>
      </c>
      <c r="AM32">
        <v>0.92721843384101099</v>
      </c>
      <c r="AN32">
        <v>0.94612463158573501</v>
      </c>
      <c r="AO32">
        <v>1.2019464588292399</v>
      </c>
      <c r="AP32">
        <v>1.2291161513469899</v>
      </c>
      <c r="AQ32">
        <v>1.24877840753966</v>
      </c>
      <c r="AR32">
        <v>1.26474971671407</v>
      </c>
      <c r="AS32">
        <v>1.1843427397256501</v>
      </c>
      <c r="AT32">
        <v>1.14240338749517</v>
      </c>
      <c r="AU32">
        <v>1.22144545376849</v>
      </c>
      <c r="AV32">
        <v>1.2316318181305299</v>
      </c>
      <c r="AW32">
        <v>1.2556560481902901</v>
      </c>
      <c r="AX32">
        <v>1.2998131644897499</v>
      </c>
      <c r="AY32">
        <v>1.3287308285889501</v>
      </c>
      <c r="AZ32">
        <v>1.37873985659276</v>
      </c>
      <c r="BA32">
        <v>1.4217848254307199</v>
      </c>
      <c r="BB32">
        <v>1.4278158398343399</v>
      </c>
      <c r="BC32">
        <v>1.44221788986168</v>
      </c>
      <c r="BD32">
        <v>1.3967968225479099</v>
      </c>
      <c r="BE32">
        <v>1.4492389025680701</v>
      </c>
      <c r="BF32">
        <v>1.4220486522540801</v>
      </c>
      <c r="BG32">
        <v>1.40246737743196</v>
      </c>
      <c r="BH32">
        <v>1.3807029715149599</v>
      </c>
      <c r="BI32">
        <v>1.35237412323767</v>
      </c>
      <c r="BJ32">
        <v>1.31113624572754</v>
      </c>
      <c r="BK32">
        <v>1.3166686296462999</v>
      </c>
      <c r="BL32">
        <v>1.2727233171462999</v>
      </c>
      <c r="BM32">
        <v>1.2563836574554399</v>
      </c>
      <c r="BN32">
        <v>1.22146320343018</v>
      </c>
      <c r="BO32">
        <v>1.15182313324744</v>
      </c>
    </row>
    <row r="33" spans="1:70" x14ac:dyDescent="0.35">
      <c r="A33" t="s">
        <v>1573</v>
      </c>
      <c r="B33" t="s">
        <v>1574</v>
      </c>
      <c r="C33" t="s">
        <v>1527</v>
      </c>
      <c r="D33" t="s">
        <v>1528</v>
      </c>
      <c r="AI33">
        <v>0.94828483139809905</v>
      </c>
      <c r="AJ33">
        <v>1.0795236563791799</v>
      </c>
      <c r="AK33">
        <v>1.19478478542663</v>
      </c>
      <c r="AL33">
        <v>1.2436501651129701</v>
      </c>
      <c r="AM33">
        <v>1.3144810314266999</v>
      </c>
      <c r="AN33">
        <v>1.4346111550041301</v>
      </c>
      <c r="AO33">
        <v>1.5719631502838101</v>
      </c>
      <c r="AP33">
        <v>1.6334758880592399</v>
      </c>
      <c r="AQ33">
        <v>1.72922023184205</v>
      </c>
      <c r="AR33">
        <v>1.74621091926099</v>
      </c>
      <c r="AS33">
        <v>1.7962451928334999</v>
      </c>
      <c r="AT33">
        <v>1.7895417295951901</v>
      </c>
      <c r="AU33">
        <v>1.81186408912686</v>
      </c>
      <c r="AV33">
        <v>1.8892551049717301</v>
      </c>
      <c r="AW33">
        <v>1.9863702280674</v>
      </c>
      <c r="AX33">
        <v>2.0404006290057701</v>
      </c>
      <c r="AY33">
        <v>2.24981384645936</v>
      </c>
      <c r="AZ33">
        <v>2.35197938157709</v>
      </c>
      <c r="BA33">
        <v>2.5470680294360899</v>
      </c>
      <c r="BB33">
        <v>2.4701959822103801</v>
      </c>
      <c r="BC33">
        <v>2.65475475405642</v>
      </c>
      <c r="BD33">
        <v>2.9809119701385498</v>
      </c>
      <c r="BE33">
        <v>3.0334812052803399</v>
      </c>
      <c r="BF33">
        <v>3.00953763550479</v>
      </c>
      <c r="BG33">
        <v>2.9822215212976499</v>
      </c>
      <c r="BH33">
        <v>2.89461967008556</v>
      </c>
      <c r="BI33">
        <v>2.7792995747547802</v>
      </c>
      <c r="BJ33">
        <v>2.6845872402191202</v>
      </c>
      <c r="BK33">
        <v>2.7020142078399698</v>
      </c>
      <c r="BL33">
        <v>2.6390609741210902</v>
      </c>
      <c r="BM33">
        <v>2.5826649665832502</v>
      </c>
      <c r="BN33">
        <v>2.4739568233489999</v>
      </c>
      <c r="BO33">
        <v>2.4296608126661301</v>
      </c>
      <c r="BP33">
        <v>2.3840554820456701</v>
      </c>
      <c r="BQ33">
        <v>2.3840554820456701</v>
      </c>
      <c r="BR33">
        <v>2.3840554820456701</v>
      </c>
    </row>
    <row r="34" spans="1:70" x14ac:dyDescent="0.35">
      <c r="A34" t="s">
        <v>1575</v>
      </c>
      <c r="B34" t="s">
        <v>1576</v>
      </c>
      <c r="C34" t="s">
        <v>1527</v>
      </c>
      <c r="D34" t="s">
        <v>1528</v>
      </c>
      <c r="AI34">
        <v>1.15782219431751E-5</v>
      </c>
      <c r="AJ34">
        <v>5.7865243096508597E-5</v>
      </c>
      <c r="AK34">
        <v>6.0480433970093797E-4</v>
      </c>
      <c r="AL34">
        <v>1.23840650909725E-2</v>
      </c>
      <c r="AM34">
        <v>0.28374942245318402</v>
      </c>
      <c r="AN34">
        <v>0.53910815817234803</v>
      </c>
      <c r="AO34">
        <v>0.62712607215066696</v>
      </c>
      <c r="AP34">
        <v>0.66414397588806595</v>
      </c>
      <c r="AQ34">
        <v>0.68910422124238602</v>
      </c>
      <c r="AR34">
        <v>0.73391924357372396</v>
      </c>
      <c r="AS34">
        <v>0.75789542386396902</v>
      </c>
      <c r="AT34">
        <v>0.80217064188112397</v>
      </c>
      <c r="AU34">
        <v>0.86729057252896002</v>
      </c>
      <c r="AV34">
        <v>0.970343048282448</v>
      </c>
      <c r="AW34">
        <v>1.0181847510777999</v>
      </c>
      <c r="AX34">
        <v>1.0605939083</v>
      </c>
      <c r="AY34">
        <v>1.09856354092293</v>
      </c>
      <c r="AZ34">
        <v>1.1384567301553099</v>
      </c>
      <c r="BA34">
        <v>1.2149874729650301</v>
      </c>
      <c r="BB34">
        <v>1.2958528019864499</v>
      </c>
      <c r="BC34">
        <v>1.38813702347076</v>
      </c>
      <c r="BD34">
        <v>1.4732164144516</v>
      </c>
      <c r="BE34">
        <v>1.6091358653201799</v>
      </c>
      <c r="BF34">
        <v>1.7085554289345799</v>
      </c>
      <c r="BG34">
        <v>1.82485052496386</v>
      </c>
      <c r="BH34">
        <v>2.00586931129873</v>
      </c>
      <c r="BI34">
        <v>2.1559715964394899</v>
      </c>
      <c r="BJ34">
        <v>2.2096791267395002</v>
      </c>
      <c r="BK34">
        <v>2.1975915431976301</v>
      </c>
      <c r="BL34">
        <v>2.2164452075958301</v>
      </c>
      <c r="BM34">
        <v>2.2649111747741699</v>
      </c>
      <c r="BN34">
        <v>2.3792741298675502</v>
      </c>
      <c r="BO34">
        <v>2.4132659496421001</v>
      </c>
      <c r="BP34">
        <v>2.43687587390419</v>
      </c>
      <c r="BQ34">
        <v>2.43687587390419</v>
      </c>
      <c r="BR34">
        <v>2.43687587390419</v>
      </c>
    </row>
    <row r="35" spans="1:70" x14ac:dyDescent="0.35">
      <c r="A35" t="s">
        <v>1577</v>
      </c>
      <c r="B35" t="s">
        <v>1578</v>
      </c>
      <c r="C35" t="s">
        <v>1527</v>
      </c>
      <c r="D35" t="s">
        <v>1528</v>
      </c>
      <c r="AI35">
        <v>1.6190414317373201</v>
      </c>
      <c r="AJ35">
        <v>1.63647928276841</v>
      </c>
      <c r="AK35">
        <v>1.6339758837262299</v>
      </c>
      <c r="AL35">
        <v>1.67906756253356</v>
      </c>
      <c r="AM35">
        <v>1.68029468815008</v>
      </c>
      <c r="AN35">
        <v>1.6625113061800101</v>
      </c>
      <c r="AO35">
        <v>1.67406458503059</v>
      </c>
      <c r="AP35">
        <v>1.6607748599783501</v>
      </c>
      <c r="AQ35">
        <v>1.78525251088736</v>
      </c>
      <c r="AR35">
        <v>1.83838535892237</v>
      </c>
      <c r="AS35">
        <v>1.7738845308210101</v>
      </c>
      <c r="AT35">
        <v>1.7739487077039</v>
      </c>
      <c r="AU35">
        <v>1.76266193927921</v>
      </c>
      <c r="AV35">
        <v>1.7478234577225</v>
      </c>
      <c r="AW35">
        <v>1.80125188688872</v>
      </c>
      <c r="AX35">
        <v>1.8629426801337201</v>
      </c>
      <c r="AY35">
        <v>1.88124130839099</v>
      </c>
      <c r="AZ35">
        <v>1.9893617689180101</v>
      </c>
      <c r="BA35">
        <v>1.9870240552957601</v>
      </c>
      <c r="BB35">
        <v>1.9387098002488901</v>
      </c>
      <c r="BC35">
        <v>1.9886785137840499</v>
      </c>
      <c r="BD35">
        <v>2.0188870429992698</v>
      </c>
      <c r="BE35">
        <v>2.12232563534746</v>
      </c>
      <c r="BF35">
        <v>2.1447779998279</v>
      </c>
      <c r="BG35">
        <v>2.1718544557524702</v>
      </c>
      <c r="BH35">
        <v>2.1291276129044299</v>
      </c>
      <c r="BI35">
        <v>2.1168149896624202</v>
      </c>
      <c r="BJ35">
        <v>2.2004437446594198</v>
      </c>
      <c r="BK35">
        <v>2.1622266769409202</v>
      </c>
      <c r="BL35">
        <v>2.1943838596343999</v>
      </c>
      <c r="BM35">
        <v>2.3188247680664098</v>
      </c>
      <c r="BN35">
        <v>2.3842034339904798</v>
      </c>
      <c r="BO35">
        <v>2.3181569218570099</v>
      </c>
      <c r="BP35">
        <v>2.3425548349918599</v>
      </c>
      <c r="BQ35">
        <v>2.3425548349918599</v>
      </c>
      <c r="BR35">
        <v>2.3425548349918599</v>
      </c>
    </row>
    <row r="36" spans="1:70" x14ac:dyDescent="0.35">
      <c r="A36" t="s">
        <v>1434</v>
      </c>
      <c r="B36" t="s">
        <v>1579</v>
      </c>
      <c r="C36" t="s">
        <v>1527</v>
      </c>
      <c r="D36" t="s">
        <v>1528</v>
      </c>
      <c r="AI36">
        <v>0.44154785609508601</v>
      </c>
      <c r="AJ36">
        <v>0.414985864442941</v>
      </c>
      <c r="AK36">
        <v>0.41274626682863003</v>
      </c>
      <c r="AL36">
        <v>0.39128927707278599</v>
      </c>
      <c r="AM36">
        <v>0.34953488289984602</v>
      </c>
      <c r="AN36">
        <v>0.35219262915370297</v>
      </c>
      <c r="AO36">
        <v>0.36138557720523601</v>
      </c>
      <c r="AP36">
        <v>0.38575780656150099</v>
      </c>
      <c r="AQ36">
        <v>0.33703470745661102</v>
      </c>
      <c r="AR36">
        <v>0.37086236580412302</v>
      </c>
      <c r="AS36">
        <v>0.467872486309306</v>
      </c>
      <c r="AT36">
        <v>0.43198262467345699</v>
      </c>
      <c r="AU36">
        <v>0.42696414480780198</v>
      </c>
      <c r="AV36">
        <v>0.44425760206770798</v>
      </c>
      <c r="AW36">
        <v>0.50135132004000504</v>
      </c>
      <c r="AX36">
        <v>0.57733444948372903</v>
      </c>
      <c r="AY36">
        <v>0.61633659270227803</v>
      </c>
      <c r="AZ36">
        <v>0.60680247430927703</v>
      </c>
      <c r="BA36">
        <v>0.67089605440363698</v>
      </c>
      <c r="BB36">
        <v>0.51948155087746894</v>
      </c>
      <c r="BC36">
        <v>0.59889580052076097</v>
      </c>
      <c r="BD36">
        <v>0.70520681142806996</v>
      </c>
      <c r="BE36">
        <v>0.67262286356845302</v>
      </c>
      <c r="BF36">
        <v>0.66142509724801601</v>
      </c>
      <c r="BG36">
        <v>0.63997385263292506</v>
      </c>
      <c r="BH36">
        <v>0.67147641397176605</v>
      </c>
      <c r="BI36">
        <v>0.649816136215978</v>
      </c>
      <c r="BJ36">
        <v>0.62763661146163896</v>
      </c>
      <c r="BK36">
        <v>0.64161497354507402</v>
      </c>
      <c r="BL36">
        <v>0.59850478172302202</v>
      </c>
      <c r="BM36">
        <v>0.53051334619522095</v>
      </c>
      <c r="BN36">
        <v>0.53249859809875499</v>
      </c>
      <c r="BO36">
        <v>0.61804230939516303</v>
      </c>
      <c r="BP36">
        <v>0.51940603746083602</v>
      </c>
      <c r="BQ36">
        <v>0.51940603746083602</v>
      </c>
      <c r="BR36">
        <v>0.51940603746083602</v>
      </c>
    </row>
    <row r="37" spans="1:70" x14ac:dyDescent="0.35">
      <c r="A37" t="s">
        <v>458</v>
      </c>
      <c r="B37" t="s">
        <v>457</v>
      </c>
      <c r="C37" t="s">
        <v>1527</v>
      </c>
      <c r="D37" t="s">
        <v>1528</v>
      </c>
      <c r="AI37">
        <v>5.7698805162768396</v>
      </c>
      <c r="AJ37">
        <v>6.0801623194660097</v>
      </c>
      <c r="AK37">
        <v>6.4751534909348498</v>
      </c>
      <c r="AL37">
        <v>6.8637200323199004</v>
      </c>
      <c r="AM37">
        <v>7.5495904940803404</v>
      </c>
      <c r="AN37">
        <v>8.0071426261719107</v>
      </c>
      <c r="AO37">
        <v>8.5010976114938703</v>
      </c>
      <c r="AP37">
        <v>9.4356114296911695</v>
      </c>
      <c r="AQ37">
        <v>10.3287879445925</v>
      </c>
      <c r="AR37">
        <v>10.813085147585999</v>
      </c>
      <c r="AS37">
        <v>11.350751443535501</v>
      </c>
      <c r="AT37">
        <v>11.693282112685299</v>
      </c>
      <c r="AU37">
        <v>12.109088120964699</v>
      </c>
      <c r="AV37">
        <v>12.305018762012001</v>
      </c>
      <c r="AW37">
        <v>12.503548927563999</v>
      </c>
      <c r="AX37">
        <v>12.908925671877601</v>
      </c>
      <c r="AY37">
        <v>13.3461306296368</v>
      </c>
      <c r="AZ37">
        <v>13.6032731467369</v>
      </c>
      <c r="BA37">
        <v>14.094340228970401</v>
      </c>
      <c r="BB37">
        <v>14.6276672224324</v>
      </c>
      <c r="BC37">
        <v>15.3309905702489</v>
      </c>
      <c r="BD37">
        <v>16.396804809570298</v>
      </c>
      <c r="BE37">
        <v>17.1400516003125</v>
      </c>
      <c r="BF37">
        <v>18.119423238618701</v>
      </c>
      <c r="BG37">
        <v>18.652390984304301</v>
      </c>
      <c r="BH37">
        <v>18.554034949816899</v>
      </c>
      <c r="BI37">
        <v>18.789593501233298</v>
      </c>
      <c r="BJ37">
        <v>19.157609939575199</v>
      </c>
      <c r="BK37">
        <v>19.4274578094482</v>
      </c>
      <c r="BL37">
        <v>19.512210845947301</v>
      </c>
      <c r="BM37">
        <v>18.9579467773438</v>
      </c>
      <c r="BN37">
        <v>19.6103916168213</v>
      </c>
      <c r="BO37">
        <v>19.382088487790501</v>
      </c>
    </row>
    <row r="38" spans="1:70" x14ac:dyDescent="0.35">
      <c r="A38" t="s">
        <v>1580</v>
      </c>
      <c r="B38" t="s">
        <v>1581</v>
      </c>
      <c r="C38" t="s">
        <v>1527</v>
      </c>
      <c r="D38" t="s">
        <v>1528</v>
      </c>
      <c r="AI38">
        <v>0.86584948352822799</v>
      </c>
      <c r="AJ38">
        <v>0.88089060010267195</v>
      </c>
      <c r="AK38">
        <v>0.91844536885301598</v>
      </c>
      <c r="AL38">
        <v>1.0143930940021799</v>
      </c>
      <c r="AM38">
        <v>1.08717982881787</v>
      </c>
      <c r="AN38">
        <v>1.14104655931152</v>
      </c>
      <c r="AO38">
        <v>1.3010745984704</v>
      </c>
      <c r="AP38">
        <v>1.3428493988366099</v>
      </c>
      <c r="AQ38">
        <v>1.46028321403794</v>
      </c>
      <c r="AR38">
        <v>1.64488089558479</v>
      </c>
      <c r="AS38">
        <v>1.8363788577668501</v>
      </c>
      <c r="AT38">
        <v>1.9452331987623499</v>
      </c>
      <c r="AU38">
        <v>1.9382106379303701</v>
      </c>
      <c r="AV38">
        <v>1.9626300639746399</v>
      </c>
      <c r="AW38">
        <v>2.1038646370311902</v>
      </c>
      <c r="AX38">
        <v>2.3555123800336601</v>
      </c>
      <c r="AY38">
        <v>2.45580974348734</v>
      </c>
      <c r="AZ38">
        <v>2.5351905029925002</v>
      </c>
      <c r="BA38">
        <v>2.7203929946262</v>
      </c>
      <c r="BB38">
        <v>3.11221979834328</v>
      </c>
      <c r="BC38">
        <v>3.3110942703211701</v>
      </c>
      <c r="BD38">
        <v>3.6546580791473402</v>
      </c>
      <c r="BE38">
        <v>3.9565851278443902</v>
      </c>
      <c r="BF38">
        <v>4.1108705465164297</v>
      </c>
      <c r="BG38">
        <v>4.2611191109705402</v>
      </c>
      <c r="BH38">
        <v>4.3980169062999197</v>
      </c>
      <c r="BI38">
        <v>4.53364620382533</v>
      </c>
      <c r="BJ38">
        <v>4.6824784278869602</v>
      </c>
      <c r="BK38">
        <v>4.7866377830505398</v>
      </c>
      <c r="BL38">
        <v>4.83345651626587</v>
      </c>
      <c r="BM38">
        <v>4.7371163368225098</v>
      </c>
      <c r="BN38">
        <v>4.8198804855346697</v>
      </c>
      <c r="BO38">
        <v>5.1610388855568097</v>
      </c>
      <c r="BP38">
        <v>5.0853930252132598</v>
      </c>
      <c r="BQ38">
        <v>5.0853930252132598</v>
      </c>
      <c r="BR38">
        <v>5.0853930252132598</v>
      </c>
    </row>
    <row r="39" spans="1:70" x14ac:dyDescent="0.35">
      <c r="A39" t="s">
        <v>1582</v>
      </c>
      <c r="B39" t="s">
        <v>1583</v>
      </c>
      <c r="C39" t="s">
        <v>1527</v>
      </c>
      <c r="D39" t="s">
        <v>1528</v>
      </c>
      <c r="AI39">
        <v>220.15677252232101</v>
      </c>
      <c r="AJ39">
        <v>212.12490304411199</v>
      </c>
      <c r="AK39">
        <v>213.16976195795201</v>
      </c>
      <c r="AL39">
        <v>201.085227626072</v>
      </c>
      <c r="AM39">
        <v>244.94523221723099</v>
      </c>
      <c r="AN39">
        <v>263.66168791414498</v>
      </c>
      <c r="AO39">
        <v>249.74774060827301</v>
      </c>
      <c r="AP39">
        <v>247.53549527144099</v>
      </c>
      <c r="AQ39">
        <v>243.77066220499199</v>
      </c>
      <c r="AR39">
        <v>250.18760018415401</v>
      </c>
      <c r="AS39">
        <v>265.45694340117097</v>
      </c>
      <c r="AT39">
        <v>260.71708683512702</v>
      </c>
      <c r="AU39">
        <v>250.63828045549801</v>
      </c>
      <c r="AV39">
        <v>249.070423143613</v>
      </c>
      <c r="AW39">
        <v>231.77947635479501</v>
      </c>
      <c r="AX39">
        <v>234.145876340802</v>
      </c>
      <c r="AY39">
        <v>234.714204562448</v>
      </c>
      <c r="AZ39">
        <v>232.723708534971</v>
      </c>
      <c r="BA39">
        <v>244.48324753591399</v>
      </c>
      <c r="BB39">
        <v>244.713712748517</v>
      </c>
      <c r="BC39">
        <v>251.95735988011501</v>
      </c>
      <c r="BD39">
        <v>256.76135253906301</v>
      </c>
      <c r="BE39">
        <v>261.70144015719598</v>
      </c>
      <c r="BF39">
        <v>253.51809998108101</v>
      </c>
      <c r="BG39">
        <v>289.52386279856103</v>
      </c>
      <c r="BH39">
        <v>281.67844546247801</v>
      </c>
      <c r="BI39">
        <v>277.77130437401001</v>
      </c>
      <c r="BJ39">
        <v>284.03350830078102</v>
      </c>
      <c r="BK39">
        <v>279.15509033203102</v>
      </c>
      <c r="BL39">
        <v>267.25869750976602</v>
      </c>
      <c r="BM39">
        <v>249.86326599121099</v>
      </c>
      <c r="BN39">
        <v>241.88067626953099</v>
      </c>
      <c r="BO39">
        <v>239.455788123616</v>
      </c>
      <c r="BP39">
        <v>238.88965574775099</v>
      </c>
      <c r="BQ39">
        <v>238.88965574775099</v>
      </c>
      <c r="BR39">
        <v>238.88965574775099</v>
      </c>
    </row>
    <row r="40" spans="1:70" x14ac:dyDescent="0.35">
      <c r="A40" t="s">
        <v>1584</v>
      </c>
      <c r="B40" t="s">
        <v>1585</v>
      </c>
      <c r="C40" t="s">
        <v>1527</v>
      </c>
      <c r="D40" t="s">
        <v>1528</v>
      </c>
      <c r="AI40">
        <v>1.2415560000000001</v>
      </c>
      <c r="AJ40">
        <v>1.23759</v>
      </c>
      <c r="AK40">
        <v>1.2276940000000001</v>
      </c>
      <c r="AL40">
        <v>1.2146889999999999</v>
      </c>
      <c r="AM40">
        <v>1.206599</v>
      </c>
      <c r="AN40">
        <v>1.208429</v>
      </c>
      <c r="AO40">
        <v>1.2074100000000001</v>
      </c>
      <c r="AP40">
        <v>1.2005650000000001</v>
      </c>
      <c r="AQ40">
        <v>1.185044</v>
      </c>
      <c r="AR40">
        <v>1.1908099999999999</v>
      </c>
      <c r="AS40">
        <v>1.2275990000000001</v>
      </c>
      <c r="AT40">
        <v>1.220464</v>
      </c>
      <c r="AU40">
        <v>1.229333</v>
      </c>
      <c r="AV40">
        <v>1.225714</v>
      </c>
      <c r="AW40">
        <v>1.2326619999999999</v>
      </c>
      <c r="AX40">
        <v>1.2136439999999999</v>
      </c>
      <c r="AY40">
        <v>1.205365</v>
      </c>
      <c r="AZ40">
        <v>1.212099</v>
      </c>
      <c r="BA40">
        <v>1.2343900000000001</v>
      </c>
      <c r="BB40">
        <v>1.2022440000000001</v>
      </c>
      <c r="BC40">
        <v>1.2218199999999999</v>
      </c>
      <c r="BD40">
        <v>1.2399039999999999</v>
      </c>
      <c r="BE40">
        <v>1.244607</v>
      </c>
      <c r="BF40">
        <v>1.224</v>
      </c>
      <c r="BG40">
        <v>1.2303580000000001</v>
      </c>
      <c r="BH40">
        <v>1.2480420000000001</v>
      </c>
      <c r="BI40">
        <v>1.2070449999999999</v>
      </c>
      <c r="BJ40">
        <v>1.212304</v>
      </c>
      <c r="BK40">
        <v>1.2065239999999999</v>
      </c>
      <c r="BL40">
        <v>1.2178599999999999</v>
      </c>
      <c r="BM40">
        <v>1.201689</v>
      </c>
      <c r="BN40">
        <v>1.1800390000000001</v>
      </c>
      <c r="BO40">
        <v>1.1645179999999999</v>
      </c>
      <c r="BP40">
        <v>1.1699280000000001</v>
      </c>
      <c r="BQ40">
        <v>1.1699280000000001</v>
      </c>
      <c r="BR40">
        <v>1.1699280000000001</v>
      </c>
    </row>
    <row r="41" spans="1:70" x14ac:dyDescent="0.35">
      <c r="A41" t="s">
        <v>1586</v>
      </c>
      <c r="B41" t="s">
        <v>1587</v>
      </c>
      <c r="C41" t="s">
        <v>1527</v>
      </c>
      <c r="D41" t="s">
        <v>1528</v>
      </c>
    </row>
    <row r="42" spans="1:70" x14ac:dyDescent="0.35">
      <c r="A42" t="s">
        <v>1588</v>
      </c>
      <c r="B42" t="s">
        <v>1589</v>
      </c>
      <c r="C42" t="s">
        <v>1527</v>
      </c>
      <c r="D42" t="s">
        <v>1528</v>
      </c>
      <c r="AI42">
        <v>1.9329270000000001</v>
      </c>
      <c r="AJ42">
        <v>1.9708330000000001</v>
      </c>
      <c r="AK42">
        <v>1.9678599999999999</v>
      </c>
      <c r="AL42">
        <v>1.966931</v>
      </c>
      <c r="AM42">
        <v>1.9486159999999999</v>
      </c>
      <c r="AN42">
        <v>1.9226749999999999</v>
      </c>
      <c r="AO42">
        <v>1.8871990000000001</v>
      </c>
      <c r="AP42">
        <v>1.8440319999999999</v>
      </c>
      <c r="AQ42">
        <v>1.8276019999999999</v>
      </c>
      <c r="AR42">
        <v>1.8028360000000001</v>
      </c>
      <c r="AS42">
        <v>1.7886599999999999</v>
      </c>
      <c r="AT42">
        <v>1.768621</v>
      </c>
      <c r="AU42">
        <v>1.7097599999999999</v>
      </c>
      <c r="AV42">
        <v>1.7151540000000001</v>
      </c>
      <c r="AW42">
        <v>1.6917580000000001</v>
      </c>
      <c r="AX42">
        <v>1.6865479999999999</v>
      </c>
      <c r="AY42">
        <v>1.5988579999999999</v>
      </c>
      <c r="AZ42">
        <v>1.531784</v>
      </c>
      <c r="BA42">
        <v>1.4930490000000001</v>
      </c>
      <c r="BB42">
        <v>1.470105</v>
      </c>
      <c r="BC42">
        <v>1.466316</v>
      </c>
      <c r="BD42">
        <v>1.3974979999999999</v>
      </c>
      <c r="BE42">
        <v>1.3540719999999999</v>
      </c>
      <c r="BF42">
        <v>1.3124769999999999</v>
      </c>
      <c r="BG42">
        <v>1.2817609999999999</v>
      </c>
      <c r="BH42">
        <v>1.2357880000000001</v>
      </c>
      <c r="BI42">
        <v>1.201964</v>
      </c>
      <c r="BJ42">
        <v>1.1877260000000001</v>
      </c>
      <c r="BK42">
        <v>1.178866</v>
      </c>
      <c r="BL42">
        <v>1.1338090000000001</v>
      </c>
      <c r="BM42">
        <v>1.104751</v>
      </c>
      <c r="BN42">
        <v>1.0464739999999999</v>
      </c>
      <c r="BO42">
        <v>0.98127900000000001</v>
      </c>
      <c r="BP42">
        <v>0.96627300000000005</v>
      </c>
      <c r="BQ42">
        <v>0.96627300000000005</v>
      </c>
      <c r="BR42">
        <v>0.96627300000000005</v>
      </c>
    </row>
    <row r="43" spans="1:70" x14ac:dyDescent="0.35">
      <c r="A43" t="s">
        <v>1590</v>
      </c>
      <c r="B43" t="s">
        <v>1591</v>
      </c>
      <c r="C43" t="s">
        <v>1527</v>
      </c>
      <c r="D43" t="s">
        <v>1528</v>
      </c>
    </row>
    <row r="44" spans="1:70" x14ac:dyDescent="0.35">
      <c r="A44" t="s">
        <v>1592</v>
      </c>
      <c r="B44" t="s">
        <v>1593</v>
      </c>
      <c r="C44" t="s">
        <v>1527</v>
      </c>
      <c r="D44" t="s">
        <v>1528</v>
      </c>
      <c r="AI44">
        <v>170.53894600000001</v>
      </c>
      <c r="AJ44">
        <v>199.96259699999999</v>
      </c>
      <c r="AK44">
        <v>218.52082100000001</v>
      </c>
      <c r="AL44">
        <v>236.17299</v>
      </c>
      <c r="AM44">
        <v>260.37221199999999</v>
      </c>
      <c r="AN44">
        <v>278.801558</v>
      </c>
      <c r="AO44">
        <v>278.46110599999997</v>
      </c>
      <c r="AP44">
        <v>282.85787199999999</v>
      </c>
      <c r="AQ44">
        <v>281.88851199999999</v>
      </c>
      <c r="AR44">
        <v>284.05265300000002</v>
      </c>
      <c r="AS44">
        <v>290.42563999999999</v>
      </c>
      <c r="AT44">
        <v>296.17504600000001</v>
      </c>
      <c r="AU44">
        <v>301.37238100000002</v>
      </c>
      <c r="AV44">
        <v>308.24833599999999</v>
      </c>
      <c r="AW44">
        <v>321.27780799999999</v>
      </c>
      <c r="AX44">
        <v>333.69</v>
      </c>
      <c r="AY44">
        <v>318.57472200000001</v>
      </c>
      <c r="AZ44">
        <v>323.878962</v>
      </c>
      <c r="BA44">
        <v>340.40083299999998</v>
      </c>
      <c r="BB44">
        <v>354.32588500000003</v>
      </c>
      <c r="BC44">
        <v>359.83702</v>
      </c>
      <c r="BD44">
        <v>348.01684699999998</v>
      </c>
      <c r="BE44">
        <v>347.22850699999998</v>
      </c>
      <c r="BF44">
        <v>349.68053600000002</v>
      </c>
      <c r="BG44">
        <v>367.21390700000001</v>
      </c>
      <c r="BH44">
        <v>391.17886099999998</v>
      </c>
      <c r="BI44">
        <v>397.25070299999999</v>
      </c>
      <c r="BJ44">
        <v>397.68940099999998</v>
      </c>
      <c r="BK44">
        <v>396.22941300000002</v>
      </c>
      <c r="BL44">
        <v>397.67440800000003</v>
      </c>
      <c r="BM44">
        <v>409.84178500000002</v>
      </c>
      <c r="BN44">
        <v>423.04617200000001</v>
      </c>
      <c r="BO44">
        <v>426.09822600000001</v>
      </c>
      <c r="BP44">
        <v>431.41590500000001</v>
      </c>
      <c r="BQ44">
        <v>431.41590500000001</v>
      </c>
      <c r="BR44">
        <v>431.41590500000001</v>
      </c>
    </row>
    <row r="45" spans="1:70" x14ac:dyDescent="0.35">
      <c r="A45" t="s">
        <v>1594</v>
      </c>
      <c r="B45" t="s">
        <v>219</v>
      </c>
      <c r="C45" t="s">
        <v>1527</v>
      </c>
      <c r="D45" t="s">
        <v>1528</v>
      </c>
      <c r="AI45">
        <v>1.6938576179779901</v>
      </c>
      <c r="AJ45">
        <v>1.74846260710642</v>
      </c>
      <c r="AK45">
        <v>1.84951948732531</v>
      </c>
      <c r="AL45">
        <v>2.08105719518014</v>
      </c>
      <c r="AM45">
        <v>2.4576331795079001</v>
      </c>
      <c r="AN45">
        <v>2.7361179974189298</v>
      </c>
      <c r="AO45">
        <v>2.8617577782011399</v>
      </c>
      <c r="AP45">
        <v>2.8587228718553201</v>
      </c>
      <c r="AQ45">
        <v>2.80150205406638</v>
      </c>
      <c r="AR45">
        <v>2.7275203429367898</v>
      </c>
      <c r="AS45">
        <v>2.7221220536389001</v>
      </c>
      <c r="AT45">
        <v>2.7166741602484001</v>
      </c>
      <c r="AU45">
        <v>2.6912099710964901</v>
      </c>
      <c r="AV45">
        <v>2.7078063308693698</v>
      </c>
      <c r="AW45">
        <v>2.8202147826977</v>
      </c>
      <c r="AX45">
        <v>2.8412234844426898</v>
      </c>
      <c r="AY45">
        <v>2.8644505497553001</v>
      </c>
      <c r="AZ45">
        <v>3.00502265578378</v>
      </c>
      <c r="BA45">
        <v>3.17804290931974</v>
      </c>
      <c r="BB45">
        <v>3.1519432709451798</v>
      </c>
      <c r="BC45">
        <v>3.3283909804821499</v>
      </c>
      <c r="BD45">
        <v>3.5244677066803001</v>
      </c>
      <c r="BE45">
        <v>3.5402767687580501</v>
      </c>
      <c r="BF45">
        <v>3.6211929606759798</v>
      </c>
      <c r="BG45">
        <v>3.6937069809455898</v>
      </c>
      <c r="BH45">
        <v>3.7815149360196898</v>
      </c>
      <c r="BI45">
        <v>3.8742896363096699</v>
      </c>
      <c r="BJ45">
        <v>4.0400524139404297</v>
      </c>
      <c r="BK45">
        <v>4.0940899848937997</v>
      </c>
      <c r="BL45">
        <v>4.05960941314697</v>
      </c>
      <c r="BM45">
        <v>4.0146565437316903</v>
      </c>
      <c r="BN45">
        <v>3.98740887641907</v>
      </c>
      <c r="BO45">
        <v>3.7916416312691701</v>
      </c>
      <c r="BP45">
        <v>3.6387041534848099</v>
      </c>
      <c r="BQ45">
        <v>3.6387041534848099</v>
      </c>
      <c r="BR45">
        <v>3.6387041534848099</v>
      </c>
    </row>
    <row r="46" spans="1:70" x14ac:dyDescent="0.35">
      <c r="A46" t="s">
        <v>1595</v>
      </c>
      <c r="B46" t="s">
        <v>1596</v>
      </c>
      <c r="C46" t="s">
        <v>1527</v>
      </c>
      <c r="D46" t="s">
        <v>1528</v>
      </c>
      <c r="AI46">
        <v>133.162790947221</v>
      </c>
      <c r="AJ46">
        <v>129.66140759246699</v>
      </c>
      <c r="AK46">
        <v>126.742229225926</v>
      </c>
      <c r="AL46">
        <v>131.426946701714</v>
      </c>
      <c r="AM46">
        <v>188.36869603758799</v>
      </c>
      <c r="AN46">
        <v>204.87612485226899</v>
      </c>
      <c r="AO46">
        <v>211.21836447043799</v>
      </c>
      <c r="AP46">
        <v>215.78022054429701</v>
      </c>
      <c r="AQ46">
        <v>224.877757025199</v>
      </c>
      <c r="AR46">
        <v>220.01941310961701</v>
      </c>
      <c r="AS46">
        <v>218.59046136136899</v>
      </c>
      <c r="AT46">
        <v>228.476099975175</v>
      </c>
      <c r="AU46">
        <v>235.28881310262699</v>
      </c>
      <c r="AV46">
        <v>238.29712911183799</v>
      </c>
      <c r="AW46">
        <v>226.247701126603</v>
      </c>
      <c r="AX46">
        <v>222.224137545102</v>
      </c>
      <c r="AY46">
        <v>218.50696176487301</v>
      </c>
      <c r="AZ46">
        <v>219.31387748334799</v>
      </c>
      <c r="BA46">
        <v>226.729055540373</v>
      </c>
      <c r="BB46">
        <v>228.060807057321</v>
      </c>
      <c r="BC46">
        <v>228.738872834181</v>
      </c>
      <c r="BD46">
        <v>236.91058349609401</v>
      </c>
      <c r="BE46">
        <v>240.008982097851</v>
      </c>
      <c r="BF46">
        <v>243.763112885742</v>
      </c>
      <c r="BG46">
        <v>241.335175375635</v>
      </c>
      <c r="BH46">
        <v>243.63529107497499</v>
      </c>
      <c r="BI46">
        <v>243.62623391478201</v>
      </c>
      <c r="BJ46">
        <v>243.18557739257801</v>
      </c>
      <c r="BK46">
        <v>239.31900024414099</v>
      </c>
      <c r="BL46">
        <v>227.48310852050801</v>
      </c>
      <c r="BM46">
        <v>226.30870056152301</v>
      </c>
      <c r="BN46">
        <v>225.28880310058599</v>
      </c>
      <c r="BO46">
        <v>214.859767121065</v>
      </c>
      <c r="BP46">
        <v>212.455422789034</v>
      </c>
      <c r="BQ46">
        <v>212.455422789034</v>
      </c>
      <c r="BR46">
        <v>212.455422789034</v>
      </c>
    </row>
    <row r="47" spans="1:70" x14ac:dyDescent="0.35">
      <c r="A47" t="s">
        <v>1597</v>
      </c>
      <c r="B47" t="s">
        <v>1598</v>
      </c>
      <c r="C47" t="s">
        <v>1527</v>
      </c>
      <c r="D47" t="s">
        <v>1528</v>
      </c>
      <c r="AI47">
        <v>164.47721735300399</v>
      </c>
      <c r="AJ47">
        <v>164.77457287716001</v>
      </c>
      <c r="AK47">
        <v>159.04489440759201</v>
      </c>
      <c r="AL47">
        <v>217.19686175197299</v>
      </c>
      <c r="AM47">
        <v>233.11106906151701</v>
      </c>
      <c r="AN47">
        <v>239.72356332221699</v>
      </c>
      <c r="AO47">
        <v>236.38020515825201</v>
      </c>
      <c r="AP47">
        <v>246.696088721</v>
      </c>
      <c r="AQ47">
        <v>246.554605562858</v>
      </c>
      <c r="AR47">
        <v>240.39198734094501</v>
      </c>
      <c r="AS47">
        <v>238.667458222683</v>
      </c>
      <c r="AT47">
        <v>239.17552324054199</v>
      </c>
      <c r="AU47">
        <v>242.04998715668799</v>
      </c>
      <c r="AV47">
        <v>241.99919072216801</v>
      </c>
      <c r="AW47">
        <v>235.99075209424601</v>
      </c>
      <c r="AX47">
        <v>231.92168264383301</v>
      </c>
      <c r="AY47">
        <v>230.15744763277701</v>
      </c>
      <c r="AZ47">
        <v>225.18597848799499</v>
      </c>
      <c r="BA47">
        <v>231.84440599308499</v>
      </c>
      <c r="BB47">
        <v>238.72653513611499</v>
      </c>
      <c r="BC47">
        <v>237.483317188629</v>
      </c>
      <c r="BD47">
        <v>238.70707702636699</v>
      </c>
      <c r="BE47">
        <v>241.80818661145599</v>
      </c>
      <c r="BF47">
        <v>240.315622778342</v>
      </c>
      <c r="BG47">
        <v>237.97854620540801</v>
      </c>
      <c r="BH47">
        <v>239.17832164409199</v>
      </c>
      <c r="BI47">
        <v>235.55876196186401</v>
      </c>
      <c r="BJ47">
        <v>230.58538818359401</v>
      </c>
      <c r="BK47">
        <v>223.165771484375</v>
      </c>
      <c r="BL47">
        <v>214.87251281738301</v>
      </c>
      <c r="BM47">
        <v>205.10699462890599</v>
      </c>
      <c r="BN47">
        <v>193.45895385742199</v>
      </c>
      <c r="BO47">
        <v>190.37850750875299</v>
      </c>
      <c r="BP47">
        <v>188.69048460527699</v>
      </c>
      <c r="BQ47">
        <v>188.69048460527699</v>
      </c>
      <c r="BR47">
        <v>188.69048460527699</v>
      </c>
    </row>
    <row r="48" spans="1:70" x14ac:dyDescent="0.35">
      <c r="A48" t="s">
        <v>1599</v>
      </c>
      <c r="B48" t="s">
        <v>1600</v>
      </c>
      <c r="C48" t="s">
        <v>1527</v>
      </c>
      <c r="D48" t="s">
        <v>1528</v>
      </c>
      <c r="AI48">
        <v>7.3353873885096796E-10</v>
      </c>
      <c r="AJ48">
        <v>1.73018568031642E-8</v>
      </c>
      <c r="AK48">
        <v>6.6909398678646096E-7</v>
      </c>
      <c r="AL48">
        <v>1.14879719271784E-5</v>
      </c>
      <c r="AM48">
        <v>3.02182039274767E-3</v>
      </c>
      <c r="AN48">
        <v>1.6764317553043001E-2</v>
      </c>
      <c r="AO48">
        <v>0.121527437400619</v>
      </c>
      <c r="AP48">
        <v>0.34961245276075897</v>
      </c>
      <c r="AQ48">
        <v>0.43884980065971202</v>
      </c>
      <c r="AR48">
        <v>2.3449545970158798</v>
      </c>
      <c r="AS48">
        <v>62.602077908739297</v>
      </c>
      <c r="AT48">
        <v>105.953236982402</v>
      </c>
      <c r="AU48">
        <v>137.42544877296001</v>
      </c>
      <c r="AV48">
        <v>152.84407297042199</v>
      </c>
      <c r="AW48">
        <v>158.31604159389599</v>
      </c>
      <c r="AX48">
        <v>199.35368136199</v>
      </c>
      <c r="AY48">
        <v>219.15948792093701</v>
      </c>
      <c r="AZ48">
        <v>256.63346288390801</v>
      </c>
      <c r="BA48">
        <v>303.310402664528</v>
      </c>
      <c r="BB48">
        <v>399.89880040634199</v>
      </c>
      <c r="BC48">
        <v>477.22343250721099</v>
      </c>
      <c r="BD48">
        <v>532.06341552734398</v>
      </c>
      <c r="BE48">
        <v>582.02450718823195</v>
      </c>
      <c r="BF48">
        <v>556.55154330597202</v>
      </c>
      <c r="BG48">
        <v>526.67115613778299</v>
      </c>
      <c r="BH48">
        <v>504.31839771093399</v>
      </c>
      <c r="BI48">
        <v>488.93787539493297</v>
      </c>
      <c r="BJ48">
        <v>637.26641845703102</v>
      </c>
      <c r="BK48">
        <v>801.573486328125</v>
      </c>
      <c r="BL48">
        <v>786.30938720703102</v>
      </c>
      <c r="BM48">
        <v>827.00427246093795</v>
      </c>
      <c r="BN48">
        <v>845.45068359375</v>
      </c>
      <c r="BO48">
        <v>869.66230844062</v>
      </c>
      <c r="BP48">
        <v>949.60072813888098</v>
      </c>
      <c r="BQ48">
        <v>949.60072813888098</v>
      </c>
      <c r="BR48">
        <v>949.60072813888098</v>
      </c>
    </row>
    <row r="49" spans="1:70" x14ac:dyDescent="0.35">
      <c r="A49" t="s">
        <v>1601</v>
      </c>
      <c r="B49" t="s">
        <v>1602</v>
      </c>
      <c r="C49" t="s">
        <v>1527</v>
      </c>
      <c r="D49" t="s">
        <v>1528</v>
      </c>
      <c r="AI49">
        <v>101.712253170392</v>
      </c>
      <c r="AJ49">
        <v>96.928331926603406</v>
      </c>
      <c r="AK49">
        <v>93.281516341680202</v>
      </c>
      <c r="AL49">
        <v>90.091207987684896</v>
      </c>
      <c r="AM49">
        <v>120.626654176998</v>
      </c>
      <c r="AN49">
        <v>122.161700024179</v>
      </c>
      <c r="AO49">
        <v>141.54950216276899</v>
      </c>
      <c r="AP49">
        <v>146.058057050641</v>
      </c>
      <c r="AQ49">
        <v>118.115764462645</v>
      </c>
      <c r="AR49">
        <v>150.657105133736</v>
      </c>
      <c r="AS49">
        <v>216.619478568494</v>
      </c>
      <c r="AT49">
        <v>182.348834916974</v>
      </c>
      <c r="AU49">
        <v>176.43611299715701</v>
      </c>
      <c r="AV49">
        <v>165.664135131911</v>
      </c>
      <c r="AW49">
        <v>188.44037436425799</v>
      </c>
      <c r="AX49">
        <v>221.682994462864</v>
      </c>
      <c r="AY49">
        <v>239.524639374169</v>
      </c>
      <c r="AZ49">
        <v>248.92486266068099</v>
      </c>
      <c r="BA49">
        <v>283.95202376655101</v>
      </c>
      <c r="BB49">
        <v>222.48069796763099</v>
      </c>
      <c r="BC49">
        <v>284.47221328264197</v>
      </c>
      <c r="BD49">
        <v>309.25119018554699</v>
      </c>
      <c r="BE49">
        <v>314.54986946947702</v>
      </c>
      <c r="BF49">
        <v>313.02633956348302</v>
      </c>
      <c r="BG49">
        <v>310.14824900774801</v>
      </c>
      <c r="BH49">
        <v>305.860507611743</v>
      </c>
      <c r="BI49">
        <v>308.85756222247898</v>
      </c>
      <c r="BJ49">
        <v>288.93228149414102</v>
      </c>
      <c r="BK49">
        <v>267.57769775390602</v>
      </c>
      <c r="BL49">
        <v>254.91213989257801</v>
      </c>
      <c r="BM49">
        <v>240.51333618164099</v>
      </c>
      <c r="BN49">
        <v>222.77537536621099</v>
      </c>
      <c r="BO49">
        <v>246.12634160478899</v>
      </c>
      <c r="BP49">
        <v>219.49948694979801</v>
      </c>
      <c r="BQ49">
        <v>219.49948694979801</v>
      </c>
      <c r="BR49">
        <v>219.49948694979801</v>
      </c>
    </row>
    <row r="50" spans="1:70" x14ac:dyDescent="0.35">
      <c r="A50" t="s">
        <v>1603</v>
      </c>
      <c r="B50" t="s">
        <v>1604</v>
      </c>
      <c r="C50" t="s">
        <v>1527</v>
      </c>
      <c r="D50" t="s">
        <v>1528</v>
      </c>
      <c r="AI50">
        <v>174.35429956034</v>
      </c>
      <c r="AJ50">
        <v>214.19631255133999</v>
      </c>
      <c r="AK50">
        <v>256.88847520094299</v>
      </c>
      <c r="AL50">
        <v>313.27792245236799</v>
      </c>
      <c r="AM50">
        <v>374.50458130423198</v>
      </c>
      <c r="AN50">
        <v>435.96152475805201</v>
      </c>
      <c r="AO50">
        <v>500.34109861913402</v>
      </c>
      <c r="AP50">
        <v>574.68761497961202</v>
      </c>
      <c r="AQ50">
        <v>652.25599637822802</v>
      </c>
      <c r="AR50">
        <v>724.33976648194096</v>
      </c>
      <c r="AS50">
        <v>787.29362829053196</v>
      </c>
      <c r="AT50">
        <v>820.14581572662098</v>
      </c>
      <c r="AU50">
        <v>855.79467739221604</v>
      </c>
      <c r="AV50">
        <v>896.53656960311196</v>
      </c>
      <c r="AW50">
        <v>936.64443800303002</v>
      </c>
      <c r="AX50">
        <v>951.33626858831599</v>
      </c>
      <c r="AY50">
        <v>976.47379524173004</v>
      </c>
      <c r="AZ50">
        <v>1000.17301981758</v>
      </c>
      <c r="BA50">
        <v>1056.6024700922301</v>
      </c>
      <c r="BB50">
        <v>1092.8049664842599</v>
      </c>
      <c r="BC50">
        <v>1120.7641710117</v>
      </c>
      <c r="BD50">
        <v>1168.24304199219</v>
      </c>
      <c r="BE50">
        <v>1205.5952600297601</v>
      </c>
      <c r="BF50">
        <v>1210.7128864660899</v>
      </c>
      <c r="BG50">
        <v>1226.73296705297</v>
      </c>
      <c r="BH50">
        <v>1285.02792440792</v>
      </c>
      <c r="BI50">
        <v>1298.142605</v>
      </c>
      <c r="BJ50">
        <v>1328.016627</v>
      </c>
      <c r="BK50">
        <v>1322.160543</v>
      </c>
      <c r="BL50">
        <v>1312.630441</v>
      </c>
      <c r="BM50">
        <v>1270.743624</v>
      </c>
      <c r="BN50">
        <v>1316.324081</v>
      </c>
      <c r="BO50">
        <v>1345.6642770000001</v>
      </c>
      <c r="BP50">
        <v>1401.2417909999999</v>
      </c>
      <c r="BQ50">
        <v>1401.2417909999999</v>
      </c>
      <c r="BR50">
        <v>1401.2417909999999</v>
      </c>
    </row>
    <row r="51" spans="1:70" x14ac:dyDescent="0.35">
      <c r="A51" t="s">
        <v>1605</v>
      </c>
      <c r="B51" t="s">
        <v>1606</v>
      </c>
      <c r="C51" t="s">
        <v>1527</v>
      </c>
      <c r="D51" t="s">
        <v>1528</v>
      </c>
      <c r="AI51">
        <v>165.58314810284901</v>
      </c>
      <c r="AJ51">
        <v>173.170390921304</v>
      </c>
      <c r="AK51">
        <v>157.85885567801</v>
      </c>
      <c r="AL51">
        <v>158.57204617147201</v>
      </c>
      <c r="AM51">
        <v>169.877427596199</v>
      </c>
      <c r="AN51">
        <v>180.23394073531199</v>
      </c>
      <c r="AO51">
        <v>182.65509957992501</v>
      </c>
      <c r="AP51">
        <v>181.21848378646399</v>
      </c>
      <c r="AQ51">
        <v>181.61773117073301</v>
      </c>
      <c r="AR51">
        <v>189.49071261455799</v>
      </c>
      <c r="AS51">
        <v>191.64243339011799</v>
      </c>
      <c r="AT51">
        <v>203.59677661984401</v>
      </c>
      <c r="AU51">
        <v>208.842693329116</v>
      </c>
      <c r="AV51">
        <v>215.26830133135999</v>
      </c>
      <c r="AW51">
        <v>216.73419763531399</v>
      </c>
      <c r="AX51">
        <v>210.80900079140599</v>
      </c>
      <c r="AY51">
        <v>210.86406712415399</v>
      </c>
      <c r="AZ51">
        <v>212.579701688103</v>
      </c>
      <c r="BA51">
        <v>215.119102941525</v>
      </c>
      <c r="BB51">
        <v>215.90858323036599</v>
      </c>
      <c r="BC51">
        <v>216.88955136326601</v>
      </c>
      <c r="BD51">
        <v>218.97758483886699</v>
      </c>
      <c r="BE51">
        <v>213.03871689677501</v>
      </c>
      <c r="BF51">
        <v>209.675469170528</v>
      </c>
      <c r="BG51">
        <v>203.67876535599399</v>
      </c>
      <c r="BH51">
        <v>199.850769960143</v>
      </c>
      <c r="BI51">
        <v>193.33709829132599</v>
      </c>
      <c r="BJ51">
        <v>185.24771118164099</v>
      </c>
      <c r="BK51">
        <v>194.22834777832</v>
      </c>
      <c r="BL51">
        <v>201.54267883300801</v>
      </c>
      <c r="BM51">
        <v>201.67556762695301</v>
      </c>
      <c r="BN51">
        <v>191.48077392578099</v>
      </c>
      <c r="BO51">
        <v>188.12061004782299</v>
      </c>
      <c r="BP51">
        <v>187.33704854540201</v>
      </c>
      <c r="BQ51">
        <v>187.33704854540201</v>
      </c>
      <c r="BR51">
        <v>187.33704854540201</v>
      </c>
    </row>
    <row r="52" spans="1:70" x14ac:dyDescent="0.35">
      <c r="A52" t="s">
        <v>1607</v>
      </c>
      <c r="B52" t="s">
        <v>1608</v>
      </c>
      <c r="C52" t="s">
        <v>1527</v>
      </c>
      <c r="D52" t="s">
        <v>1528</v>
      </c>
      <c r="AI52">
        <v>56.196840320348301</v>
      </c>
      <c r="AJ52">
        <v>56.9636259231876</v>
      </c>
      <c r="AK52">
        <v>53.402134673700701</v>
      </c>
      <c r="AL52">
        <v>77.911514489050006</v>
      </c>
      <c r="AM52">
        <v>54.029177271335698</v>
      </c>
      <c r="AN52">
        <v>52.101004543218799</v>
      </c>
      <c r="AO52">
        <v>54.114899940589503</v>
      </c>
      <c r="AP52">
        <v>52.753181647575197</v>
      </c>
      <c r="AQ52">
        <v>51.991619976660601</v>
      </c>
      <c r="AR52">
        <v>55.168573344540803</v>
      </c>
      <c r="AS52">
        <v>53.2987183425303</v>
      </c>
      <c r="AT52">
        <v>54.812244049454399</v>
      </c>
      <c r="AU52">
        <v>53.777462225564101</v>
      </c>
      <c r="AV52">
        <v>55.331487091777603</v>
      </c>
      <c r="AW52">
        <v>50.470401362524399</v>
      </c>
      <c r="AX52">
        <v>48.057689604224898</v>
      </c>
      <c r="AY52">
        <v>48.783066195603602</v>
      </c>
      <c r="AZ52">
        <v>48.144771410549403</v>
      </c>
      <c r="BA52">
        <v>48.988399142092</v>
      </c>
      <c r="BB52">
        <v>49.639737608078299</v>
      </c>
      <c r="BC52">
        <v>49.364665493240501</v>
      </c>
      <c r="BD52">
        <v>49.695461273193402</v>
      </c>
      <c r="BE52">
        <v>51.053317199966202</v>
      </c>
      <c r="BF52">
        <v>51.6779810862798</v>
      </c>
      <c r="BG52">
        <v>51.574178303394099</v>
      </c>
      <c r="BH52">
        <v>50.108368596712602</v>
      </c>
      <c r="BI52">
        <v>48.943419879002199</v>
      </c>
      <c r="BJ52">
        <v>47.981754302978501</v>
      </c>
      <c r="BK52">
        <v>50.680484771728501</v>
      </c>
      <c r="BL52">
        <v>49.907238006591797</v>
      </c>
      <c r="BM52">
        <v>49.993175506591797</v>
      </c>
      <c r="BN52">
        <v>48.170494079589801</v>
      </c>
      <c r="BO52">
        <v>48.398241746230099</v>
      </c>
      <c r="BP52">
        <v>48.497379499505499</v>
      </c>
      <c r="BQ52">
        <v>48.497379499505499</v>
      </c>
      <c r="BR52">
        <v>48.497379499505499</v>
      </c>
    </row>
    <row r="53" spans="1:70" x14ac:dyDescent="0.35">
      <c r="A53" t="s">
        <v>1609</v>
      </c>
      <c r="B53" t="s">
        <v>1610</v>
      </c>
      <c r="C53" t="s">
        <v>1527</v>
      </c>
      <c r="D53" t="s">
        <v>1528</v>
      </c>
      <c r="AI53">
        <v>33.359892170949799</v>
      </c>
      <c r="AJ53">
        <v>53.1705307463018</v>
      </c>
      <c r="AK53">
        <v>62.242060761355802</v>
      </c>
      <c r="AL53">
        <v>67.145802303795904</v>
      </c>
      <c r="AM53">
        <v>76.044175995063497</v>
      </c>
      <c r="AN53">
        <v>90.299797144006902</v>
      </c>
      <c r="AO53">
        <v>102.044359939122</v>
      </c>
      <c r="AP53">
        <v>115.040548333166</v>
      </c>
      <c r="AQ53">
        <v>127.343147382083</v>
      </c>
      <c r="AR53">
        <v>139.41555643168201</v>
      </c>
      <c r="AS53">
        <v>149.12823229830099</v>
      </c>
      <c r="AT53">
        <v>160.021702618983</v>
      </c>
      <c r="AU53">
        <v>172.99451909588299</v>
      </c>
      <c r="AV53">
        <v>187.70941096589399</v>
      </c>
      <c r="AW53">
        <v>207.19754962088601</v>
      </c>
      <c r="AX53">
        <v>227.042041042915</v>
      </c>
      <c r="AY53">
        <v>248.847823987102</v>
      </c>
      <c r="AZ53">
        <v>267.76419284287903</v>
      </c>
      <c r="BA53">
        <v>292.71326577302699</v>
      </c>
      <c r="BB53">
        <v>319.14194235884599</v>
      </c>
      <c r="BC53">
        <v>336.211433987269</v>
      </c>
      <c r="BD53">
        <v>344.54602050781301</v>
      </c>
      <c r="BE53">
        <v>352.11380304508202</v>
      </c>
      <c r="BF53">
        <v>354.45599997872199</v>
      </c>
      <c r="BG53">
        <v>358.29664735554798</v>
      </c>
      <c r="BH53">
        <v>357.33141794674401</v>
      </c>
      <c r="BI53">
        <v>343.01361700000001</v>
      </c>
      <c r="BJ53">
        <v>340.99188199999998</v>
      </c>
      <c r="BK53">
        <v>337.90193599999998</v>
      </c>
      <c r="BL53">
        <v>324.21735999999999</v>
      </c>
      <c r="BM53">
        <v>328.02413799999999</v>
      </c>
      <c r="BN53">
        <v>330.13937399999998</v>
      </c>
      <c r="BO53">
        <v>330.35995300000002</v>
      </c>
      <c r="BP53">
        <v>323.00265400000001</v>
      </c>
      <c r="BQ53">
        <v>323.00265400000001</v>
      </c>
      <c r="BR53">
        <v>323.00265400000001</v>
      </c>
    </row>
    <row r="54" spans="1:70" x14ac:dyDescent="0.35">
      <c r="A54" t="s">
        <v>1611</v>
      </c>
      <c r="B54" t="s">
        <v>1612</v>
      </c>
      <c r="C54" t="s">
        <v>1527</v>
      </c>
      <c r="D54" t="s">
        <v>1528</v>
      </c>
    </row>
    <row r="55" spans="1:70" x14ac:dyDescent="0.35">
      <c r="A55" t="s">
        <v>1613</v>
      </c>
      <c r="B55" t="s">
        <v>1614</v>
      </c>
      <c r="C55" t="s">
        <v>1527</v>
      </c>
      <c r="D55" t="s">
        <v>1528</v>
      </c>
      <c r="BD55">
        <v>0.32193871145563202</v>
      </c>
    </row>
    <row r="56" spans="1:70" x14ac:dyDescent="0.35">
      <c r="A56" t="s">
        <v>1615</v>
      </c>
      <c r="B56" t="s">
        <v>1616</v>
      </c>
      <c r="C56" t="s">
        <v>1527</v>
      </c>
      <c r="D56" t="s">
        <v>1528</v>
      </c>
      <c r="AS56">
        <v>1.2953176585074899</v>
      </c>
      <c r="AT56">
        <v>1.2894689830267001</v>
      </c>
      <c r="AU56">
        <v>1.27494327141605</v>
      </c>
      <c r="AV56">
        <v>1.2705134173758501</v>
      </c>
      <c r="AW56">
        <v>1.2543168251619901</v>
      </c>
      <c r="AX56">
        <v>1.26604748100581</v>
      </c>
      <c r="AY56">
        <v>1.2666144573871501</v>
      </c>
      <c r="AZ56">
        <v>1.27019985283007</v>
      </c>
      <c r="BA56">
        <v>1.33217650495375</v>
      </c>
      <c r="BB56">
        <v>1.34784242233507</v>
      </c>
      <c r="BC56">
        <v>1.3686790663038799</v>
      </c>
      <c r="BD56">
        <v>1.3246216773986801</v>
      </c>
      <c r="BE56">
        <v>1.41239514780732</v>
      </c>
      <c r="BF56">
        <v>1.42218204432352</v>
      </c>
      <c r="BG56">
        <v>1.4426470026881499</v>
      </c>
      <c r="BH56">
        <v>1.44180680115009</v>
      </c>
      <c r="BI56">
        <v>1.4338485346077801</v>
      </c>
      <c r="BJ56">
        <v>1.3937920331955</v>
      </c>
      <c r="BK56">
        <v>1.38988649845123</v>
      </c>
      <c r="BL56">
        <v>1.3546888828277599</v>
      </c>
      <c r="BM56">
        <v>1.34318399429321</v>
      </c>
      <c r="BN56">
        <v>1.2789845466613801</v>
      </c>
      <c r="BO56">
        <v>1.24247153090058</v>
      </c>
    </row>
    <row r="57" spans="1:70" x14ac:dyDescent="0.35">
      <c r="A57" t="s">
        <v>1617</v>
      </c>
      <c r="B57" t="s">
        <v>1618</v>
      </c>
      <c r="C57" t="s">
        <v>1527</v>
      </c>
      <c r="D57" t="s">
        <v>1528</v>
      </c>
      <c r="AY57">
        <v>0.96515471080917503</v>
      </c>
      <c r="AZ57">
        <v>0.96857133367149195</v>
      </c>
      <c r="BA57">
        <v>0.97922394340581398</v>
      </c>
      <c r="BB57">
        <v>0.97916163609713602</v>
      </c>
      <c r="BC57">
        <v>0.96540813015044302</v>
      </c>
      <c r="BD57">
        <v>0.94153791666030895</v>
      </c>
      <c r="BE57">
        <v>0.96690503958243201</v>
      </c>
      <c r="BF57">
        <v>0.98344453259593301</v>
      </c>
      <c r="BG57">
        <v>0.99439360585176995</v>
      </c>
      <c r="BH57">
        <v>0.99437222339847198</v>
      </c>
      <c r="BI57">
        <v>0.98713274348632496</v>
      </c>
      <c r="BJ57">
        <v>0.98079437017440796</v>
      </c>
      <c r="BK57">
        <v>0.97320485115051303</v>
      </c>
      <c r="BL57">
        <v>1.0116590261459399</v>
      </c>
      <c r="BM57">
        <v>1.0377614498138401</v>
      </c>
      <c r="BN57">
        <v>0.971421658992767</v>
      </c>
      <c r="BO57">
        <v>0.94004153768028798</v>
      </c>
    </row>
    <row r="58" spans="1:70" x14ac:dyDescent="0.35">
      <c r="A58" t="s">
        <v>1619</v>
      </c>
      <c r="B58" t="s">
        <v>1620</v>
      </c>
      <c r="C58" t="s">
        <v>1527</v>
      </c>
      <c r="D58" t="s">
        <v>1528</v>
      </c>
      <c r="AI58">
        <v>0.56450743205970999</v>
      </c>
      <c r="AJ58">
        <v>0.56727146508505799</v>
      </c>
      <c r="AK58">
        <v>0.58813965670864898</v>
      </c>
      <c r="AL58">
        <v>0.60211666570055</v>
      </c>
      <c r="AM58">
        <v>0.62060302290455704</v>
      </c>
      <c r="AN58">
        <v>0.69051350603853601</v>
      </c>
      <c r="AO58">
        <v>0.69690604550232305</v>
      </c>
      <c r="AP58">
        <v>0.70220754985397404</v>
      </c>
      <c r="AQ58">
        <v>0.711248304725137</v>
      </c>
      <c r="AR58">
        <v>0.72074848973521299</v>
      </c>
      <c r="AS58">
        <v>0.71700954295158803</v>
      </c>
      <c r="AT58">
        <v>0.71162217183336396</v>
      </c>
      <c r="AU58">
        <v>0.69698572864321595</v>
      </c>
      <c r="AV58">
        <v>0.73649326448689401</v>
      </c>
      <c r="AW58">
        <v>0.73362688713155999</v>
      </c>
      <c r="AX58">
        <v>0.72289778170830599</v>
      </c>
      <c r="AY58">
        <v>0.70984135563044404</v>
      </c>
      <c r="AZ58">
        <v>0.69408867383908601</v>
      </c>
      <c r="BA58">
        <v>0.69383408593640905</v>
      </c>
      <c r="BB58">
        <v>0.68211381499965995</v>
      </c>
      <c r="BC58">
        <v>0.70029064046865797</v>
      </c>
      <c r="BD58">
        <v>0.69866183855633501</v>
      </c>
      <c r="BE58">
        <v>0.70688891350094096</v>
      </c>
      <c r="BF58">
        <v>0.68735206673594296</v>
      </c>
      <c r="BG58">
        <v>0.67975879094498604</v>
      </c>
      <c r="BH58">
        <v>0.66318733061600099</v>
      </c>
      <c r="BI58">
        <v>0.622352107686858</v>
      </c>
      <c r="BJ58">
        <v>0.61524254974278703</v>
      </c>
      <c r="BK58">
        <v>0.61248270905096402</v>
      </c>
      <c r="BL58">
        <v>0.58811905009623899</v>
      </c>
      <c r="BM58">
        <v>0.57857129168875798</v>
      </c>
      <c r="BN58">
        <v>0.57124443491530996</v>
      </c>
      <c r="BO58">
        <v>0.56593281775637105</v>
      </c>
      <c r="BP58">
        <v>0.56204909653900004</v>
      </c>
      <c r="BQ58">
        <v>0.56204909653900004</v>
      </c>
      <c r="BR58">
        <v>0.56204909653900004</v>
      </c>
    </row>
    <row r="59" spans="1:70" x14ac:dyDescent="0.35">
      <c r="A59" t="s">
        <v>1621</v>
      </c>
      <c r="B59" t="s">
        <v>1622</v>
      </c>
      <c r="C59" t="s">
        <v>1527</v>
      </c>
      <c r="D59" t="s">
        <v>1528</v>
      </c>
      <c r="AI59">
        <v>5.5647270000000004</v>
      </c>
      <c r="AJ59">
        <v>7.3308229999999996</v>
      </c>
      <c r="AK59">
        <v>8.0531869999999994</v>
      </c>
      <c r="AL59">
        <v>9.5194229999999997</v>
      </c>
      <c r="AM59">
        <v>10.470713</v>
      </c>
      <c r="AN59">
        <v>11.160326</v>
      </c>
      <c r="AO59">
        <v>12.076264999999999</v>
      </c>
      <c r="AP59">
        <v>12.905536</v>
      </c>
      <c r="AQ59">
        <v>13.987233</v>
      </c>
      <c r="AR59">
        <v>14.22935</v>
      </c>
      <c r="AS59">
        <v>14.330601</v>
      </c>
      <c r="AT59">
        <v>14.322067000000001</v>
      </c>
      <c r="AU59">
        <v>14.458321</v>
      </c>
      <c r="AV59">
        <v>14.175231999999999</v>
      </c>
      <c r="AW59">
        <v>14.425719000000001</v>
      </c>
      <c r="AX59">
        <v>14.562493</v>
      </c>
      <c r="AY59">
        <v>14.414642000000001</v>
      </c>
      <c r="AZ59">
        <v>14.255540999999999</v>
      </c>
      <c r="BA59">
        <v>13.916713</v>
      </c>
      <c r="BB59">
        <v>13.638835</v>
      </c>
      <c r="BC59">
        <v>13.67437</v>
      </c>
      <c r="BD59">
        <v>13.345305</v>
      </c>
      <c r="BE59">
        <v>13.297699</v>
      </c>
      <c r="BF59">
        <v>12.785271</v>
      </c>
      <c r="BG59">
        <v>12.70321</v>
      </c>
      <c r="BH59">
        <v>12.93798</v>
      </c>
      <c r="BI59">
        <v>12.576343</v>
      </c>
      <c r="BJ59">
        <v>12.424986000000001</v>
      </c>
      <c r="BK59">
        <v>12.371528</v>
      </c>
      <c r="BL59">
        <v>12.097428000000001</v>
      </c>
      <c r="BM59">
        <v>12.150266999999999</v>
      </c>
      <c r="BN59">
        <v>12.009202</v>
      </c>
      <c r="BO59">
        <v>12.299963</v>
      </c>
      <c r="BP59">
        <v>12.550549999999999</v>
      </c>
      <c r="BQ59">
        <v>12.550549999999999</v>
      </c>
      <c r="BR59">
        <v>12.550549999999999</v>
      </c>
    </row>
    <row r="60" spans="1:70" x14ac:dyDescent="0.35">
      <c r="A60" t="s">
        <v>1623</v>
      </c>
      <c r="B60" t="s">
        <v>1624</v>
      </c>
      <c r="C60" t="s">
        <v>1527</v>
      </c>
      <c r="D60" t="s">
        <v>1528</v>
      </c>
      <c r="AI60">
        <v>0.94732799999999995</v>
      </c>
      <c r="AJ60">
        <v>0.94460999999999995</v>
      </c>
      <c r="AK60">
        <v>0.97256900000000002</v>
      </c>
      <c r="AL60">
        <v>0.98694599999999999</v>
      </c>
      <c r="AM60">
        <v>0.98613600000000001</v>
      </c>
      <c r="AN60">
        <v>0.98502000000000001</v>
      </c>
      <c r="AO60">
        <v>0.97447899999999998</v>
      </c>
      <c r="AP60">
        <v>0.97306199999999998</v>
      </c>
      <c r="AQ60">
        <v>0.96871499999999999</v>
      </c>
      <c r="AR60">
        <v>0.95411900000000005</v>
      </c>
      <c r="AS60">
        <v>0.94309200000000004</v>
      </c>
      <c r="AT60">
        <v>0.92969299999999999</v>
      </c>
      <c r="AU60">
        <v>0.91325699999999999</v>
      </c>
      <c r="AV60">
        <v>0.89588699999999999</v>
      </c>
      <c r="AW60">
        <v>0.87503799999999998</v>
      </c>
      <c r="AX60">
        <v>0.87272099999999997</v>
      </c>
      <c r="AY60">
        <v>0.84758</v>
      </c>
      <c r="AZ60">
        <v>0.837113</v>
      </c>
      <c r="BA60">
        <v>0.82040100000000005</v>
      </c>
      <c r="BB60">
        <v>0.81113000000000002</v>
      </c>
      <c r="BC60">
        <v>0.80518000000000001</v>
      </c>
      <c r="BD60">
        <v>0.78873899999999997</v>
      </c>
      <c r="BE60">
        <v>0.787246</v>
      </c>
      <c r="BF60">
        <v>0.77478400000000003</v>
      </c>
      <c r="BG60">
        <v>0.76893699999999998</v>
      </c>
      <c r="BH60">
        <v>0.77812199999999998</v>
      </c>
      <c r="BI60">
        <v>0.75260800000000005</v>
      </c>
      <c r="BJ60">
        <v>0.74478299999999997</v>
      </c>
      <c r="BK60">
        <v>0.73544799999999999</v>
      </c>
      <c r="BL60">
        <v>0.71774499999999997</v>
      </c>
      <c r="BM60">
        <v>0.70683600000000002</v>
      </c>
      <c r="BN60">
        <v>0.70199</v>
      </c>
      <c r="BO60">
        <v>0.69448399999999999</v>
      </c>
      <c r="BP60">
        <v>0.70352700000000001</v>
      </c>
      <c r="BQ60">
        <v>0.70352700000000001</v>
      </c>
      <c r="BR60">
        <v>0.70352700000000001</v>
      </c>
    </row>
    <row r="61" spans="1:70" x14ac:dyDescent="0.35">
      <c r="A61" t="s">
        <v>1625</v>
      </c>
      <c r="B61" t="s">
        <v>1626</v>
      </c>
      <c r="C61" t="s">
        <v>1527</v>
      </c>
      <c r="D61" t="s">
        <v>1528</v>
      </c>
      <c r="BD61">
        <v>93.571823120117202</v>
      </c>
      <c r="BE61">
        <v>97.238970443993395</v>
      </c>
      <c r="BF61">
        <v>98.062564785407602</v>
      </c>
      <c r="BG61">
        <v>98.931707846166404</v>
      </c>
      <c r="BH61">
        <v>99.036370478869699</v>
      </c>
      <c r="BI61">
        <v>100.676858452801</v>
      </c>
      <c r="BJ61">
        <v>99.523597717285199</v>
      </c>
      <c r="BK61">
        <v>95.032455444335895</v>
      </c>
      <c r="BL61">
        <v>93.409500122070298</v>
      </c>
      <c r="BM61">
        <v>91.477508544921903</v>
      </c>
      <c r="BN61">
        <v>90.227890014648395</v>
      </c>
      <c r="BO61">
        <v>88.186481833706907</v>
      </c>
      <c r="BP61">
        <v>88.968865618556507</v>
      </c>
      <c r="BQ61">
        <v>88.968865618556507</v>
      </c>
      <c r="BR61">
        <v>88.968865618556507</v>
      </c>
    </row>
    <row r="62" spans="1:70" x14ac:dyDescent="0.35">
      <c r="A62" t="s">
        <v>1627</v>
      </c>
      <c r="B62" t="s">
        <v>1628</v>
      </c>
      <c r="C62" t="s">
        <v>1527</v>
      </c>
      <c r="D62" t="s">
        <v>1528</v>
      </c>
      <c r="AI62">
        <v>1.7557362695576599</v>
      </c>
      <c r="AJ62">
        <v>1.82823540710802</v>
      </c>
      <c r="AK62">
        <v>1.8659163229856699</v>
      </c>
      <c r="AL62">
        <v>1.8715555329767699</v>
      </c>
      <c r="AM62">
        <v>1.9724184756188401</v>
      </c>
      <c r="AN62">
        <v>1.9470572087120099</v>
      </c>
      <c r="AO62">
        <v>1.9744795439877401</v>
      </c>
      <c r="AP62">
        <v>1.96905287902957</v>
      </c>
      <c r="AQ62">
        <v>1.9966296119821101</v>
      </c>
      <c r="AR62">
        <v>2.0187052638506402</v>
      </c>
      <c r="AS62">
        <v>1.98581860616897</v>
      </c>
      <c r="AT62">
        <v>1.98256862652446</v>
      </c>
      <c r="AU62">
        <v>1.9676651766498201</v>
      </c>
      <c r="AV62">
        <v>1.86938086709708</v>
      </c>
      <c r="AW62">
        <v>1.8894587113691299</v>
      </c>
      <c r="AX62">
        <v>1.80548488607127</v>
      </c>
      <c r="AY62">
        <v>1.7929310988881899</v>
      </c>
      <c r="AZ62">
        <v>1.7722590903081401</v>
      </c>
      <c r="BA62">
        <v>1.76498531532495</v>
      </c>
      <c r="BB62">
        <v>1.89456789048064</v>
      </c>
      <c r="BC62">
        <v>1.87737865119624</v>
      </c>
      <c r="BD62">
        <v>1.8704295158386199</v>
      </c>
      <c r="BE62">
        <v>1.8612899319671401</v>
      </c>
      <c r="BF62">
        <v>1.8712992947007101</v>
      </c>
      <c r="BG62">
        <v>1.81703136092294</v>
      </c>
      <c r="BH62">
        <v>1.8492940518345899</v>
      </c>
      <c r="BI62">
        <v>1.8359915964301301</v>
      </c>
      <c r="BJ62">
        <v>1.7490713596344001</v>
      </c>
      <c r="BK62">
        <v>1.65106189250946</v>
      </c>
      <c r="BL62">
        <v>1.5995726585388199</v>
      </c>
      <c r="BM62">
        <v>1.4838018417358401</v>
      </c>
      <c r="BN62">
        <v>1.43059825897217</v>
      </c>
      <c r="BO62">
        <v>1.38411509153338</v>
      </c>
      <c r="BP62">
        <v>1.3737149741589201</v>
      </c>
      <c r="BQ62">
        <v>1.3737149741589201</v>
      </c>
      <c r="BR62">
        <v>1.3737149741589201</v>
      </c>
    </row>
    <row r="63" spans="1:70" x14ac:dyDescent="0.35">
      <c r="A63" t="s">
        <v>1629</v>
      </c>
      <c r="B63" t="s">
        <v>1630</v>
      </c>
      <c r="C63" t="s">
        <v>1527</v>
      </c>
      <c r="D63" t="s">
        <v>1528</v>
      </c>
      <c r="AI63">
        <v>9.1282730000000001</v>
      </c>
      <c r="AJ63">
        <v>9.0644960000000001</v>
      </c>
      <c r="AK63">
        <v>9.0092820000000007</v>
      </c>
      <c r="AL63">
        <v>8.8517130000000002</v>
      </c>
      <c r="AM63">
        <v>8.8023199999999999</v>
      </c>
      <c r="AN63">
        <v>8.7320969999999996</v>
      </c>
      <c r="AO63">
        <v>8.7105379999999997</v>
      </c>
      <c r="AP63">
        <v>8.7011210000000005</v>
      </c>
      <c r="AQ63">
        <v>8.6617460000000008</v>
      </c>
      <c r="AR63">
        <v>8.7525779999999997</v>
      </c>
      <c r="AS63">
        <v>8.6701979999999992</v>
      </c>
      <c r="AT63">
        <v>8.6918340000000001</v>
      </c>
      <c r="AU63">
        <v>8.5616059999999994</v>
      </c>
      <c r="AV63">
        <v>8.6473779999999998</v>
      </c>
      <c r="AW63">
        <v>8.4595859999999998</v>
      </c>
      <c r="AX63">
        <v>8.5694379999999999</v>
      </c>
      <c r="AY63">
        <v>8.2871600000000001</v>
      </c>
      <c r="AZ63">
        <v>8.1605919999999994</v>
      </c>
      <c r="BA63">
        <v>7.9441280000000001</v>
      </c>
      <c r="BB63">
        <v>7.7313609999999997</v>
      </c>
      <c r="BC63">
        <v>7.5921500000000002</v>
      </c>
      <c r="BD63">
        <v>7.4664919999999997</v>
      </c>
      <c r="BE63">
        <v>7.5641360000000004</v>
      </c>
      <c r="BF63">
        <v>7.3548460000000002</v>
      </c>
      <c r="BG63">
        <v>7.3286740000000004</v>
      </c>
      <c r="BH63">
        <v>7.3053569999999999</v>
      </c>
      <c r="BI63">
        <v>7.0798560000000004</v>
      </c>
      <c r="BJ63">
        <v>6.8716790000000003</v>
      </c>
      <c r="BK63">
        <v>6.7659969999999996</v>
      </c>
      <c r="BL63">
        <v>6.5383909999999998</v>
      </c>
      <c r="BM63">
        <v>6.3650570000000002</v>
      </c>
      <c r="BN63">
        <v>6.2322050000000004</v>
      </c>
      <c r="BO63">
        <v>6.1535609999999998</v>
      </c>
      <c r="BP63">
        <v>6.1062440000000002</v>
      </c>
      <c r="BQ63">
        <v>6.1062440000000002</v>
      </c>
      <c r="BR63">
        <v>6.1062440000000002</v>
      </c>
    </row>
    <row r="64" spans="1:70" x14ac:dyDescent="0.35">
      <c r="A64" t="s">
        <v>1631</v>
      </c>
      <c r="B64" t="s">
        <v>1632</v>
      </c>
      <c r="C64" t="s">
        <v>1527</v>
      </c>
      <c r="D64" t="s">
        <v>1528</v>
      </c>
      <c r="AI64">
        <v>3.01281656734007</v>
      </c>
      <c r="AJ64">
        <v>4.6117712791447998</v>
      </c>
      <c r="AK64">
        <v>4.7600925058931303</v>
      </c>
      <c r="AL64">
        <v>4.8816141258605699</v>
      </c>
      <c r="AM64">
        <v>5.264011376489</v>
      </c>
      <c r="AN64">
        <v>5.6535761926014301</v>
      </c>
      <c r="AO64">
        <v>5.7556747083876196</v>
      </c>
      <c r="AP64">
        <v>6.1928698630561696</v>
      </c>
      <c r="AQ64">
        <v>6.5223945957632399</v>
      </c>
      <c r="AR64">
        <v>6.6779733994638901</v>
      </c>
      <c r="AS64">
        <v>7.0007257790739601</v>
      </c>
      <c r="AT64">
        <v>7.2601453786136201</v>
      </c>
      <c r="AU64">
        <v>7.6438115745880104</v>
      </c>
      <c r="AV64">
        <v>10.004037509232701</v>
      </c>
      <c r="AW64">
        <v>14.142196066483301</v>
      </c>
      <c r="AX64">
        <v>14.504994525353601</v>
      </c>
      <c r="AY64">
        <v>15.0055597523569</v>
      </c>
      <c r="AZ64">
        <v>15.442624674547201</v>
      </c>
      <c r="BA64">
        <v>16.72512928654</v>
      </c>
      <c r="BB64">
        <v>17.2040873294706</v>
      </c>
      <c r="BC64">
        <v>17.922763946693301</v>
      </c>
      <c r="BD64">
        <v>18.975978851318398</v>
      </c>
      <c r="BE64">
        <v>20.079202892598701</v>
      </c>
      <c r="BF64">
        <v>20.660364721636899</v>
      </c>
      <c r="BG64">
        <v>21.011712181711498</v>
      </c>
      <c r="BH64">
        <v>20.693752369437501</v>
      </c>
      <c r="BI64">
        <v>20.257826603436602</v>
      </c>
      <c r="BJ64">
        <v>20.916202545166001</v>
      </c>
      <c r="BK64">
        <v>21.688796997070298</v>
      </c>
      <c r="BL64">
        <v>21.234972000122099</v>
      </c>
      <c r="BM64">
        <v>21.22900390625</v>
      </c>
      <c r="BN64">
        <v>22.124818801879901</v>
      </c>
      <c r="BO64">
        <v>22.884035452683001</v>
      </c>
      <c r="BP64">
        <v>23.497601093925098</v>
      </c>
      <c r="BQ64">
        <v>23.497601093925098</v>
      </c>
      <c r="BR64">
        <v>23.497601093925098</v>
      </c>
    </row>
    <row r="65" spans="1:70" x14ac:dyDescent="0.35">
      <c r="A65" t="s">
        <v>1633</v>
      </c>
      <c r="B65" t="s">
        <v>1634</v>
      </c>
      <c r="C65" t="s">
        <v>1527</v>
      </c>
      <c r="D65" t="s">
        <v>1528</v>
      </c>
      <c r="AI65">
        <v>3.1268166565587201</v>
      </c>
      <c r="AJ65">
        <v>4.6513865727742001</v>
      </c>
      <c r="AK65">
        <v>5.5448948426271096</v>
      </c>
      <c r="AL65">
        <v>6.1544738409114803</v>
      </c>
      <c r="AM65">
        <v>7.7779748431783098</v>
      </c>
      <c r="AN65">
        <v>9.7953124449858198</v>
      </c>
      <c r="AO65">
        <v>11.9299241796835</v>
      </c>
      <c r="AP65">
        <v>12.5488545961413</v>
      </c>
      <c r="AQ65">
        <v>12.0208407314149</v>
      </c>
      <c r="AR65">
        <v>13.139920855913401</v>
      </c>
      <c r="AS65">
        <v>15.7627365667337</v>
      </c>
      <c r="AT65">
        <v>15.3426466357918</v>
      </c>
      <c r="AU65">
        <v>15.315280431736101</v>
      </c>
      <c r="AV65">
        <v>16.3618099807987</v>
      </c>
      <c r="AW65">
        <v>17.757159602692699</v>
      </c>
      <c r="AX65">
        <v>19.345653294005501</v>
      </c>
      <c r="AY65">
        <v>20.7902076622156</v>
      </c>
      <c r="AZ65">
        <v>21.678065305188099</v>
      </c>
      <c r="BA65">
        <v>24.4836017441873</v>
      </c>
      <c r="BB65">
        <v>22.539225013966199</v>
      </c>
      <c r="BC65">
        <v>25.732905224788698</v>
      </c>
      <c r="BD65">
        <v>29.475887298583999</v>
      </c>
      <c r="BE65">
        <v>32.394856932633402</v>
      </c>
      <c r="BF65">
        <v>33.024655035637203</v>
      </c>
      <c r="BG65">
        <v>33.421780201176098</v>
      </c>
      <c r="BH65">
        <v>34.166241387597402</v>
      </c>
      <c r="BI65">
        <v>36.038808657349698</v>
      </c>
      <c r="BJ65">
        <v>37.458251953125</v>
      </c>
      <c r="BK65">
        <v>38.877349853515597</v>
      </c>
      <c r="BL65">
        <v>38.3893852233887</v>
      </c>
      <c r="BM65">
        <v>37.438865661621101</v>
      </c>
      <c r="BN65">
        <v>38.763099670410199</v>
      </c>
      <c r="BO65">
        <v>44.501116657708501</v>
      </c>
      <c r="BP65">
        <v>41.966491662277001</v>
      </c>
      <c r="BQ65">
        <v>41.966491662277001</v>
      </c>
      <c r="BR65">
        <v>41.966491662277001</v>
      </c>
    </row>
    <row r="66" spans="1:70" x14ac:dyDescent="0.35">
      <c r="A66" t="s">
        <v>1635</v>
      </c>
      <c r="B66" t="s">
        <v>1636</v>
      </c>
      <c r="C66" t="s">
        <v>1527</v>
      </c>
      <c r="D66" t="s">
        <v>1528</v>
      </c>
    </row>
    <row r="67" spans="1:70" x14ac:dyDescent="0.35">
      <c r="A67" t="s">
        <v>1637</v>
      </c>
      <c r="B67" t="s">
        <v>1638</v>
      </c>
      <c r="C67" t="s">
        <v>1527</v>
      </c>
      <c r="D67" t="s">
        <v>1528</v>
      </c>
    </row>
    <row r="68" spans="1:70" x14ac:dyDescent="0.35">
      <c r="A68" t="s">
        <v>1639</v>
      </c>
      <c r="B68" t="s">
        <v>1640</v>
      </c>
      <c r="C68" t="s">
        <v>1527</v>
      </c>
      <c r="D68" t="s">
        <v>1528</v>
      </c>
    </row>
    <row r="69" spans="1:70" x14ac:dyDescent="0.35">
      <c r="A69" t="s">
        <v>1641</v>
      </c>
      <c r="B69" t="s">
        <v>1642</v>
      </c>
      <c r="C69" t="s">
        <v>1527</v>
      </c>
      <c r="D69" t="s">
        <v>1528</v>
      </c>
    </row>
    <row r="70" spans="1:70" x14ac:dyDescent="0.35">
      <c r="A70" t="s">
        <v>1643</v>
      </c>
      <c r="B70" t="s">
        <v>1644</v>
      </c>
      <c r="C70" t="s">
        <v>1527</v>
      </c>
      <c r="D70" t="s">
        <v>1528</v>
      </c>
    </row>
    <row r="71" spans="1:70" x14ac:dyDescent="0.35">
      <c r="A71" t="s">
        <v>1645</v>
      </c>
      <c r="B71" t="s">
        <v>1646</v>
      </c>
      <c r="C71" t="s">
        <v>1527</v>
      </c>
      <c r="D71" t="s">
        <v>1528</v>
      </c>
      <c r="AI71">
        <v>0.300494876168798</v>
      </c>
      <c r="AJ71">
        <v>0.310689981894336</v>
      </c>
      <c r="AK71">
        <v>0.31683937672020801</v>
      </c>
      <c r="AL71">
        <v>0.31767951079699802</v>
      </c>
      <c r="AM71">
        <v>0.35772108211117298</v>
      </c>
      <c r="AN71">
        <v>0.36867332487781102</v>
      </c>
      <c r="AO71">
        <v>0.36744016388120099</v>
      </c>
      <c r="AP71">
        <v>0.38651834981509697</v>
      </c>
      <c r="AQ71">
        <v>0.36776442252993002</v>
      </c>
      <c r="AR71">
        <v>0.26726040875358398</v>
      </c>
      <c r="AS71">
        <v>0.241180552154903</v>
      </c>
      <c r="AT71">
        <v>0.29860658391829797</v>
      </c>
      <c r="AU71">
        <v>0.32781203407937998</v>
      </c>
      <c r="AV71">
        <v>0.35762139903272899</v>
      </c>
      <c r="AW71">
        <v>0.37051222526288802</v>
      </c>
      <c r="AX71">
        <v>0.39008240079809903</v>
      </c>
      <c r="AY71">
        <v>0.41139744261074901</v>
      </c>
      <c r="AZ71">
        <v>0.42883785298925398</v>
      </c>
      <c r="BA71">
        <v>0.48423728918972803</v>
      </c>
      <c r="BB71">
        <v>0.46794197291311901</v>
      </c>
      <c r="BC71">
        <v>0.50399594429387196</v>
      </c>
      <c r="BD71">
        <v>0.52757233381271396</v>
      </c>
      <c r="BE71">
        <v>0.54996087195242205</v>
      </c>
      <c r="BF71">
        <v>0.54085514737912399</v>
      </c>
      <c r="BG71">
        <v>0.54123110385905904</v>
      </c>
      <c r="BH71">
        <v>0.54939296000015503</v>
      </c>
      <c r="BI71">
        <v>0.54382609533317205</v>
      </c>
      <c r="BJ71">
        <v>0.52853971719741799</v>
      </c>
      <c r="BK71">
        <v>0.51727074384689298</v>
      </c>
      <c r="BL71">
        <v>0.49470224976539601</v>
      </c>
      <c r="BM71">
        <v>0.473994910717011</v>
      </c>
      <c r="BN71">
        <v>0.44873946905136097</v>
      </c>
      <c r="BO71">
        <v>0.42842684593664798</v>
      </c>
      <c r="BP71">
        <v>0.411672575202021</v>
      </c>
      <c r="BQ71">
        <v>0.411672575202021</v>
      </c>
      <c r="BR71">
        <v>0.411672575202021</v>
      </c>
    </row>
    <row r="72" spans="1:70" x14ac:dyDescent="0.35">
      <c r="A72" t="s">
        <v>1647</v>
      </c>
      <c r="B72" t="s">
        <v>1648</v>
      </c>
      <c r="C72" t="s">
        <v>1527</v>
      </c>
      <c r="D72" t="s">
        <v>1528</v>
      </c>
      <c r="AI72">
        <v>0.46003647248859397</v>
      </c>
      <c r="AJ72">
        <v>0.516743317105398</v>
      </c>
      <c r="AK72">
        <v>0.59794348873356695</v>
      </c>
      <c r="AL72">
        <v>0.63333273250590105</v>
      </c>
      <c r="AM72">
        <v>0.67248334784211705</v>
      </c>
      <c r="AN72">
        <v>0.73376004866542499</v>
      </c>
      <c r="AO72">
        <v>0.77178372979516296</v>
      </c>
      <c r="AP72">
        <v>0.833631687517562</v>
      </c>
      <c r="AQ72">
        <v>0.84396773062952601</v>
      </c>
      <c r="AR72">
        <v>0.83984286824881504</v>
      </c>
      <c r="AS72">
        <v>0.85363323032580796</v>
      </c>
      <c r="AT72">
        <v>0.85042754553764999</v>
      </c>
      <c r="AU72">
        <v>0.86392318178663696</v>
      </c>
      <c r="AV72">
        <v>0.90461556212801197</v>
      </c>
      <c r="AW72">
        <v>0.983730007395066</v>
      </c>
      <c r="AX72">
        <v>1.0130817732108</v>
      </c>
      <c r="AY72">
        <v>1.0551066011680501</v>
      </c>
      <c r="AZ72">
        <v>1.15666795868405</v>
      </c>
      <c r="BA72">
        <v>1.27329484143202</v>
      </c>
      <c r="BB72">
        <v>1.40704141400501</v>
      </c>
      <c r="BC72">
        <v>1.5306474306309401</v>
      </c>
      <c r="BD72">
        <v>1.6746172904968299</v>
      </c>
      <c r="BE72">
        <v>1.7381218213518399</v>
      </c>
      <c r="BF72">
        <v>1.8565227308613199</v>
      </c>
      <c r="BG72">
        <v>2.1293687026823802</v>
      </c>
      <c r="BH72">
        <v>2.2504856840248602</v>
      </c>
      <c r="BI72">
        <v>2.4991988692952898</v>
      </c>
      <c r="BJ72">
        <v>3.1691470146179199</v>
      </c>
      <c r="BK72">
        <v>3.5811743736267099</v>
      </c>
      <c r="BL72">
        <v>3.8933796882629399</v>
      </c>
      <c r="BM72">
        <v>3.6950926780700701</v>
      </c>
      <c r="BN72">
        <v>3.8546199798584002</v>
      </c>
      <c r="BO72">
        <v>3.9765076031256501</v>
      </c>
      <c r="BP72">
        <v>4.7881769062753703</v>
      </c>
      <c r="BQ72">
        <v>4.7881769062753703</v>
      </c>
      <c r="BR72">
        <v>4.7881769062753703</v>
      </c>
    </row>
    <row r="73" spans="1:70" x14ac:dyDescent="0.35">
      <c r="A73" t="s">
        <v>1649</v>
      </c>
      <c r="B73" t="s">
        <v>1650</v>
      </c>
      <c r="C73" t="s">
        <v>1527</v>
      </c>
      <c r="D73" t="s">
        <v>1528</v>
      </c>
    </row>
    <row r="74" spans="1:70" x14ac:dyDescent="0.35">
      <c r="A74" t="s">
        <v>1651</v>
      </c>
      <c r="B74" t="s">
        <v>1652</v>
      </c>
      <c r="C74" t="s">
        <v>1527</v>
      </c>
      <c r="D74" t="s">
        <v>1528</v>
      </c>
      <c r="AK74">
        <v>1.0624916141924901</v>
      </c>
      <c r="AL74">
        <v>1.0235344509665001</v>
      </c>
      <c r="AM74">
        <v>1.22411015126958</v>
      </c>
      <c r="AN74">
        <v>1.3344552292136</v>
      </c>
      <c r="AO74">
        <v>1.4293861430072901</v>
      </c>
      <c r="AP74">
        <v>1.45991599911096</v>
      </c>
      <c r="AQ74">
        <v>1.57519915045779</v>
      </c>
      <c r="AR74">
        <v>1.5892319204041001</v>
      </c>
      <c r="AS74">
        <v>1.9421894474835399</v>
      </c>
      <c r="AT74">
        <v>2.1858011227452701</v>
      </c>
      <c r="AU74">
        <v>2.4999300950755901</v>
      </c>
      <c r="AV74">
        <v>2.9877482949306802</v>
      </c>
      <c r="AW74">
        <v>3.6310465084151802</v>
      </c>
      <c r="AX74">
        <v>3.7890619006672601</v>
      </c>
      <c r="AY74">
        <v>4.0945194680125203</v>
      </c>
      <c r="AZ74">
        <v>4.2770599640625804</v>
      </c>
      <c r="BA74">
        <v>4.8708032979570097</v>
      </c>
      <c r="BB74">
        <v>6.2692423272253999</v>
      </c>
      <c r="BC74">
        <v>5.18879838699731</v>
      </c>
      <c r="BD74">
        <v>6.0772179935858004</v>
      </c>
      <c r="BE74">
        <v>6.3754504957622196</v>
      </c>
      <c r="BF74">
        <v>6.0614089410502201</v>
      </c>
      <c r="BG74">
        <v>6.0287780105587601</v>
      </c>
      <c r="BH74">
        <v>5.7716841157323397</v>
      </c>
      <c r="BI74">
        <v>5.7409630077036899</v>
      </c>
      <c r="BJ74">
        <v>5.3926877975463903</v>
      </c>
      <c r="BK74">
        <v>4.9608413958624098</v>
      </c>
      <c r="BL74">
        <v>4.6909146630312204</v>
      </c>
      <c r="BM74">
        <v>5.0142880975144299</v>
      </c>
      <c r="BN74">
        <v>4.9384789466857901</v>
      </c>
    </row>
    <row r="75" spans="1:70" x14ac:dyDescent="0.35">
      <c r="A75" t="s">
        <v>1653</v>
      </c>
      <c r="B75" t="s">
        <v>1654</v>
      </c>
      <c r="C75" t="s">
        <v>1527</v>
      </c>
      <c r="D75" t="s">
        <v>1528</v>
      </c>
      <c r="AI75">
        <v>0.61835899999999999</v>
      </c>
      <c r="AJ75">
        <v>0.63961299999999999</v>
      </c>
      <c r="AK75">
        <v>0.66732800000000003</v>
      </c>
      <c r="AL75">
        <v>0.681454</v>
      </c>
      <c r="AM75">
        <v>0.69309299999999996</v>
      </c>
      <c r="AN75">
        <v>0.71234699999999995</v>
      </c>
      <c r="AO75">
        <v>0.72251399999999999</v>
      </c>
      <c r="AP75">
        <v>0.72381399999999996</v>
      </c>
      <c r="AQ75">
        <v>0.72382899999999994</v>
      </c>
      <c r="AR75">
        <v>0.73921000000000003</v>
      </c>
      <c r="AS75">
        <v>0.73977700000000002</v>
      </c>
      <c r="AT75">
        <v>0.74751800000000002</v>
      </c>
      <c r="AU75">
        <v>0.74231199999999997</v>
      </c>
      <c r="AV75">
        <v>0.75922199999999995</v>
      </c>
      <c r="AW75">
        <v>0.76587300000000003</v>
      </c>
      <c r="AX75">
        <v>0.76950799999999997</v>
      </c>
      <c r="AY75">
        <v>0.73600200000000005</v>
      </c>
      <c r="AZ75">
        <v>0.73224400000000001</v>
      </c>
      <c r="BA75">
        <v>0.72586200000000001</v>
      </c>
      <c r="BB75">
        <v>0.71870199999999995</v>
      </c>
      <c r="BC75">
        <v>0.72704999999999997</v>
      </c>
      <c r="BD75">
        <v>0.71412900000000001</v>
      </c>
      <c r="BE75">
        <v>0.69497600000000004</v>
      </c>
      <c r="BF75">
        <v>0.67479999999999996</v>
      </c>
      <c r="BG75">
        <v>0.66235900000000003</v>
      </c>
      <c r="BH75">
        <v>0.66474</v>
      </c>
      <c r="BI75">
        <v>0.64264399999999999</v>
      </c>
      <c r="BJ75">
        <v>0.63083900000000004</v>
      </c>
      <c r="BK75">
        <v>0.63179799999999997</v>
      </c>
      <c r="BL75">
        <v>0.60413099999999997</v>
      </c>
      <c r="BM75">
        <v>0.60627500000000001</v>
      </c>
      <c r="BN75">
        <v>0.59096199999999999</v>
      </c>
      <c r="BO75">
        <v>0.57881000000000005</v>
      </c>
      <c r="BP75">
        <v>0.57259199999999999</v>
      </c>
      <c r="BQ75">
        <v>0.57259199999999999</v>
      </c>
      <c r="BR75">
        <v>0.57259199999999999</v>
      </c>
    </row>
    <row r="76" spans="1:70" x14ac:dyDescent="0.35">
      <c r="A76" t="s">
        <v>1655</v>
      </c>
      <c r="B76" t="s">
        <v>1656</v>
      </c>
      <c r="C76" t="s">
        <v>1527</v>
      </c>
      <c r="D76" t="s">
        <v>1528</v>
      </c>
      <c r="AI76">
        <v>4.5189525963107999E-3</v>
      </c>
      <c r="AJ76">
        <v>1.01659540508642E-2</v>
      </c>
      <c r="AK76">
        <v>9.6774731368958603E-2</v>
      </c>
      <c r="AL76">
        <v>0.174704</v>
      </c>
      <c r="AM76">
        <v>0.23890600000000001</v>
      </c>
      <c r="AN76">
        <v>0.30761100000000002</v>
      </c>
      <c r="AO76">
        <v>0.37733800000000001</v>
      </c>
      <c r="AP76">
        <v>0.40956999999999999</v>
      </c>
      <c r="AQ76">
        <v>0.435423</v>
      </c>
      <c r="AR76">
        <v>0.46233200000000002</v>
      </c>
      <c r="AS76">
        <v>0.46886</v>
      </c>
      <c r="AT76">
        <v>0.487869</v>
      </c>
      <c r="AU76">
        <v>0.48624499999999998</v>
      </c>
      <c r="AV76">
        <v>0.48574600000000001</v>
      </c>
      <c r="AW76">
        <v>0.49363499999999999</v>
      </c>
      <c r="AX76">
        <v>0.503328</v>
      </c>
      <c r="AY76">
        <v>0.52079399999999998</v>
      </c>
      <c r="AZ76">
        <v>0.55105700000000002</v>
      </c>
      <c r="BA76">
        <v>0.54505499999999996</v>
      </c>
      <c r="BB76">
        <v>0.51713500000000001</v>
      </c>
      <c r="BC76">
        <v>0.512185</v>
      </c>
      <c r="BD76">
        <v>0.51160000000000005</v>
      </c>
      <c r="BE76">
        <v>0.52106300000000005</v>
      </c>
      <c r="BF76">
        <v>0.522424</v>
      </c>
      <c r="BG76">
        <v>0.52688999999999997</v>
      </c>
      <c r="BH76">
        <v>0.53757999999999995</v>
      </c>
      <c r="BI76">
        <v>0.52784900000000001</v>
      </c>
      <c r="BJ76">
        <v>0.53490800000000005</v>
      </c>
      <c r="BK76">
        <v>0.53875700000000004</v>
      </c>
      <c r="BL76">
        <v>0.52868999999999999</v>
      </c>
      <c r="BM76">
        <v>0.51520200000000005</v>
      </c>
      <c r="BN76">
        <v>0.52447600000000005</v>
      </c>
      <c r="BO76">
        <v>0.55688199999999999</v>
      </c>
      <c r="BP76">
        <v>0.56299200000000005</v>
      </c>
      <c r="BQ76">
        <v>0.56299200000000005</v>
      </c>
      <c r="BR76">
        <v>0.56299200000000005</v>
      </c>
    </row>
    <row r="77" spans="1:70" x14ac:dyDescent="0.35">
      <c r="A77" t="s">
        <v>1657</v>
      </c>
      <c r="B77" t="s">
        <v>1658</v>
      </c>
      <c r="C77" t="s">
        <v>1527</v>
      </c>
      <c r="D77" t="s">
        <v>1528</v>
      </c>
      <c r="AI77">
        <v>1.30103355009071</v>
      </c>
      <c r="AJ77">
        <v>1.49864521501805</v>
      </c>
      <c r="AK77">
        <v>1.6928407986701699</v>
      </c>
      <c r="AL77">
        <v>1.8748497838601601</v>
      </c>
      <c r="AM77">
        <v>1.8894594546574599</v>
      </c>
      <c r="AN77">
        <v>2.0858082441192298</v>
      </c>
      <c r="AO77">
        <v>2.0532068222149702</v>
      </c>
      <c r="AP77">
        <v>2.022571691934</v>
      </c>
      <c r="AQ77">
        <v>1.99709025163942</v>
      </c>
      <c r="AR77">
        <v>2.0129941948938801</v>
      </c>
      <c r="AS77">
        <v>2.10225756322277</v>
      </c>
      <c r="AT77">
        <v>1.93763603552075</v>
      </c>
      <c r="AU77">
        <v>1.8388895754083201</v>
      </c>
      <c r="AV77">
        <v>2.0335303099304101</v>
      </c>
      <c r="AW77">
        <v>2.0577347606530001</v>
      </c>
      <c r="AX77">
        <v>2.1922108277499301</v>
      </c>
      <c r="AY77">
        <v>2.3723046876351401</v>
      </c>
      <c r="AZ77">
        <v>2.70747675805044</v>
      </c>
      <c r="BA77">
        <v>3.4614658631926201</v>
      </c>
      <c r="BB77">
        <v>4.2709434302418003</v>
      </c>
      <c r="BC77">
        <v>4.2806185100726202</v>
      </c>
      <c r="BD77">
        <v>5.0355029106140101</v>
      </c>
      <c r="BE77">
        <v>6.6167687940423603</v>
      </c>
      <c r="BF77">
        <v>7.02923105524662</v>
      </c>
      <c r="BG77">
        <v>7.0664702105877</v>
      </c>
      <c r="BH77">
        <v>7.6541859687895704</v>
      </c>
      <c r="BI77">
        <v>7.91032495172366</v>
      </c>
      <c r="BJ77">
        <v>8.3363924026489293</v>
      </c>
      <c r="BK77">
        <v>9.3198919296264595</v>
      </c>
      <c r="BL77">
        <v>10.367597579956101</v>
      </c>
      <c r="BM77">
        <v>11.791165351867701</v>
      </c>
      <c r="BN77">
        <v>13.731112480163601</v>
      </c>
      <c r="BO77">
        <v>17.274989242542901</v>
      </c>
      <c r="BP77">
        <v>22.171172211744</v>
      </c>
      <c r="BQ77">
        <v>22.171172211744</v>
      </c>
      <c r="BR77">
        <v>22.171172211744</v>
      </c>
    </row>
    <row r="78" spans="1:70" x14ac:dyDescent="0.35">
      <c r="A78" t="s">
        <v>1659</v>
      </c>
      <c r="B78" t="s">
        <v>1660</v>
      </c>
      <c r="C78" t="s">
        <v>1527</v>
      </c>
      <c r="D78" t="s">
        <v>1528</v>
      </c>
    </row>
    <row r="79" spans="1:70" x14ac:dyDescent="0.35">
      <c r="A79" t="s">
        <v>1661</v>
      </c>
      <c r="B79" t="s">
        <v>1662</v>
      </c>
      <c r="C79" t="s">
        <v>1527</v>
      </c>
      <c r="D79" t="s">
        <v>1528</v>
      </c>
    </row>
    <row r="80" spans="1:70" x14ac:dyDescent="0.35">
      <c r="A80" t="s">
        <v>1663</v>
      </c>
      <c r="B80" t="s">
        <v>1664</v>
      </c>
      <c r="C80" t="s">
        <v>1527</v>
      </c>
      <c r="D80" t="s">
        <v>1528</v>
      </c>
      <c r="AI80">
        <v>1.00593</v>
      </c>
      <c r="AJ80">
        <v>0.987734</v>
      </c>
      <c r="AK80">
        <v>0.97429900000000003</v>
      </c>
      <c r="AL80">
        <v>0.96854700000000005</v>
      </c>
      <c r="AM80">
        <v>0.96579599999999999</v>
      </c>
      <c r="AN80">
        <v>0.98570100000000005</v>
      </c>
      <c r="AO80">
        <v>0.99200500000000003</v>
      </c>
      <c r="AP80">
        <v>0.98935300000000004</v>
      </c>
      <c r="AQ80">
        <v>0.99153199999999997</v>
      </c>
      <c r="AR80">
        <v>0.99203699999999995</v>
      </c>
      <c r="AS80">
        <v>0.98399800000000004</v>
      </c>
      <c r="AT80">
        <v>1.002642</v>
      </c>
      <c r="AU80">
        <v>0.99813300000000005</v>
      </c>
      <c r="AV80">
        <v>1.001946</v>
      </c>
      <c r="AW80">
        <v>0.97318300000000002</v>
      </c>
      <c r="AX80">
        <v>0.97942399999999996</v>
      </c>
      <c r="AY80">
        <v>0.95286999999999999</v>
      </c>
      <c r="AZ80">
        <v>0.93460399999999999</v>
      </c>
      <c r="BA80">
        <v>0.91212499999999996</v>
      </c>
      <c r="BB80">
        <v>0.89652799999999999</v>
      </c>
      <c r="BC80">
        <v>0.90063199999999999</v>
      </c>
      <c r="BD80">
        <v>0.89806799999999998</v>
      </c>
      <c r="BE80">
        <v>0.90849500000000005</v>
      </c>
      <c r="BF80">
        <v>0.90535699999999997</v>
      </c>
      <c r="BG80">
        <v>0.90720999999999996</v>
      </c>
      <c r="BH80">
        <v>0.907748</v>
      </c>
      <c r="BI80">
        <v>0.88089499999999998</v>
      </c>
      <c r="BJ80">
        <v>0.86365700000000001</v>
      </c>
      <c r="BK80">
        <v>0.853746</v>
      </c>
      <c r="BL80">
        <v>0.82632799999999995</v>
      </c>
      <c r="BM80">
        <v>0.80211200000000005</v>
      </c>
      <c r="BN80">
        <v>0.78281299999999998</v>
      </c>
      <c r="BO80">
        <v>0.76964299999999997</v>
      </c>
      <c r="BP80">
        <v>0.76414199999999999</v>
      </c>
      <c r="BQ80">
        <v>0.76414199999999999</v>
      </c>
      <c r="BR80">
        <v>0.76414199999999999</v>
      </c>
    </row>
    <row r="81" spans="1:70" x14ac:dyDescent="0.35">
      <c r="A81" t="s">
        <v>924</v>
      </c>
      <c r="B81" t="s">
        <v>923</v>
      </c>
      <c r="C81" t="s">
        <v>1527</v>
      </c>
      <c r="D81" t="s">
        <v>1528</v>
      </c>
      <c r="AI81">
        <v>0.64757625783234696</v>
      </c>
      <c r="AJ81">
        <v>0.663933381076516</v>
      </c>
      <c r="AK81">
        <v>0.69007957322884095</v>
      </c>
      <c r="AL81">
        <v>0.72288821410295201</v>
      </c>
      <c r="AM81">
        <v>0.71363644936804804</v>
      </c>
      <c r="AN81">
        <v>0.70688237828827805</v>
      </c>
      <c r="AO81">
        <v>0.71408566417474395</v>
      </c>
      <c r="AP81">
        <v>0.72507592542007804</v>
      </c>
      <c r="AQ81">
        <v>0.77042074869188804</v>
      </c>
      <c r="AR81">
        <v>0.81081033226584398</v>
      </c>
      <c r="AS81">
        <v>0.75542916223723899</v>
      </c>
      <c r="AT81">
        <v>0.76277060289070897</v>
      </c>
      <c r="AU81">
        <v>0.77563281157626796</v>
      </c>
      <c r="AV81">
        <v>0.81920442230336499</v>
      </c>
      <c r="AW81">
        <v>0.81525491876096201</v>
      </c>
      <c r="AX81">
        <v>0.84299829585485397</v>
      </c>
      <c r="AY81">
        <v>0.84841953555536398</v>
      </c>
      <c r="AZ81">
        <v>0.851023196413775</v>
      </c>
      <c r="BA81">
        <v>0.85295531535953795</v>
      </c>
      <c r="BB81">
        <v>0.85951599356806496</v>
      </c>
      <c r="BC81">
        <v>0.88511498756558005</v>
      </c>
      <c r="BD81">
        <v>0.94866710901260398</v>
      </c>
      <c r="BE81">
        <v>0.92981484363257705</v>
      </c>
      <c r="BF81">
        <v>0.93485934843799001</v>
      </c>
      <c r="BG81">
        <v>0.93263288306274805</v>
      </c>
      <c r="BH81">
        <v>0.91128075397323904</v>
      </c>
      <c r="BI81">
        <v>0.937498468146302</v>
      </c>
      <c r="BJ81">
        <v>0.93945217132568404</v>
      </c>
      <c r="BK81">
        <v>0.96043103933334395</v>
      </c>
      <c r="BL81">
        <v>0.97249794006347701</v>
      </c>
      <c r="BM81">
        <v>0.93514436483383201</v>
      </c>
      <c r="BN81">
        <v>0.91004842519760099</v>
      </c>
      <c r="BO81">
        <v>0.87120795599342005</v>
      </c>
      <c r="BP81">
        <v>0.877554298905316</v>
      </c>
      <c r="BQ81">
        <v>0.877554298905316</v>
      </c>
      <c r="BR81">
        <v>0.877554298905316</v>
      </c>
    </row>
    <row r="82" spans="1:70" x14ac:dyDescent="0.35">
      <c r="A82" t="s">
        <v>1665</v>
      </c>
      <c r="B82" t="s">
        <v>1666</v>
      </c>
      <c r="C82" t="s">
        <v>1527</v>
      </c>
      <c r="D82" t="s">
        <v>1528</v>
      </c>
      <c r="AI82">
        <v>1.025598</v>
      </c>
      <c r="AJ82">
        <v>1.0173179999999999</v>
      </c>
      <c r="AK82">
        <v>1.014216</v>
      </c>
      <c r="AL82">
        <v>1.0068170000000001</v>
      </c>
      <c r="AM82">
        <v>0.99488299999999996</v>
      </c>
      <c r="AN82">
        <v>0.98541000000000001</v>
      </c>
      <c r="AO82">
        <v>0.981549</v>
      </c>
      <c r="AP82">
        <v>0.96939200000000003</v>
      </c>
      <c r="AQ82">
        <v>0.96158200000000005</v>
      </c>
      <c r="AR82">
        <v>0.95272100000000004</v>
      </c>
      <c r="AS82">
        <v>0.93025100000000005</v>
      </c>
      <c r="AT82">
        <v>0.91167900000000002</v>
      </c>
      <c r="AU82">
        <v>0.90067799999999998</v>
      </c>
      <c r="AV82">
        <v>0.92984199999999995</v>
      </c>
      <c r="AW82">
        <v>0.93510000000000004</v>
      </c>
      <c r="AX82">
        <v>0.91645799999999999</v>
      </c>
      <c r="AY82">
        <v>0.89469299999999996</v>
      </c>
      <c r="AZ82">
        <v>0.88856999999999997</v>
      </c>
      <c r="BA82">
        <v>0.88187400000000005</v>
      </c>
      <c r="BB82">
        <v>0.86299099999999995</v>
      </c>
      <c r="BC82">
        <v>0.85477999999999998</v>
      </c>
      <c r="BD82">
        <v>0.84136100000000003</v>
      </c>
      <c r="BE82">
        <v>0.84430099999999997</v>
      </c>
      <c r="BF82">
        <v>0.811643</v>
      </c>
      <c r="BG82">
        <v>0.80756499999999998</v>
      </c>
      <c r="BH82">
        <v>0.80869400000000002</v>
      </c>
      <c r="BI82">
        <v>0.78004399999999996</v>
      </c>
      <c r="BJ82">
        <v>0.77010900000000004</v>
      </c>
      <c r="BK82">
        <v>0.756166</v>
      </c>
      <c r="BL82">
        <v>0.70595399999999997</v>
      </c>
      <c r="BM82">
        <v>0.693052</v>
      </c>
      <c r="BN82">
        <v>0.68587299999999995</v>
      </c>
      <c r="BO82">
        <v>0.67414200000000002</v>
      </c>
      <c r="BP82">
        <v>0.67235599999999995</v>
      </c>
      <c r="BQ82">
        <v>0.67235599999999995</v>
      </c>
      <c r="BR82">
        <v>0.67235599999999995</v>
      </c>
    </row>
    <row r="83" spans="1:70" x14ac:dyDescent="0.35">
      <c r="A83" t="s">
        <v>1667</v>
      </c>
      <c r="B83" t="s">
        <v>1668</v>
      </c>
      <c r="C83" t="s">
        <v>1527</v>
      </c>
      <c r="D83" t="s">
        <v>1528</v>
      </c>
      <c r="BA83">
        <v>6.3678601116090503</v>
      </c>
      <c r="BB83">
        <v>6.4129196186590001</v>
      </c>
      <c r="BC83">
        <v>6.7896145004248503</v>
      </c>
      <c r="BD83">
        <v>6.5800269967742402</v>
      </c>
      <c r="BE83">
        <v>6.3085137349048903</v>
      </c>
      <c r="BF83">
        <v>6.2971807501513597</v>
      </c>
      <c r="BG83">
        <v>6.3547149393667901</v>
      </c>
      <c r="BH83">
        <v>6.6022482586701798</v>
      </c>
      <c r="BI83">
        <v>7.04876256579748</v>
      </c>
      <c r="BJ83">
        <v>6.9506297111511204</v>
      </c>
      <c r="BK83">
        <v>6.6996434306162698</v>
      </c>
      <c r="BL83">
        <v>6.7600019975214298</v>
      </c>
      <c r="BM83">
        <v>6.6050087790768703</v>
      </c>
      <c r="BN83">
        <v>6.3779273033142099</v>
      </c>
      <c r="BO83">
        <v>6.1901196523216004</v>
      </c>
    </row>
    <row r="84" spans="1:70" x14ac:dyDescent="0.35">
      <c r="A84" t="s">
        <v>1669</v>
      </c>
      <c r="B84" t="s">
        <v>1670</v>
      </c>
      <c r="C84" t="s">
        <v>1527</v>
      </c>
      <c r="D84" t="s">
        <v>1528</v>
      </c>
      <c r="AI84">
        <v>0.86405752694617799</v>
      </c>
      <c r="AJ84">
        <v>0.87842948118178099</v>
      </c>
      <c r="AK84">
        <v>0.88488561653318598</v>
      </c>
      <c r="AL84">
        <v>0.89043414785475505</v>
      </c>
      <c r="AM84">
        <v>0.89461742257740595</v>
      </c>
      <c r="AN84">
        <v>0.89594124554348498</v>
      </c>
      <c r="AO84">
        <v>0.89628297157114201</v>
      </c>
      <c r="AP84">
        <v>0.88682672951244601</v>
      </c>
      <c r="AQ84">
        <v>0.90320311655279195</v>
      </c>
      <c r="AR84">
        <v>0.883612621172577</v>
      </c>
      <c r="AS84">
        <v>0.87336260501512397</v>
      </c>
      <c r="AT84">
        <v>0.863601236693192</v>
      </c>
      <c r="AU84">
        <v>0.85118719769456797</v>
      </c>
      <c r="AV84">
        <v>0.83166806438696295</v>
      </c>
      <c r="AW84">
        <v>0.81793410937599398</v>
      </c>
      <c r="AX84">
        <v>0.80969841812354504</v>
      </c>
      <c r="AY84">
        <v>0.796352183340579</v>
      </c>
      <c r="AZ84">
        <v>0.79995910442027496</v>
      </c>
      <c r="BA84">
        <v>0.82411851258070401</v>
      </c>
      <c r="BB84">
        <v>0.86298190641662798</v>
      </c>
      <c r="BC84">
        <v>0.883339899224583</v>
      </c>
      <c r="BD84">
        <v>0.87929396015344896</v>
      </c>
      <c r="BE84">
        <v>0.924702201314202</v>
      </c>
      <c r="BF84">
        <v>0.91501950524836195</v>
      </c>
      <c r="BG84">
        <v>0.92655173505365596</v>
      </c>
      <c r="BH84">
        <v>0.86983203115914798</v>
      </c>
      <c r="BI84">
        <v>0.88054962553249905</v>
      </c>
      <c r="BJ84">
        <v>0.94775606420001401</v>
      </c>
      <c r="BK84">
        <v>1.0116987931476999</v>
      </c>
      <c r="BL84">
        <v>0.96085560154777605</v>
      </c>
      <c r="BM84">
        <v>0.91328680766290105</v>
      </c>
      <c r="BN84">
        <v>0.89056863067534098</v>
      </c>
      <c r="BO84">
        <v>0.924514915112296</v>
      </c>
      <c r="BP84">
        <v>0.94680821887619504</v>
      </c>
      <c r="BQ84">
        <v>0.94680821887619504</v>
      </c>
      <c r="BR84">
        <v>0.94680821887619504</v>
      </c>
    </row>
    <row r="85" spans="1:70" x14ac:dyDescent="0.35">
      <c r="A85" t="s">
        <v>1671</v>
      </c>
      <c r="B85" t="s">
        <v>1672</v>
      </c>
      <c r="C85" t="s">
        <v>1527</v>
      </c>
      <c r="D85" t="s">
        <v>1528</v>
      </c>
      <c r="AI85">
        <v>146.779135701668</v>
      </c>
      <c r="AJ85">
        <v>125.840384261979</v>
      </c>
      <c r="AK85">
        <v>123.299694811143</v>
      </c>
      <c r="AL85">
        <v>119.83111977162601</v>
      </c>
      <c r="AM85">
        <v>171.94291276812999</v>
      </c>
      <c r="AN85">
        <v>170.66707013354599</v>
      </c>
      <c r="AO85">
        <v>190.32960618718599</v>
      </c>
      <c r="AP85">
        <v>188.874110294269</v>
      </c>
      <c r="AQ85">
        <v>153.554456990792</v>
      </c>
      <c r="AR85">
        <v>180.46978408694301</v>
      </c>
      <c r="AS85">
        <v>226.0422633805</v>
      </c>
      <c r="AT85">
        <v>207.24230555007</v>
      </c>
      <c r="AU85">
        <v>205.81750830771901</v>
      </c>
      <c r="AV85">
        <v>201.39447576950701</v>
      </c>
      <c r="AW85">
        <v>211.34993292073401</v>
      </c>
      <c r="AX85">
        <v>246.10313591503001</v>
      </c>
      <c r="AY85">
        <v>262.30002663834102</v>
      </c>
      <c r="AZ85">
        <v>266.18719031002797</v>
      </c>
      <c r="BA85">
        <v>314.63740655713502</v>
      </c>
      <c r="BB85">
        <v>256.18803963384897</v>
      </c>
      <c r="BC85">
        <v>295.0382858744</v>
      </c>
      <c r="BD85">
        <v>325.73254394531301</v>
      </c>
      <c r="BE85">
        <v>324.672801964038</v>
      </c>
      <c r="BF85">
        <v>313.33587842153997</v>
      </c>
      <c r="BG85">
        <v>305.86649163597798</v>
      </c>
      <c r="BH85">
        <v>291.22167194924299</v>
      </c>
      <c r="BI85">
        <v>282.67924178693801</v>
      </c>
      <c r="BJ85">
        <v>271.62615966796898</v>
      </c>
      <c r="BK85">
        <v>274.42108154296898</v>
      </c>
      <c r="BL85">
        <v>273.35220336914102</v>
      </c>
      <c r="BM85">
        <v>262.63546752929699</v>
      </c>
      <c r="BN85">
        <v>244.92254638671901</v>
      </c>
      <c r="BO85">
        <v>260.51479009962401</v>
      </c>
      <c r="BP85">
        <v>232.714326775648</v>
      </c>
      <c r="BQ85">
        <v>232.714326775648</v>
      </c>
      <c r="BR85">
        <v>232.714326775648</v>
      </c>
    </row>
    <row r="86" spans="1:70" x14ac:dyDescent="0.35">
      <c r="A86" t="s">
        <v>1673</v>
      </c>
      <c r="B86" t="s">
        <v>1674</v>
      </c>
      <c r="C86" t="s">
        <v>1527</v>
      </c>
      <c r="D86" t="s">
        <v>1528</v>
      </c>
      <c r="AI86">
        <v>0.630602</v>
      </c>
      <c r="AJ86">
        <v>0.64912899999999996</v>
      </c>
      <c r="AK86">
        <v>0.65574200000000005</v>
      </c>
      <c r="AL86">
        <v>0.65806600000000004</v>
      </c>
      <c r="AM86">
        <v>0.65328600000000003</v>
      </c>
      <c r="AN86">
        <v>0.71338299999999999</v>
      </c>
      <c r="AO86">
        <v>0.71310899999999999</v>
      </c>
      <c r="AP86">
        <v>0.70880299999999996</v>
      </c>
      <c r="AQ86">
        <v>0.72071799999999997</v>
      </c>
      <c r="AR86">
        <v>0.72581899999999999</v>
      </c>
      <c r="AS86">
        <v>0.70452199999999998</v>
      </c>
      <c r="AT86">
        <v>0.69447700000000001</v>
      </c>
      <c r="AU86">
        <v>0.68987699999999996</v>
      </c>
      <c r="AV86">
        <v>0.69584000000000001</v>
      </c>
      <c r="AW86">
        <v>0.68781999999999999</v>
      </c>
      <c r="AX86">
        <v>0.707619</v>
      </c>
      <c r="AY86">
        <v>0.696492</v>
      </c>
      <c r="AZ86">
        <v>0.70907699999999996</v>
      </c>
      <c r="BA86">
        <v>0.70169099999999995</v>
      </c>
      <c r="BB86">
        <v>0.710094</v>
      </c>
      <c r="BC86">
        <v>0.70236399999999999</v>
      </c>
      <c r="BD86">
        <v>0.70605200000000001</v>
      </c>
      <c r="BE86">
        <v>0.70163399999999998</v>
      </c>
      <c r="BF86">
        <v>0.69524799999999998</v>
      </c>
      <c r="BG86">
        <v>0.69844399999999995</v>
      </c>
      <c r="BH86">
        <v>0.69255100000000003</v>
      </c>
      <c r="BI86">
        <v>0.68860299999999997</v>
      </c>
      <c r="BJ86">
        <v>0.68460100000000002</v>
      </c>
      <c r="BK86">
        <v>0.68771400000000005</v>
      </c>
      <c r="BL86">
        <v>0.66966499999999995</v>
      </c>
      <c r="BM86">
        <v>0.65344599999999997</v>
      </c>
      <c r="BN86">
        <v>0.64489600000000002</v>
      </c>
      <c r="BO86">
        <v>0.65125599999999995</v>
      </c>
      <c r="BP86">
        <v>0.66741799999999996</v>
      </c>
      <c r="BQ86">
        <v>0.66741799999999996</v>
      </c>
      <c r="BR86">
        <v>0.66741799999999996</v>
      </c>
    </row>
    <row r="87" spans="1:70" x14ac:dyDescent="0.35">
      <c r="A87" t="s">
        <v>25</v>
      </c>
      <c r="B87" t="s">
        <v>520</v>
      </c>
      <c r="C87" t="s">
        <v>1527</v>
      </c>
      <c r="D87" t="s">
        <v>1528</v>
      </c>
      <c r="AI87">
        <v>5.4324396166940903E-7</v>
      </c>
      <c r="AJ87">
        <v>8.5247748193353401E-7</v>
      </c>
      <c r="AK87">
        <v>1.1754692752205101E-5</v>
      </c>
      <c r="AL87">
        <v>1.7848911427809501E-3</v>
      </c>
      <c r="AM87">
        <v>0.107326982274668</v>
      </c>
      <c r="AN87">
        <v>0.27619343478388703</v>
      </c>
      <c r="AO87">
        <v>0.38793798572238097</v>
      </c>
      <c r="AP87">
        <v>0.406283489449422</v>
      </c>
      <c r="AQ87">
        <v>0.42965215627841602</v>
      </c>
      <c r="AR87">
        <v>0.464873912693404</v>
      </c>
      <c r="AS87">
        <v>0.47584292340401702</v>
      </c>
      <c r="AT87">
        <v>0.49037465380482298</v>
      </c>
      <c r="AU87">
        <v>0.51145235346778595</v>
      </c>
      <c r="AV87">
        <v>0.51873333480976103</v>
      </c>
      <c r="AW87">
        <v>0.54775218336560405</v>
      </c>
      <c r="AX87">
        <v>0.57324310604968398</v>
      </c>
      <c r="AY87">
        <v>0.60306903662171996</v>
      </c>
      <c r="AZ87">
        <v>0.64275086419636396</v>
      </c>
      <c r="BA87">
        <v>0.69109032701057105</v>
      </c>
      <c r="BB87">
        <v>0.67218433592181903</v>
      </c>
      <c r="BC87">
        <v>0.758468683536488</v>
      </c>
      <c r="BD87">
        <v>0.81129533052444502</v>
      </c>
      <c r="BE87">
        <v>0.74367398182933098</v>
      </c>
      <c r="BF87">
        <v>0.72589242591532599</v>
      </c>
      <c r="BG87">
        <v>0.72457573765263705</v>
      </c>
      <c r="BH87">
        <v>0.755844016936428</v>
      </c>
      <c r="BI87">
        <v>0.75056031815741997</v>
      </c>
      <c r="BJ87">
        <v>0.80830192565918002</v>
      </c>
      <c r="BK87">
        <v>0.810541391372681</v>
      </c>
      <c r="BL87">
        <v>0.79704946279525801</v>
      </c>
      <c r="BM87">
        <v>0.79650813341140703</v>
      </c>
      <c r="BN87">
        <v>0.86562114953994795</v>
      </c>
      <c r="BO87">
        <v>0.87447155737387305</v>
      </c>
      <c r="BP87">
        <v>0.864621897098242</v>
      </c>
      <c r="BQ87">
        <v>0.864621897098242</v>
      </c>
      <c r="BR87">
        <v>0.864621897098242</v>
      </c>
    </row>
    <row r="88" spans="1:70" x14ac:dyDescent="0.35">
      <c r="A88" t="s">
        <v>1675</v>
      </c>
      <c r="B88" t="s">
        <v>1676</v>
      </c>
      <c r="C88" t="s">
        <v>1527</v>
      </c>
      <c r="D88" t="s">
        <v>1528</v>
      </c>
      <c r="AI88">
        <v>1.72229476542923E-2</v>
      </c>
      <c r="AJ88">
        <v>1.9998353867289199E-2</v>
      </c>
      <c r="AK88">
        <v>2.1732925185792999E-2</v>
      </c>
      <c r="AL88">
        <v>2.7971676788960498E-2</v>
      </c>
      <c r="AM88">
        <v>3.5638294558915998E-2</v>
      </c>
      <c r="AN88">
        <v>4.9931997814784503E-2</v>
      </c>
      <c r="AO88">
        <v>6.85684517699858E-2</v>
      </c>
      <c r="AP88">
        <v>8.0522055097261597E-2</v>
      </c>
      <c r="AQ88">
        <v>9.32023603851697E-2</v>
      </c>
      <c r="AR88">
        <v>0.104741619300593</v>
      </c>
      <c r="AS88">
        <v>0.13031108115276199</v>
      </c>
      <c r="AT88">
        <v>0.171814001944739</v>
      </c>
      <c r="AU88">
        <v>0.20779047269570899</v>
      </c>
      <c r="AV88">
        <v>0.26225770370475598</v>
      </c>
      <c r="AW88">
        <v>0.29203889870187999</v>
      </c>
      <c r="AX88">
        <v>0.32553187318287402</v>
      </c>
      <c r="AY88">
        <v>0.35617906064201199</v>
      </c>
      <c r="AZ88">
        <v>0.40263068742074698</v>
      </c>
      <c r="BA88">
        <v>0.471694217097615</v>
      </c>
      <c r="BB88">
        <v>0.54224803400403798</v>
      </c>
      <c r="BC88">
        <v>0.62464634742582503</v>
      </c>
      <c r="BD88">
        <v>0.69718116521835305</v>
      </c>
      <c r="BE88">
        <v>0.76088167121324801</v>
      </c>
      <c r="BF88">
        <v>0.87164776218630102</v>
      </c>
      <c r="BG88">
        <v>1.02569231218683</v>
      </c>
      <c r="BH88">
        <v>1.2319478577983001</v>
      </c>
      <c r="BI88">
        <v>1.4927343072705901</v>
      </c>
      <c r="BJ88">
        <v>1.69359111785889</v>
      </c>
      <c r="BK88">
        <v>1.8192337751388501</v>
      </c>
      <c r="BL88">
        <v>1.90021753311157</v>
      </c>
      <c r="BM88">
        <v>2.0325167179107702</v>
      </c>
      <c r="BN88">
        <v>2.1487457752227801</v>
      </c>
      <c r="BO88">
        <v>2.5728544611704001</v>
      </c>
      <c r="BP88">
        <v>3.3035364684536401</v>
      </c>
      <c r="BQ88">
        <v>3.3035364684536401</v>
      </c>
      <c r="BR88">
        <v>3.3035364684536401</v>
      </c>
    </row>
    <row r="89" spans="1:70" x14ac:dyDescent="0.35">
      <c r="A89" t="s">
        <v>1677</v>
      </c>
      <c r="B89" t="s">
        <v>1678</v>
      </c>
      <c r="C89" t="s">
        <v>1527</v>
      </c>
      <c r="D89" t="s">
        <v>1528</v>
      </c>
    </row>
    <row r="90" spans="1:70" x14ac:dyDescent="0.35">
      <c r="A90" t="s">
        <v>1679</v>
      </c>
      <c r="B90" t="s">
        <v>1680</v>
      </c>
      <c r="C90" t="s">
        <v>1527</v>
      </c>
      <c r="D90" t="s">
        <v>1528</v>
      </c>
      <c r="AI90">
        <v>458.16167998762597</v>
      </c>
      <c r="AJ90">
        <v>557.59608712428906</v>
      </c>
      <c r="AK90">
        <v>688.11777061817895</v>
      </c>
      <c r="AL90">
        <v>676.71370124283601</v>
      </c>
      <c r="AM90">
        <v>672.02805166526002</v>
      </c>
      <c r="AN90">
        <v>697.40040058982595</v>
      </c>
      <c r="AO90">
        <v>695.44993827026201</v>
      </c>
      <c r="AP90">
        <v>693.46512611036098</v>
      </c>
      <c r="AQ90">
        <v>708.55711827869698</v>
      </c>
      <c r="AR90">
        <v>728.20775832543802</v>
      </c>
      <c r="AS90">
        <v>756.93959067584296</v>
      </c>
      <c r="AT90">
        <v>753.24368713239096</v>
      </c>
      <c r="AU90">
        <v>744.92738594366597</v>
      </c>
      <c r="AV90">
        <v>846.73334103326204</v>
      </c>
      <c r="AW90">
        <v>960.79059472294898</v>
      </c>
      <c r="AX90">
        <v>1186.74927660502</v>
      </c>
      <c r="AY90">
        <v>1583.9317518510099</v>
      </c>
      <c r="AZ90">
        <v>1752.1745153934</v>
      </c>
      <c r="BA90">
        <v>2006.22334805841</v>
      </c>
      <c r="BB90">
        <v>2029.2382003497501</v>
      </c>
      <c r="BC90">
        <v>2327.7103144245798</v>
      </c>
      <c r="BD90">
        <v>2485.90087890625</v>
      </c>
      <c r="BE90">
        <v>2729.4034039486501</v>
      </c>
      <c r="BF90">
        <v>2806.8564775927798</v>
      </c>
      <c r="BG90">
        <v>2865.0392114501001</v>
      </c>
      <c r="BH90">
        <v>2899.1078516176699</v>
      </c>
      <c r="BI90">
        <v>2831.1349541250802</v>
      </c>
      <c r="BJ90">
        <v>2819.40551757813</v>
      </c>
      <c r="BK90">
        <v>2956.56860351563</v>
      </c>
      <c r="BL90">
        <v>3049.65771484375</v>
      </c>
      <c r="BM90">
        <v>3024.84619140625</v>
      </c>
      <c r="BN90">
        <v>3108.34375</v>
      </c>
      <c r="BO90">
        <v>3223.0796519067699</v>
      </c>
      <c r="BP90">
        <v>3339.6387987091098</v>
      </c>
      <c r="BQ90">
        <v>3339.6387987091098</v>
      </c>
      <c r="BR90">
        <v>3339.6387987091098</v>
      </c>
    </row>
    <row r="91" spans="1:70" x14ac:dyDescent="0.35">
      <c r="A91" t="s">
        <v>1681</v>
      </c>
      <c r="B91" t="s">
        <v>1682</v>
      </c>
      <c r="C91" t="s">
        <v>1527</v>
      </c>
      <c r="D91" t="s">
        <v>1528</v>
      </c>
      <c r="AI91">
        <v>2.3622285045934102</v>
      </c>
      <c r="AJ91">
        <v>2.47360934879049</v>
      </c>
      <c r="AK91">
        <v>2.5906922319080801</v>
      </c>
      <c r="AL91">
        <v>2.6608433502609001</v>
      </c>
      <c r="AM91">
        <v>2.7036261719577301</v>
      </c>
      <c r="AN91">
        <v>2.7530546694554898</v>
      </c>
      <c r="AO91">
        <v>2.7822787255392298</v>
      </c>
      <c r="AP91">
        <v>2.8402725243915601</v>
      </c>
      <c r="AQ91">
        <v>2.8794174636299701</v>
      </c>
      <c r="AR91">
        <v>2.9624837764961298</v>
      </c>
      <c r="AS91">
        <v>2.9610871240151102</v>
      </c>
      <c r="AT91">
        <v>3.3339111708801998</v>
      </c>
      <c r="AU91">
        <v>3.8115685728796098</v>
      </c>
      <c r="AV91">
        <v>4.7615918510534696</v>
      </c>
      <c r="AW91">
        <v>9.0044043297529193</v>
      </c>
      <c r="AX91">
        <v>9.0898207905567894</v>
      </c>
      <c r="AY91">
        <v>8.9328065293903496</v>
      </c>
      <c r="AZ91">
        <v>9.0811426680773994</v>
      </c>
      <c r="BA91">
        <v>9.1300678606005103</v>
      </c>
      <c r="BB91">
        <v>9.4836424245192799</v>
      </c>
      <c r="BC91">
        <v>9.8986338023438698</v>
      </c>
      <c r="BD91">
        <v>10.141971588134799</v>
      </c>
      <c r="BE91">
        <v>10.7593017516153</v>
      </c>
      <c r="BF91">
        <v>11.716174408583401</v>
      </c>
      <c r="BG91">
        <v>12.2586085125174</v>
      </c>
      <c r="BH91">
        <v>13.231134230545999</v>
      </c>
      <c r="BI91">
        <v>14.008507606741601</v>
      </c>
      <c r="BJ91">
        <v>14.6875677108765</v>
      </c>
      <c r="BK91">
        <v>14.7201194763184</v>
      </c>
      <c r="BL91">
        <v>15.2599792480469</v>
      </c>
      <c r="BM91">
        <v>14.6587619781494</v>
      </c>
      <c r="BN91">
        <v>14.7418222427368</v>
      </c>
      <c r="BO91">
        <v>14.9623485870442</v>
      </c>
      <c r="BP91">
        <v>16.301652508777799</v>
      </c>
      <c r="BQ91">
        <v>16.301652508777799</v>
      </c>
      <c r="BR91">
        <v>16.301652508777799</v>
      </c>
    </row>
    <row r="92" spans="1:70" x14ac:dyDescent="0.35">
      <c r="A92" t="s">
        <v>1683</v>
      </c>
      <c r="B92" t="s">
        <v>1684</v>
      </c>
      <c r="C92" t="s">
        <v>1527</v>
      </c>
      <c r="D92" t="s">
        <v>1528</v>
      </c>
      <c r="AI92">
        <v>26.573815553008099</v>
      </c>
      <c r="AJ92">
        <v>43.156469032803102</v>
      </c>
      <c r="AK92">
        <v>69.613661990557304</v>
      </c>
      <c r="AL92">
        <v>101.36272282418101</v>
      </c>
      <c r="AM92">
        <v>122.317312246122</v>
      </c>
      <c r="AN92">
        <v>173.39435331930699</v>
      </c>
      <c r="AO92">
        <v>237.082966185744</v>
      </c>
      <c r="AP92">
        <v>312.627708953514</v>
      </c>
      <c r="AQ92">
        <v>341.12073697019201</v>
      </c>
      <c r="AR92">
        <v>294.57717325814099</v>
      </c>
      <c r="AS92">
        <v>221.995171154475</v>
      </c>
      <c r="AT92">
        <v>225.274235435772</v>
      </c>
      <c r="AU92">
        <v>229.31234977829001</v>
      </c>
      <c r="AV92">
        <v>223.590177015259</v>
      </c>
      <c r="AW92">
        <v>205.80147334707601</v>
      </c>
      <c r="AX92">
        <v>205.75948529222001</v>
      </c>
      <c r="AY92">
        <v>191.13405370626299</v>
      </c>
      <c r="AZ92">
        <v>197.23975668951101</v>
      </c>
      <c r="BA92">
        <v>218.20869155594301</v>
      </c>
      <c r="BB92">
        <v>208.57530343907999</v>
      </c>
      <c r="BC92">
        <v>216.817582712909</v>
      </c>
      <c r="BD92">
        <v>230.39176940918</v>
      </c>
      <c r="BE92">
        <v>231.43630804598101</v>
      </c>
      <c r="BF92">
        <v>228.24906770534199</v>
      </c>
      <c r="BG92">
        <v>221.12719965187699</v>
      </c>
      <c r="BH92">
        <v>220.45301356529799</v>
      </c>
      <c r="BI92">
        <v>220.773659150318</v>
      </c>
      <c r="BJ92">
        <v>218.42778015136699</v>
      </c>
      <c r="BK92">
        <v>218.22285461425801</v>
      </c>
      <c r="BL92">
        <v>211.49729919433599</v>
      </c>
      <c r="BM92">
        <v>208.34016418457</v>
      </c>
      <c r="BN92">
        <v>203.71612548828099</v>
      </c>
      <c r="BO92">
        <v>204.20905953803299</v>
      </c>
      <c r="BP92">
        <v>210.84029361735301</v>
      </c>
      <c r="BQ92">
        <v>210.84029361735301</v>
      </c>
      <c r="BR92">
        <v>210.84029361735301</v>
      </c>
    </row>
    <row r="93" spans="1:70" x14ac:dyDescent="0.35">
      <c r="A93" t="s">
        <v>1685</v>
      </c>
      <c r="B93" t="s">
        <v>1686</v>
      </c>
      <c r="C93" t="s">
        <v>1527</v>
      </c>
      <c r="D93" t="s">
        <v>1528</v>
      </c>
      <c r="AI93">
        <v>140.016403646919</v>
      </c>
      <c r="AJ93">
        <v>140.24705313881501</v>
      </c>
      <c r="AK93">
        <v>115.972913935169</v>
      </c>
      <c r="AL93">
        <v>110.23666251751099</v>
      </c>
      <c r="AM93">
        <v>134.40389868158499</v>
      </c>
      <c r="AN93">
        <v>141.755076778888</v>
      </c>
      <c r="AO93">
        <v>140.349691893901</v>
      </c>
      <c r="AP93">
        <v>119.831246675519</v>
      </c>
      <c r="AQ93">
        <v>81.094029311768907</v>
      </c>
      <c r="AR93">
        <v>111.273891014564</v>
      </c>
      <c r="AS93">
        <v>159.47258915701801</v>
      </c>
      <c r="AT93">
        <v>137.289940645607</v>
      </c>
      <c r="AU93">
        <v>133.049213853579</v>
      </c>
      <c r="AV93">
        <v>131.30257769747999</v>
      </c>
      <c r="AW93">
        <v>149.502353154856</v>
      </c>
      <c r="AX93">
        <v>206.67645301413299</v>
      </c>
      <c r="AY93">
        <v>226.510347441683</v>
      </c>
      <c r="AZ93">
        <v>227.23457572528901</v>
      </c>
      <c r="BA93">
        <v>267.17040589371999</v>
      </c>
      <c r="BB93">
        <v>210.221587085366</v>
      </c>
      <c r="BC93">
        <v>259.42770814091199</v>
      </c>
      <c r="BD93">
        <v>297.50949096679699</v>
      </c>
      <c r="BE93">
        <v>294.44964353204398</v>
      </c>
      <c r="BF93">
        <v>288.52432397456499</v>
      </c>
      <c r="BG93">
        <v>282.48847635416598</v>
      </c>
      <c r="BH93">
        <v>275.25684057994903</v>
      </c>
      <c r="BI93">
        <v>265.28204455789898</v>
      </c>
      <c r="BJ93">
        <v>245.97047424316401</v>
      </c>
      <c r="BK93">
        <v>244.41737365722699</v>
      </c>
      <c r="BL93">
        <v>242.32798767089801</v>
      </c>
      <c r="BM93">
        <v>242.57385253906301</v>
      </c>
      <c r="BN93">
        <v>228.96751403808599</v>
      </c>
      <c r="BO93">
        <v>256.12584943775801</v>
      </c>
      <c r="BP93">
        <v>228.92953710974899</v>
      </c>
      <c r="BQ93">
        <v>228.92953710974899</v>
      </c>
      <c r="BR93">
        <v>228.92953710974899</v>
      </c>
    </row>
    <row r="94" spans="1:70" x14ac:dyDescent="0.35">
      <c r="A94" t="s">
        <v>1687</v>
      </c>
      <c r="B94" t="s">
        <v>1688</v>
      </c>
      <c r="C94" t="s">
        <v>1527</v>
      </c>
      <c r="D94" t="s">
        <v>1528</v>
      </c>
      <c r="AI94">
        <v>0.335725</v>
      </c>
      <c r="AJ94">
        <v>0.38900200000000001</v>
      </c>
      <c r="AK94">
        <v>0.43662000000000001</v>
      </c>
      <c r="AL94">
        <v>0.48804999999999998</v>
      </c>
      <c r="AM94">
        <v>0.53127800000000003</v>
      </c>
      <c r="AN94">
        <v>0.57132000000000005</v>
      </c>
      <c r="AO94">
        <v>0.60159899999999999</v>
      </c>
      <c r="AP94">
        <v>0.62728799999999996</v>
      </c>
      <c r="AQ94">
        <v>0.64792000000000005</v>
      </c>
      <c r="AR94">
        <v>0.67327999999999999</v>
      </c>
      <c r="AS94">
        <v>0.66968799999999995</v>
      </c>
      <c r="AT94">
        <v>0.66845200000000005</v>
      </c>
      <c r="AU94">
        <v>0.66296699999999997</v>
      </c>
      <c r="AV94">
        <v>0.68504399999999999</v>
      </c>
      <c r="AW94">
        <v>0.69449399999999994</v>
      </c>
      <c r="AX94">
        <v>0.70897600000000005</v>
      </c>
      <c r="AY94">
        <v>0.69245900000000005</v>
      </c>
      <c r="AZ94">
        <v>0.71815399999999996</v>
      </c>
      <c r="BA94">
        <v>0.707951</v>
      </c>
      <c r="BB94">
        <v>0.704453</v>
      </c>
      <c r="BC94">
        <v>0.72210099999999999</v>
      </c>
      <c r="BD94">
        <v>0.71316299999999999</v>
      </c>
      <c r="BE94">
        <v>0.68466300000000002</v>
      </c>
      <c r="BF94">
        <v>0.63128600000000001</v>
      </c>
      <c r="BG94">
        <v>0.61113499999999998</v>
      </c>
      <c r="BH94">
        <v>0.60907</v>
      </c>
      <c r="BI94">
        <v>0.58857999999999999</v>
      </c>
      <c r="BJ94">
        <v>0.57504100000000002</v>
      </c>
      <c r="BK94">
        <v>0.56485700000000005</v>
      </c>
      <c r="BL94">
        <v>0.54097200000000001</v>
      </c>
      <c r="BM94">
        <v>0.53025100000000003</v>
      </c>
      <c r="BN94">
        <v>0.52009300000000003</v>
      </c>
      <c r="BO94">
        <v>0.50911600000000001</v>
      </c>
      <c r="BP94">
        <v>0.516235</v>
      </c>
      <c r="BQ94">
        <v>0.516235</v>
      </c>
      <c r="BR94">
        <v>0.516235</v>
      </c>
    </row>
    <row r="95" spans="1:70" x14ac:dyDescent="0.35">
      <c r="A95" t="s">
        <v>1689</v>
      </c>
      <c r="B95" t="s">
        <v>1690</v>
      </c>
      <c r="C95" t="s">
        <v>1527</v>
      </c>
      <c r="D95" t="s">
        <v>1528</v>
      </c>
      <c r="AI95">
        <v>1.65263602629017</v>
      </c>
      <c r="AJ95">
        <v>1.7051987509519499</v>
      </c>
      <c r="AK95">
        <v>1.73408685833467</v>
      </c>
      <c r="AL95">
        <v>1.72583908804124</v>
      </c>
      <c r="AM95">
        <v>1.7436755881177499</v>
      </c>
      <c r="AN95">
        <v>1.7600106888776299</v>
      </c>
      <c r="AO95">
        <v>1.7745690801895599</v>
      </c>
      <c r="AP95">
        <v>1.7756202948778399</v>
      </c>
      <c r="AQ95">
        <v>1.78640156862035</v>
      </c>
      <c r="AR95">
        <v>1.78122972336431</v>
      </c>
      <c r="AS95">
        <v>1.7886707593757001</v>
      </c>
      <c r="AT95">
        <v>1.78679005392181</v>
      </c>
      <c r="AU95">
        <v>1.7659960492432301</v>
      </c>
      <c r="AV95">
        <v>1.73047003469159</v>
      </c>
      <c r="AW95">
        <v>1.7193827344496799</v>
      </c>
      <c r="AX95">
        <v>1.7086179866542299</v>
      </c>
      <c r="AY95">
        <v>1.7342885875399701</v>
      </c>
      <c r="AZ95">
        <v>1.72770640304582</v>
      </c>
      <c r="BA95">
        <v>1.8280705081444499</v>
      </c>
      <c r="BB95">
        <v>1.81668457274927</v>
      </c>
      <c r="BC95">
        <v>1.80348339009476</v>
      </c>
      <c r="BD95">
        <v>1.7709947824478101</v>
      </c>
      <c r="BE95">
        <v>1.8108891088405601</v>
      </c>
      <c r="BF95">
        <v>1.7900029051836901</v>
      </c>
      <c r="BG95">
        <v>1.7633267542405899</v>
      </c>
      <c r="BH95">
        <v>1.7764044268452399</v>
      </c>
      <c r="BI95">
        <v>1.7812429615963401</v>
      </c>
      <c r="BJ95">
        <v>1.7504194974899301</v>
      </c>
      <c r="BK95">
        <v>1.7041876316070601</v>
      </c>
      <c r="BL95">
        <v>1.7177031040191699</v>
      </c>
      <c r="BM95">
        <v>1.68615663051605</v>
      </c>
      <c r="BN95">
        <v>1.6982507705688501</v>
      </c>
      <c r="BO95">
        <v>1.61232232108663</v>
      </c>
      <c r="BP95">
        <v>1.6002995188960101</v>
      </c>
      <c r="BQ95">
        <v>1.6002995188960101</v>
      </c>
      <c r="BR95">
        <v>1.6002995188960101</v>
      </c>
    </row>
    <row r="96" spans="1:70" x14ac:dyDescent="0.35">
      <c r="A96" t="s">
        <v>1691</v>
      </c>
      <c r="B96" t="s">
        <v>1692</v>
      </c>
      <c r="C96" t="s">
        <v>1527</v>
      </c>
      <c r="D96" t="s">
        <v>1528</v>
      </c>
      <c r="AI96">
        <v>5.5399932488791599</v>
      </c>
      <c r="AJ96">
        <v>5.5316048329497098</v>
      </c>
      <c r="AK96">
        <v>5.4919520530382098</v>
      </c>
      <c r="AL96">
        <v>5.4206911094096304</v>
      </c>
      <c r="AM96">
        <v>5.3322266161919698</v>
      </c>
      <c r="AN96">
        <v>5.3300948995858999</v>
      </c>
      <c r="AO96">
        <v>5.2855689010540603</v>
      </c>
      <c r="AP96">
        <v>5.2217757116311398</v>
      </c>
      <c r="AQ96">
        <v>5.21426562219317</v>
      </c>
      <c r="AR96">
        <v>5.1960316849996202</v>
      </c>
      <c r="AS96">
        <v>5.1881510496804699</v>
      </c>
      <c r="AT96">
        <v>5.2465296930004799</v>
      </c>
      <c r="AU96">
        <v>5.3265594495833897</v>
      </c>
      <c r="AV96">
        <v>5.5646781511217096</v>
      </c>
      <c r="AW96">
        <v>5.3897795763459797</v>
      </c>
      <c r="AX96">
        <v>5.0571688192775603</v>
      </c>
      <c r="AY96">
        <v>5.01569188497034</v>
      </c>
      <c r="AZ96">
        <v>4.88106791507614</v>
      </c>
      <c r="BA96">
        <v>4.6923865514787799</v>
      </c>
      <c r="BB96">
        <v>4.9219232621091598</v>
      </c>
      <c r="BC96">
        <v>4.9614248844461004</v>
      </c>
      <c r="BD96">
        <v>5.00133169536051</v>
      </c>
      <c r="BE96">
        <v>5.0790636257641797</v>
      </c>
      <c r="BF96">
        <v>5.0473758573145702</v>
      </c>
      <c r="BG96">
        <v>5.0101018473738801</v>
      </c>
      <c r="BH96">
        <v>5.36832327155079</v>
      </c>
      <c r="BI96">
        <v>5.5059188856894501</v>
      </c>
      <c r="BJ96">
        <v>5.5857400894165004</v>
      </c>
      <c r="BK96">
        <v>5.5727136828430996</v>
      </c>
      <c r="BL96">
        <v>5.5325313641896203</v>
      </c>
      <c r="BM96">
        <v>5.5168594370969597</v>
      </c>
      <c r="BN96">
        <v>5.2741265296936</v>
      </c>
    </row>
    <row r="97" spans="1:70" x14ac:dyDescent="0.35">
      <c r="A97" t="s">
        <v>1693</v>
      </c>
      <c r="B97" t="s">
        <v>1694</v>
      </c>
      <c r="C97" t="s">
        <v>1527</v>
      </c>
      <c r="D97" t="s">
        <v>1528</v>
      </c>
      <c r="AI97">
        <v>1.0018998405141</v>
      </c>
      <c r="AJ97">
        <v>1.28869558121502</v>
      </c>
      <c r="AK97">
        <v>1.37163430789355</v>
      </c>
      <c r="AL97">
        <v>1.5342150896504201</v>
      </c>
      <c r="AM97">
        <v>1.67822658323812</v>
      </c>
      <c r="AN97">
        <v>1.7862403180209101</v>
      </c>
      <c r="AO97">
        <v>1.91024372181987</v>
      </c>
      <c r="AP97">
        <v>2.0329223437752701</v>
      </c>
      <c r="AQ97">
        <v>2.2013591530491001</v>
      </c>
      <c r="AR97">
        <v>2.2800766297112198</v>
      </c>
      <c r="AS97">
        <v>2.3818548175993599</v>
      </c>
      <c r="AT97">
        <v>2.5062611599276199</v>
      </c>
      <c r="AU97">
        <v>2.6275633872448698</v>
      </c>
      <c r="AV97">
        <v>2.6919013090516599</v>
      </c>
      <c r="AW97">
        <v>2.7793193122526501</v>
      </c>
      <c r="AX97">
        <v>2.8475787021421501</v>
      </c>
      <c r="AY97">
        <v>2.8999949687811499</v>
      </c>
      <c r="AZ97">
        <v>3.0244009374824699</v>
      </c>
      <c r="BA97">
        <v>3.2463730244249902</v>
      </c>
      <c r="BB97">
        <v>3.34263143723879</v>
      </c>
      <c r="BC97">
        <v>3.4721648105472198</v>
      </c>
      <c r="BD97">
        <v>3.6365325450897199</v>
      </c>
      <c r="BE97">
        <v>3.5471144114558801</v>
      </c>
      <c r="BF97">
        <v>3.5143247804834998</v>
      </c>
      <c r="BG97">
        <v>3.4632159083143499</v>
      </c>
      <c r="BH97">
        <v>3.3360257793349501</v>
      </c>
      <c r="BI97">
        <v>3.35347846470893</v>
      </c>
      <c r="BJ97">
        <v>3.3241870334202299</v>
      </c>
      <c r="BK97">
        <v>3.2905568027162699</v>
      </c>
      <c r="BL97">
        <v>3.2286980418554601</v>
      </c>
      <c r="BM97">
        <v>3.1582557550479402</v>
      </c>
      <c r="BN97">
        <v>3.2131648063659699</v>
      </c>
      <c r="BO97">
        <v>3.1886483760390298</v>
      </c>
      <c r="BP97">
        <v>3.2279636783050099</v>
      </c>
      <c r="BQ97">
        <v>3.2279636783050099</v>
      </c>
      <c r="BR97">
        <v>3.2279636783050099</v>
      </c>
    </row>
    <row r="98" spans="1:70" x14ac:dyDescent="0.35">
      <c r="A98" t="s">
        <v>1695</v>
      </c>
      <c r="B98" t="s">
        <v>1696</v>
      </c>
      <c r="C98" t="s">
        <v>1527</v>
      </c>
      <c r="D98" t="s">
        <v>1528</v>
      </c>
    </row>
    <row r="99" spans="1:70" x14ac:dyDescent="0.35">
      <c r="A99" t="s">
        <v>1697</v>
      </c>
      <c r="B99" t="s">
        <v>1698</v>
      </c>
      <c r="C99" t="s">
        <v>1527</v>
      </c>
      <c r="D99" t="s">
        <v>1528</v>
      </c>
      <c r="AI99">
        <v>17.274280624399299</v>
      </c>
      <c r="AJ99">
        <v>39.189379923593798</v>
      </c>
      <c r="AK99">
        <v>42.646225922908101</v>
      </c>
      <c r="AL99">
        <v>48.7203106337804</v>
      </c>
      <c r="AM99">
        <v>55.607111892533403</v>
      </c>
      <c r="AN99">
        <v>61.192523796203901</v>
      </c>
      <c r="AO99">
        <v>62.4543525941166</v>
      </c>
      <c r="AP99">
        <v>62.281711650618497</v>
      </c>
      <c r="AQ99">
        <v>63.418794265075803</v>
      </c>
      <c r="AR99">
        <v>69.544243326180904</v>
      </c>
      <c r="AS99">
        <v>72.482585568100703</v>
      </c>
      <c r="AT99">
        <v>71.114676874579899</v>
      </c>
      <c r="AU99">
        <v>71.860288547036703</v>
      </c>
      <c r="AV99">
        <v>73.794135740919401</v>
      </c>
      <c r="AW99">
        <v>76.730513229398895</v>
      </c>
      <c r="AX99">
        <v>80.076163396983503</v>
      </c>
      <c r="AY99">
        <v>82.051938411791298</v>
      </c>
      <c r="AZ99">
        <v>90.027388094445101</v>
      </c>
      <c r="BA99">
        <v>96.764899972587799</v>
      </c>
      <c r="BB99">
        <v>97.280700936715405</v>
      </c>
      <c r="BC99">
        <v>99.930493949072201</v>
      </c>
      <c r="BD99">
        <v>100.26947021484401</v>
      </c>
      <c r="BE99">
        <v>104.698057163854</v>
      </c>
      <c r="BF99">
        <v>101.90793237296</v>
      </c>
      <c r="BG99">
        <v>101.375412205949</v>
      </c>
      <c r="BH99">
        <v>102.094796608881</v>
      </c>
      <c r="BI99">
        <v>105.270612299159</v>
      </c>
      <c r="BJ99">
        <v>104.212295532227</v>
      </c>
      <c r="BK99">
        <v>100.972465515137</v>
      </c>
      <c r="BL99">
        <v>100.869819641113</v>
      </c>
      <c r="BM99">
        <v>83.994285583496094</v>
      </c>
      <c r="BN99">
        <v>89.915069580078097</v>
      </c>
      <c r="BO99">
        <v>94.070807305572501</v>
      </c>
      <c r="BP99">
        <v>77.8205942538508</v>
      </c>
      <c r="BQ99">
        <v>77.8205942538508</v>
      </c>
      <c r="BR99">
        <v>77.8205942538508</v>
      </c>
    </row>
    <row r="100" spans="1:70" x14ac:dyDescent="0.35">
      <c r="A100" t="s">
        <v>15</v>
      </c>
      <c r="B100" t="s">
        <v>1699</v>
      </c>
      <c r="C100" t="s">
        <v>1527</v>
      </c>
      <c r="D100" t="s">
        <v>1528</v>
      </c>
    </row>
    <row r="101" spans="1:70" x14ac:dyDescent="0.35">
      <c r="A101" t="s">
        <v>1700</v>
      </c>
      <c r="B101" t="s">
        <v>431</v>
      </c>
      <c r="C101" t="s">
        <v>1527</v>
      </c>
      <c r="D101" t="s">
        <v>1528</v>
      </c>
      <c r="AI101">
        <v>5.75559897680969</v>
      </c>
      <c r="AJ101">
        <v>6.0762006348212401</v>
      </c>
      <c r="AK101">
        <v>6.5289243134060699</v>
      </c>
      <c r="AL101">
        <v>6.9270607659237102</v>
      </c>
      <c r="AM101">
        <v>7.2109638672993697</v>
      </c>
      <c r="AN101">
        <v>7.3552515529800404</v>
      </c>
      <c r="AO101">
        <v>7.6479868183237496</v>
      </c>
      <c r="AP101">
        <v>7.9514096097764702</v>
      </c>
      <c r="AQ101">
        <v>7.9589628973869804</v>
      </c>
      <c r="AR101">
        <v>7.5264816966877497</v>
      </c>
      <c r="AS101">
        <v>7.1099621207536003</v>
      </c>
      <c r="AT101">
        <v>6.830043401747</v>
      </c>
      <c r="AU101">
        <v>6.4967346962272003</v>
      </c>
      <c r="AV101">
        <v>5.9882045168242</v>
      </c>
      <c r="AW101">
        <v>5.6219949250447199</v>
      </c>
      <c r="AX101">
        <v>5.4429002820058203</v>
      </c>
      <c r="AY101">
        <v>5.2518309435964898</v>
      </c>
      <c r="AZ101">
        <v>5.2737256844830203</v>
      </c>
      <c r="BA101">
        <v>5.2403380353548599</v>
      </c>
      <c r="BB101">
        <v>5.1886597365705596</v>
      </c>
      <c r="BC101">
        <v>5.1402349331364601</v>
      </c>
      <c r="BD101">
        <v>5.2326393127441397</v>
      </c>
      <c r="BE101">
        <v>5.4631085962899899</v>
      </c>
      <c r="BF101">
        <v>5.5656588538685501</v>
      </c>
      <c r="BG101">
        <v>5.7343699076183601</v>
      </c>
      <c r="BH101">
        <v>5.8691230126152902</v>
      </c>
      <c r="BI101">
        <v>5.9807419492642797</v>
      </c>
      <c r="BJ101">
        <v>6.0704002380371103</v>
      </c>
      <c r="BK101">
        <v>6.2472906112670898</v>
      </c>
      <c r="BL101">
        <v>6.1896166801452601</v>
      </c>
      <c r="BM101">
        <v>6.1470017433166504</v>
      </c>
      <c r="BN101">
        <v>5.8720407485961896</v>
      </c>
      <c r="BO101">
        <v>5.5785054273936998</v>
      </c>
      <c r="BP101">
        <v>5.5529442357726699</v>
      </c>
      <c r="BQ101">
        <v>5.5529442357726699</v>
      </c>
      <c r="BR101">
        <v>5.5529442357726699</v>
      </c>
    </row>
    <row r="102" spans="1:70" x14ac:dyDescent="0.35">
      <c r="A102" t="s">
        <v>1701</v>
      </c>
      <c r="B102" t="s">
        <v>1702</v>
      </c>
      <c r="C102" t="s">
        <v>1527</v>
      </c>
      <c r="D102" t="s">
        <v>1528</v>
      </c>
      <c r="AI102">
        <v>1.9699112157688401</v>
      </c>
      <c r="AJ102">
        <v>2.4062996838183399</v>
      </c>
      <c r="AK102">
        <v>2.43912716292833</v>
      </c>
      <c r="AL102">
        <v>2.6425647695569201</v>
      </c>
      <c r="AM102">
        <v>3.1394234780046801</v>
      </c>
      <c r="AN102">
        <v>3.8041443224140199</v>
      </c>
      <c r="AO102">
        <v>4.4154183664287698</v>
      </c>
      <c r="AP102">
        <v>5.0511730500399397</v>
      </c>
      <c r="AQ102">
        <v>5.5094740208811102</v>
      </c>
      <c r="AR102">
        <v>5.84415620303115</v>
      </c>
      <c r="AS102">
        <v>6.2665963818893697</v>
      </c>
      <c r="AT102">
        <v>6.6240567106626802</v>
      </c>
      <c r="AU102">
        <v>6.85743514547588</v>
      </c>
      <c r="AV102">
        <v>7.1119925189862503</v>
      </c>
      <c r="AW102">
        <v>7.3726014170968499</v>
      </c>
      <c r="AX102">
        <v>7.6688130294126404</v>
      </c>
      <c r="AY102">
        <v>7.8373024192110901</v>
      </c>
      <c r="AZ102">
        <v>8.1361345373625902</v>
      </c>
      <c r="BA102">
        <v>8.60420319080594</v>
      </c>
      <c r="BB102">
        <v>9.2059652618052006</v>
      </c>
      <c r="BC102">
        <v>9.52073594718685</v>
      </c>
      <c r="BD102">
        <v>10.056561470031699</v>
      </c>
      <c r="BE102">
        <v>10.323428360612001</v>
      </c>
      <c r="BF102">
        <v>10.2382117842005</v>
      </c>
      <c r="BG102">
        <v>10.2576082952577</v>
      </c>
      <c r="BH102">
        <v>10.286029473670499</v>
      </c>
      <c r="BI102">
        <v>10.1593988234018</v>
      </c>
      <c r="BJ102">
        <v>10.083258628845201</v>
      </c>
      <c r="BK102">
        <v>10.4576015472412</v>
      </c>
      <c r="BL102">
        <v>10.6014041900635</v>
      </c>
      <c r="BM102">
        <v>10.5345764160156</v>
      </c>
      <c r="BN102">
        <v>10.589923858642599</v>
      </c>
      <c r="BO102">
        <v>10.8146379387937</v>
      </c>
      <c r="BP102">
        <v>11.079000780480801</v>
      </c>
      <c r="BQ102">
        <v>11.079000780480801</v>
      </c>
      <c r="BR102">
        <v>11.079000780480801</v>
      </c>
    </row>
    <row r="103" spans="1:70" x14ac:dyDescent="0.35">
      <c r="A103" t="s">
        <v>1703</v>
      </c>
      <c r="B103" t="s">
        <v>1704</v>
      </c>
      <c r="C103" t="s">
        <v>1527</v>
      </c>
      <c r="D103" t="s">
        <v>1528</v>
      </c>
    </row>
    <row r="104" spans="1:70" x14ac:dyDescent="0.35">
      <c r="A104" t="s">
        <v>1705</v>
      </c>
      <c r="B104" t="s">
        <v>1706</v>
      </c>
      <c r="C104" t="s">
        <v>1527</v>
      </c>
      <c r="D104" t="s">
        <v>1528</v>
      </c>
      <c r="AI104">
        <v>8.4077447504072298E-4</v>
      </c>
      <c r="AJ104">
        <v>1.6208122324499401E-3</v>
      </c>
      <c r="AK104">
        <v>1.1011230604611601E-2</v>
      </c>
      <c r="AL104">
        <v>0.168528141397635</v>
      </c>
      <c r="AM104">
        <v>0.34941243653753701</v>
      </c>
      <c r="AN104">
        <v>0.422764568334772</v>
      </c>
      <c r="AO104">
        <v>0.43166853151595302</v>
      </c>
      <c r="AP104">
        <v>0.45451007958225598</v>
      </c>
      <c r="AQ104">
        <v>0.48499172123440998</v>
      </c>
      <c r="AR104">
        <v>0.49722428789866402</v>
      </c>
      <c r="AS104">
        <v>0.50255641470727497</v>
      </c>
      <c r="AT104">
        <v>0.51399228719442602</v>
      </c>
      <c r="AU104">
        <v>0.50507979899497502</v>
      </c>
      <c r="AV104">
        <v>0.528744756478981</v>
      </c>
      <c r="AW104">
        <v>0.53195461080975104</v>
      </c>
      <c r="AX104">
        <v>0.54330622906789205</v>
      </c>
      <c r="AY104">
        <v>0.51949434094232805</v>
      </c>
      <c r="AZ104">
        <v>0.51293640331836199</v>
      </c>
      <c r="BA104">
        <v>0.51396893378644704</v>
      </c>
      <c r="BB104">
        <v>0.510020914657626</v>
      </c>
      <c r="BC104">
        <v>0.51421489229651396</v>
      </c>
      <c r="BD104">
        <v>0.49808812791512103</v>
      </c>
      <c r="BE104">
        <v>0.486340310850223</v>
      </c>
      <c r="BF104">
        <v>0.47452444867798199</v>
      </c>
      <c r="BG104">
        <v>0.47033400933018998</v>
      </c>
      <c r="BH104">
        <v>0.46620587030127902</v>
      </c>
      <c r="BI104">
        <v>0.44888763865447001</v>
      </c>
      <c r="BJ104">
        <v>0.441300421019375</v>
      </c>
      <c r="BK104">
        <v>0.43948167837478602</v>
      </c>
      <c r="BL104">
        <v>0.42048327524319801</v>
      </c>
      <c r="BM104">
        <v>0.41034896868033199</v>
      </c>
      <c r="BN104">
        <v>0.40748086115350202</v>
      </c>
      <c r="BO104">
        <v>0.41824732797894698</v>
      </c>
      <c r="BP104">
        <v>0.432290262501</v>
      </c>
      <c r="BQ104">
        <v>0.432290262501</v>
      </c>
      <c r="BR104">
        <v>0.432290262501</v>
      </c>
    </row>
    <row r="105" spans="1:70" x14ac:dyDescent="0.35">
      <c r="A105" t="s">
        <v>1707</v>
      </c>
      <c r="B105" t="s">
        <v>1708</v>
      </c>
      <c r="C105" t="s">
        <v>1527</v>
      </c>
      <c r="D105" t="s">
        <v>1528</v>
      </c>
      <c r="AI105">
        <v>1.7673907634770201</v>
      </c>
      <c r="AJ105">
        <v>1.9593496206847201</v>
      </c>
      <c r="AK105">
        <v>2.31623017912999</v>
      </c>
      <c r="AL105">
        <v>2.6774839580758099</v>
      </c>
      <c r="AM105">
        <v>4.1081123149522902</v>
      </c>
      <c r="AN105">
        <v>4.6660727766467698</v>
      </c>
      <c r="AO105">
        <v>5.03932947061221</v>
      </c>
      <c r="AP105">
        <v>5.58438469641822</v>
      </c>
      <c r="AQ105">
        <v>6.3041393052718702</v>
      </c>
      <c r="AR105">
        <v>6.6532585794176597</v>
      </c>
      <c r="AS105">
        <v>7.2251914658828396</v>
      </c>
      <c r="AT105">
        <v>8.0022234075366203</v>
      </c>
      <c r="AU105">
        <v>8.6851613075749992</v>
      </c>
      <c r="AV105">
        <v>10.048837184863499</v>
      </c>
      <c r="AW105">
        <v>11.674616007569201</v>
      </c>
      <c r="AX105">
        <v>12.4598265549636</v>
      </c>
      <c r="AY105">
        <v>13.7210504567563</v>
      </c>
      <c r="AZ105">
        <v>13.9084785851412</v>
      </c>
      <c r="BA105">
        <v>15.3751355574594</v>
      </c>
      <c r="BB105">
        <v>17.0536929824185</v>
      </c>
      <c r="BC105">
        <v>18.0947103313698</v>
      </c>
      <c r="BD105">
        <v>18.4949626922607</v>
      </c>
      <c r="BE105">
        <v>20.000176159194201</v>
      </c>
      <c r="BF105">
        <v>20.66374718957</v>
      </c>
      <c r="BG105">
        <v>21.1849011772733</v>
      </c>
      <c r="BH105">
        <v>22.6450678685725</v>
      </c>
      <c r="BI105">
        <v>24.464931175074099</v>
      </c>
      <c r="BJ105">
        <v>27.424802780151399</v>
      </c>
      <c r="BK105">
        <v>30.618453979492202</v>
      </c>
      <c r="BL105">
        <v>35.145675659179702</v>
      </c>
      <c r="BM105">
        <v>41.553958892822301</v>
      </c>
      <c r="BN105">
        <v>47.499526977539098</v>
      </c>
      <c r="BO105">
        <v>57.776910493378303</v>
      </c>
      <c r="BP105">
        <v>73.311353869066807</v>
      </c>
      <c r="BQ105">
        <v>73.311353869066807</v>
      </c>
      <c r="BR105">
        <v>73.311353869066807</v>
      </c>
    </row>
    <row r="106" spans="1:70" x14ac:dyDescent="0.35">
      <c r="A106" t="s">
        <v>1709</v>
      </c>
      <c r="B106" t="s">
        <v>1710</v>
      </c>
      <c r="C106" t="s">
        <v>1527</v>
      </c>
      <c r="D106" t="s">
        <v>1528</v>
      </c>
      <c r="AI106">
        <v>22.9251999645913</v>
      </c>
      <c r="AJ106">
        <v>30.095271</v>
      </c>
      <c r="AK106">
        <v>35.753718999999997</v>
      </c>
      <c r="AL106">
        <v>42.357542000000002</v>
      </c>
      <c r="AM106">
        <v>49.555259999999997</v>
      </c>
      <c r="AN106">
        <v>61.512900000000002</v>
      </c>
      <c r="AO106">
        <v>73.882903999999996</v>
      </c>
      <c r="AP106">
        <v>87.398454999999998</v>
      </c>
      <c r="AQ106">
        <v>97.823072999999994</v>
      </c>
      <c r="AR106">
        <v>104.545883</v>
      </c>
      <c r="AS106">
        <v>110.07262299999999</v>
      </c>
      <c r="AT106">
        <v>114.40639899999999</v>
      </c>
      <c r="AU106">
        <v>118.141282</v>
      </c>
      <c r="AV106">
        <v>122.005454</v>
      </c>
      <c r="AW106">
        <v>128.378355</v>
      </c>
      <c r="AX106">
        <v>130.929945</v>
      </c>
      <c r="AY106">
        <v>131.491355</v>
      </c>
      <c r="AZ106">
        <v>134.036374</v>
      </c>
      <c r="BA106">
        <v>131.00535500000001</v>
      </c>
      <c r="BB106">
        <v>127.694039</v>
      </c>
      <c r="BC106">
        <v>126.432497</v>
      </c>
      <c r="BD106">
        <v>124.27183599999999</v>
      </c>
      <c r="BE106">
        <v>125.623608</v>
      </c>
      <c r="BF106">
        <v>124.979432</v>
      </c>
      <c r="BG106">
        <v>129.414974</v>
      </c>
      <c r="BH106">
        <v>132.55350999999999</v>
      </c>
      <c r="BI106">
        <v>132.03379699999999</v>
      </c>
      <c r="BJ106">
        <v>136.03652199999999</v>
      </c>
      <c r="BK106">
        <v>139.09245100000001</v>
      </c>
      <c r="BL106">
        <v>138.79714000000001</v>
      </c>
      <c r="BM106">
        <v>141.838435</v>
      </c>
      <c r="BN106">
        <v>147.10819799999999</v>
      </c>
      <c r="BO106">
        <v>156.944391</v>
      </c>
      <c r="BP106">
        <v>170.212279</v>
      </c>
      <c r="BQ106">
        <v>170.212279</v>
      </c>
      <c r="BR106">
        <v>170.212279</v>
      </c>
    </row>
    <row r="107" spans="1:70" x14ac:dyDescent="0.35">
      <c r="A107" t="s">
        <v>1711</v>
      </c>
      <c r="B107" t="s">
        <v>1712</v>
      </c>
      <c r="C107" t="s">
        <v>1527</v>
      </c>
      <c r="D107" t="s">
        <v>1528</v>
      </c>
    </row>
    <row r="108" spans="1:70" x14ac:dyDescent="0.35">
      <c r="A108" t="s">
        <v>1713</v>
      </c>
      <c r="B108" t="s">
        <v>1714</v>
      </c>
      <c r="C108" t="s">
        <v>1527</v>
      </c>
      <c r="D108" t="s">
        <v>1528</v>
      </c>
    </row>
    <row r="109" spans="1:70" x14ac:dyDescent="0.35">
      <c r="A109" t="s">
        <v>1715</v>
      </c>
      <c r="B109" t="s">
        <v>1716</v>
      </c>
      <c r="C109" t="s">
        <v>1527</v>
      </c>
      <c r="D109" t="s">
        <v>1528</v>
      </c>
    </row>
    <row r="110" spans="1:70" x14ac:dyDescent="0.35">
      <c r="A110" t="s">
        <v>1717</v>
      </c>
      <c r="B110" t="s">
        <v>1718</v>
      </c>
      <c r="C110" t="s">
        <v>1527</v>
      </c>
      <c r="D110" t="s">
        <v>1528</v>
      </c>
    </row>
    <row r="111" spans="1:70" x14ac:dyDescent="0.35">
      <c r="A111" t="s">
        <v>28</v>
      </c>
      <c r="B111" t="s">
        <v>164</v>
      </c>
      <c r="C111" t="s">
        <v>1527</v>
      </c>
      <c r="D111" t="s">
        <v>1528</v>
      </c>
      <c r="AI111">
        <v>349.73099019192699</v>
      </c>
      <c r="AJ111">
        <v>368.41793587337497</v>
      </c>
      <c r="AK111">
        <v>386.46442822221599</v>
      </c>
      <c r="AL111">
        <v>449.82013196777598</v>
      </c>
      <c r="AM111">
        <v>474.66566817257501</v>
      </c>
      <c r="AN111">
        <v>510.86117625536701</v>
      </c>
      <c r="AO111">
        <v>545.20468195420801</v>
      </c>
      <c r="AP111">
        <v>603.34012761987299</v>
      </c>
      <c r="AQ111">
        <v>1045.72870788982</v>
      </c>
      <c r="AR111">
        <v>1177.1584525891701</v>
      </c>
      <c r="AS111">
        <v>1386.4515848267099</v>
      </c>
      <c r="AT111">
        <v>1549.75899112053</v>
      </c>
      <c r="AU111">
        <v>1616.02070690404</v>
      </c>
      <c r="AV111">
        <v>1671.69419372987</v>
      </c>
      <c r="AW111">
        <v>1767.1168800877001</v>
      </c>
      <c r="AX111">
        <v>1958.9541904658799</v>
      </c>
      <c r="AY111">
        <v>2168.0609222773401</v>
      </c>
      <c r="AZ111">
        <v>2348.5261205572601</v>
      </c>
      <c r="BA111">
        <v>2722.3264418865901</v>
      </c>
      <c r="BB111">
        <v>2929.5234794763101</v>
      </c>
      <c r="BC111">
        <v>3336.1507503963198</v>
      </c>
      <c r="BD111">
        <v>3512.75390625</v>
      </c>
      <c r="BE111">
        <v>3577.51892380765</v>
      </c>
      <c r="BF111">
        <v>3781.7782368705398</v>
      </c>
      <c r="BG111">
        <v>4056.6626620296702</v>
      </c>
      <c r="BH111">
        <v>4390.6464974319597</v>
      </c>
      <c r="BI111">
        <v>4566.5706679694104</v>
      </c>
      <c r="BJ111">
        <v>4756.1689453125</v>
      </c>
      <c r="BK111">
        <v>4833.59912109375</v>
      </c>
      <c r="BL111">
        <v>4847.4453125</v>
      </c>
      <c r="BM111">
        <v>4791.0068359375</v>
      </c>
      <c r="BN111">
        <v>4808.42919921875</v>
      </c>
      <c r="BO111">
        <v>4921.8853392476603</v>
      </c>
      <c r="BP111">
        <v>4821.5945744177698</v>
      </c>
      <c r="BQ111">
        <v>4821.5945744177698</v>
      </c>
      <c r="BR111">
        <v>4821.5945744177698</v>
      </c>
    </row>
    <row r="112" spans="1:70" x14ac:dyDescent="0.35">
      <c r="A112" t="s">
        <v>1719</v>
      </c>
      <c r="B112" t="s">
        <v>1720</v>
      </c>
      <c r="C112" t="s">
        <v>1527</v>
      </c>
      <c r="D112" t="s">
        <v>1528</v>
      </c>
    </row>
    <row r="113" spans="1:70" x14ac:dyDescent="0.35">
      <c r="A113" t="s">
        <v>1721</v>
      </c>
      <c r="B113" t="s">
        <v>1722</v>
      </c>
      <c r="C113" t="s">
        <v>1527</v>
      </c>
      <c r="D113" t="s">
        <v>1528</v>
      </c>
    </row>
    <row r="114" spans="1:70" x14ac:dyDescent="0.35">
      <c r="A114" t="s">
        <v>27</v>
      </c>
      <c r="B114" t="s">
        <v>126</v>
      </c>
      <c r="C114" t="s">
        <v>1527</v>
      </c>
      <c r="D114" t="s">
        <v>1528</v>
      </c>
      <c r="AI114">
        <v>5.4954884113813902</v>
      </c>
      <c r="AJ114">
        <v>6.0467290588554503</v>
      </c>
      <c r="AK114">
        <v>6.4420232060861302</v>
      </c>
      <c r="AL114">
        <v>6.9134503162256298</v>
      </c>
      <c r="AM114">
        <v>7.4444617238963904</v>
      </c>
      <c r="AN114">
        <v>7.9523941887735399</v>
      </c>
      <c r="AO114">
        <v>8.4009872066124398</v>
      </c>
      <c r="AP114">
        <v>8.7934199757597007</v>
      </c>
      <c r="AQ114">
        <v>9.3922315847592301</v>
      </c>
      <c r="AR114">
        <v>9.5453463812976906</v>
      </c>
      <c r="AS114">
        <v>9.6741334052711494</v>
      </c>
      <c r="AT114">
        <v>9.7653314060517697</v>
      </c>
      <c r="AU114">
        <v>9.97319728769323</v>
      </c>
      <c r="AV114">
        <v>10.1583819920009</v>
      </c>
      <c r="AW114">
        <v>10.458746483183299</v>
      </c>
      <c r="AX114">
        <v>10.710891943508599</v>
      </c>
      <c r="AY114">
        <v>11.263363613666501</v>
      </c>
      <c r="AZ114">
        <v>11.7278022154862</v>
      </c>
      <c r="BA114">
        <v>12.5639813419241</v>
      </c>
      <c r="BB114">
        <v>13.3660920634485</v>
      </c>
      <c r="BC114">
        <v>14.5956322631483</v>
      </c>
      <c r="BD114">
        <v>15.5495491027832</v>
      </c>
      <c r="BE114">
        <v>16.135663306310398</v>
      </c>
      <c r="BF114">
        <v>17.288342810474401</v>
      </c>
      <c r="BG114">
        <v>18.300766619046801</v>
      </c>
      <c r="BH114">
        <v>19.115441210620698</v>
      </c>
      <c r="BI114">
        <v>19.7442391048838</v>
      </c>
      <c r="BJ114">
        <v>20.4555778503418</v>
      </c>
      <c r="BK114">
        <v>20.474596023559599</v>
      </c>
      <c r="BL114">
        <v>20.239500045776399</v>
      </c>
      <c r="BM114">
        <v>20.3193664550781</v>
      </c>
      <c r="BN114">
        <v>20.7278957366943</v>
      </c>
      <c r="BO114">
        <v>20.6710586136569</v>
      </c>
      <c r="BP114">
        <v>20.216626750214498</v>
      </c>
      <c r="BQ114">
        <v>20.216626750214498</v>
      </c>
      <c r="BR114">
        <v>20.216626750214498</v>
      </c>
    </row>
    <row r="115" spans="1:70" x14ac:dyDescent="0.35">
      <c r="A115" t="s">
        <v>1723</v>
      </c>
      <c r="B115" t="s">
        <v>1724</v>
      </c>
      <c r="C115" t="s">
        <v>1527</v>
      </c>
      <c r="D115" t="s">
        <v>1528</v>
      </c>
    </row>
    <row r="116" spans="1:70" x14ac:dyDescent="0.35">
      <c r="A116" t="s">
        <v>1725</v>
      </c>
      <c r="B116" t="s">
        <v>1726</v>
      </c>
      <c r="C116" t="s">
        <v>1527</v>
      </c>
      <c r="D116" t="s">
        <v>1528</v>
      </c>
      <c r="AI116">
        <v>0.78433299999999995</v>
      </c>
      <c r="AJ116">
        <v>0.772343</v>
      </c>
      <c r="AK116">
        <v>0.77637</v>
      </c>
      <c r="AL116">
        <v>0.79764599999999997</v>
      </c>
      <c r="AM116">
        <v>0.79420299999999999</v>
      </c>
      <c r="AN116">
        <v>0.80149300000000001</v>
      </c>
      <c r="AO116">
        <v>0.80762999999999996</v>
      </c>
      <c r="AP116">
        <v>0.83460299999999998</v>
      </c>
      <c r="AQ116">
        <v>0.86336000000000002</v>
      </c>
      <c r="AR116">
        <v>0.91388199999999997</v>
      </c>
      <c r="AS116">
        <v>0.94382900000000003</v>
      </c>
      <c r="AT116">
        <v>0.96934399999999998</v>
      </c>
      <c r="AU116">
        <v>0.98199700000000001</v>
      </c>
      <c r="AV116">
        <v>1.0038800000000001</v>
      </c>
      <c r="AW116">
        <v>0.991124</v>
      </c>
      <c r="AX116">
        <v>1.0117069999999999</v>
      </c>
      <c r="AY116">
        <v>0.97823800000000005</v>
      </c>
      <c r="AZ116">
        <v>0.95757499999999995</v>
      </c>
      <c r="BA116">
        <v>0.94444700000000004</v>
      </c>
      <c r="BB116">
        <v>0.90131099999999997</v>
      </c>
      <c r="BC116">
        <v>0.84965000000000002</v>
      </c>
      <c r="BD116">
        <v>0.83151299999999995</v>
      </c>
      <c r="BE116">
        <v>0.82307200000000003</v>
      </c>
      <c r="BF116">
        <v>0.81122799999999995</v>
      </c>
      <c r="BG116">
        <v>0.81904100000000002</v>
      </c>
      <c r="BH116">
        <v>0.80968600000000002</v>
      </c>
      <c r="BI116">
        <v>0.79428900000000002</v>
      </c>
      <c r="BJ116">
        <v>0.79440500000000003</v>
      </c>
      <c r="BK116">
        <v>0.79221399999999997</v>
      </c>
      <c r="BL116">
        <v>0.79414300000000004</v>
      </c>
      <c r="BM116">
        <v>0.77544599999999997</v>
      </c>
      <c r="BN116">
        <v>0.75570899999999996</v>
      </c>
      <c r="BO116">
        <v>0.73787899999999995</v>
      </c>
      <c r="BP116">
        <v>0.75136599999999998</v>
      </c>
      <c r="BQ116">
        <v>0.75136599999999998</v>
      </c>
      <c r="BR116">
        <v>0.75136599999999998</v>
      </c>
    </row>
    <row r="117" spans="1:70" x14ac:dyDescent="0.35">
      <c r="A117" t="s">
        <v>1727</v>
      </c>
      <c r="B117" t="s">
        <v>157</v>
      </c>
      <c r="C117" t="s">
        <v>1527</v>
      </c>
      <c r="D117" t="s">
        <v>1528</v>
      </c>
      <c r="AI117">
        <v>96.673921775202302</v>
      </c>
      <c r="AJ117">
        <v>117.46649452863301</v>
      </c>
      <c r="AK117">
        <v>148.547776804699</v>
      </c>
      <c r="AL117">
        <v>217.51263009059099</v>
      </c>
      <c r="AM117">
        <v>285.22772122945099</v>
      </c>
      <c r="AN117">
        <v>385.35625213539902</v>
      </c>
      <c r="AO117">
        <v>487.54274879446899</v>
      </c>
      <c r="AP117">
        <v>553.70053105426803</v>
      </c>
      <c r="AQ117">
        <v>598.915041108173</v>
      </c>
      <c r="AR117">
        <v>777.81131361687699</v>
      </c>
      <c r="AS117">
        <v>950.19025841835105</v>
      </c>
      <c r="AT117">
        <v>1066.84780263422</v>
      </c>
      <c r="AU117">
        <v>1347.6073513460001</v>
      </c>
      <c r="AV117">
        <v>1495.1160743800899</v>
      </c>
      <c r="AW117">
        <v>1815.70702551663</v>
      </c>
      <c r="AX117">
        <v>2115.5343646934298</v>
      </c>
      <c r="AY117">
        <v>2351.5171807727702</v>
      </c>
      <c r="AZ117">
        <v>2814.6762933821601</v>
      </c>
      <c r="BA117">
        <v>3297.8030924557702</v>
      </c>
      <c r="BB117">
        <v>3428.30798293322</v>
      </c>
      <c r="BC117">
        <v>3925.1119544106</v>
      </c>
      <c r="BD117">
        <v>4758.86962890625</v>
      </c>
      <c r="BE117">
        <v>6093.5625</v>
      </c>
      <c r="BF117">
        <v>8503.8466796875</v>
      </c>
      <c r="BG117">
        <v>9758.5537109375</v>
      </c>
      <c r="BH117">
        <v>10701.5615234375</v>
      </c>
      <c r="BI117">
        <v>11796.810546875</v>
      </c>
      <c r="BJ117">
        <v>13061.294921875</v>
      </c>
      <c r="BK117">
        <v>16923.19921875</v>
      </c>
      <c r="BL117">
        <v>23549.041015625</v>
      </c>
      <c r="BM117">
        <v>32954.5859375</v>
      </c>
      <c r="BN117">
        <v>50488.171875</v>
      </c>
      <c r="BO117">
        <v>71026.728481154903</v>
      </c>
      <c r="BP117">
        <v>91081.211147176</v>
      </c>
      <c r="BQ117">
        <v>91081.211147176</v>
      </c>
      <c r="BR117">
        <v>91081.211147176</v>
      </c>
    </row>
    <row r="118" spans="1:70" x14ac:dyDescent="0.35">
      <c r="A118" t="s">
        <v>1728</v>
      </c>
      <c r="B118" t="s">
        <v>1729</v>
      </c>
      <c r="C118" t="s">
        <v>1527</v>
      </c>
      <c r="D118" t="s">
        <v>1528</v>
      </c>
      <c r="AJ118">
        <v>0.886890151743007</v>
      </c>
      <c r="AK118">
        <v>1.7732865427336599</v>
      </c>
      <c r="AL118">
        <v>3.7150672004744001</v>
      </c>
      <c r="AM118">
        <v>18.057443702573401</v>
      </c>
      <c r="AN118">
        <v>69.927139626607101</v>
      </c>
      <c r="AO118">
        <v>60.055900965182403</v>
      </c>
      <c r="AP118">
        <v>113.056724017284</v>
      </c>
      <c r="AQ118">
        <v>94.067865690896397</v>
      </c>
      <c r="AR118">
        <v>158.74886088647099</v>
      </c>
      <c r="AS118">
        <v>193.43905177610799</v>
      </c>
      <c r="AT118">
        <v>152.957664524899</v>
      </c>
      <c r="AU118">
        <v>162.90999848245099</v>
      </c>
      <c r="AV118">
        <v>181.89582057736999</v>
      </c>
      <c r="AW118">
        <v>207.79813553863701</v>
      </c>
      <c r="AX118">
        <v>273.727480298383</v>
      </c>
      <c r="AY118">
        <v>326.731413971081</v>
      </c>
      <c r="AZ118">
        <v>364.055977286141</v>
      </c>
      <c r="BA118">
        <v>464.95306050926303</v>
      </c>
      <c r="BB118">
        <v>371.89486546212498</v>
      </c>
      <c r="BC118">
        <v>428.37412892236102</v>
      </c>
      <c r="BD118">
        <v>523.34020996093795</v>
      </c>
      <c r="BE118">
        <v>524.502670462541</v>
      </c>
      <c r="BF118">
        <v>528.635410131546</v>
      </c>
      <c r="BG118">
        <v>553.36083597481604</v>
      </c>
      <c r="BH118">
        <v>555.26750082666695</v>
      </c>
      <c r="BI118">
        <v>563.81483251568898</v>
      </c>
      <c r="BJ118">
        <v>552.90228271484398</v>
      </c>
      <c r="BK118">
        <v>554.96087646484398</v>
      </c>
      <c r="BL118">
        <v>547.33923339843795</v>
      </c>
      <c r="BM118">
        <v>484.26473999023398</v>
      </c>
      <c r="BN118">
        <v>554.46539306640602</v>
      </c>
      <c r="BO118">
        <v>657.81961011482304</v>
      </c>
      <c r="BP118">
        <v>519.23981950976201</v>
      </c>
      <c r="BQ118">
        <v>519.23981950976201</v>
      </c>
      <c r="BR118">
        <v>519.23981950976201</v>
      </c>
    </row>
    <row r="119" spans="1:70" x14ac:dyDescent="0.35">
      <c r="A119" t="s">
        <v>1730</v>
      </c>
      <c r="B119" t="s">
        <v>1731</v>
      </c>
      <c r="C119" t="s">
        <v>1527</v>
      </c>
      <c r="D119" t="s">
        <v>1528</v>
      </c>
      <c r="AI119">
        <v>67.341808</v>
      </c>
      <c r="AJ119">
        <v>70.588059999999999</v>
      </c>
      <c r="AK119">
        <v>71.395799999999994</v>
      </c>
      <c r="AL119">
        <v>71.020241999999996</v>
      </c>
      <c r="AM119">
        <v>71.345633000000007</v>
      </c>
      <c r="AN119">
        <v>71.975026</v>
      </c>
      <c r="AO119">
        <v>74.146396999999993</v>
      </c>
      <c r="AP119">
        <v>73.678059000000005</v>
      </c>
      <c r="AQ119">
        <v>76.663296000000003</v>
      </c>
      <c r="AR119">
        <v>79.246595999999997</v>
      </c>
      <c r="AS119">
        <v>84.722797999999997</v>
      </c>
      <c r="AT119">
        <v>88.294875000000005</v>
      </c>
      <c r="AU119">
        <v>91.105412999999999</v>
      </c>
      <c r="AV119">
        <v>92.603084999999993</v>
      </c>
      <c r="AW119">
        <v>93.284087</v>
      </c>
      <c r="AX119">
        <v>95.840665000000001</v>
      </c>
      <c r="AY119">
        <v>101.633396</v>
      </c>
      <c r="AZ119">
        <v>107.33647000000001</v>
      </c>
      <c r="BA119">
        <v>114.52700299999999</v>
      </c>
      <c r="BB119">
        <v>121.97951</v>
      </c>
      <c r="BC119">
        <v>132.90391</v>
      </c>
      <c r="BD119">
        <v>135.15200400000001</v>
      </c>
      <c r="BE119">
        <v>136.96767</v>
      </c>
      <c r="BF119">
        <v>137.022617</v>
      </c>
      <c r="BG119">
        <v>138.54786899999999</v>
      </c>
      <c r="BH119">
        <v>141.97492600000001</v>
      </c>
      <c r="BI119">
        <v>140.02995000000001</v>
      </c>
      <c r="BJ119">
        <v>138.277175</v>
      </c>
      <c r="BK119">
        <v>140.97027800000001</v>
      </c>
      <c r="BL119">
        <v>138.66785200000001</v>
      </c>
      <c r="BM119">
        <v>143.25337999999999</v>
      </c>
      <c r="BN119">
        <v>141.919971</v>
      </c>
      <c r="BO119">
        <v>138.34300200000001</v>
      </c>
      <c r="BP119">
        <v>140.15500399999999</v>
      </c>
      <c r="BQ119">
        <v>140.15500399999999</v>
      </c>
      <c r="BR119">
        <v>140.15500399999999</v>
      </c>
    </row>
    <row r="120" spans="1:70" x14ac:dyDescent="0.35">
      <c r="A120" t="s">
        <v>1732</v>
      </c>
      <c r="B120" t="s">
        <v>1733</v>
      </c>
      <c r="C120" t="s">
        <v>1527</v>
      </c>
      <c r="D120" t="s">
        <v>1528</v>
      </c>
      <c r="AI120">
        <v>1.7093940000000001</v>
      </c>
      <c r="AJ120">
        <v>1.986318</v>
      </c>
      <c r="AK120">
        <v>2.176237</v>
      </c>
      <c r="AL120">
        <v>2.3616090000000001</v>
      </c>
      <c r="AM120">
        <v>2.6021390000000002</v>
      </c>
      <c r="AN120">
        <v>2.7798419999999999</v>
      </c>
      <c r="AO120">
        <v>2.9810789999999998</v>
      </c>
      <c r="AP120">
        <v>3.1689479999999999</v>
      </c>
      <c r="AQ120">
        <v>3.3483679999999998</v>
      </c>
      <c r="AR120">
        <v>3.5046409999999999</v>
      </c>
      <c r="AS120">
        <v>3.432626</v>
      </c>
      <c r="AT120">
        <v>3.4159989999999998</v>
      </c>
      <c r="AU120">
        <v>3.4626760000000001</v>
      </c>
      <c r="AV120">
        <v>3.624965</v>
      </c>
      <c r="AW120">
        <v>3.5359560000000001</v>
      </c>
      <c r="AX120">
        <v>3.7169370000000002</v>
      </c>
      <c r="AY120">
        <v>3.8071220000000001</v>
      </c>
      <c r="AZ120">
        <v>3.7382710000000001</v>
      </c>
      <c r="BA120">
        <v>3.8672049999999998</v>
      </c>
      <c r="BB120">
        <v>3.9898630000000002</v>
      </c>
      <c r="BC120">
        <v>3.9907210000000002</v>
      </c>
      <c r="BD120">
        <v>3.944763</v>
      </c>
      <c r="BE120">
        <v>3.9553579999999999</v>
      </c>
      <c r="BF120">
        <v>3.839566</v>
      </c>
      <c r="BG120">
        <v>3.9403869999999999</v>
      </c>
      <c r="BH120">
        <v>3.9239250000000001</v>
      </c>
      <c r="BI120">
        <v>3.7885110000000002</v>
      </c>
      <c r="BJ120">
        <v>3.751633</v>
      </c>
      <c r="BK120">
        <v>3.7846639999999998</v>
      </c>
      <c r="BL120">
        <v>3.8168639999999998</v>
      </c>
      <c r="BM120">
        <v>3.7467009999999998</v>
      </c>
      <c r="BN120">
        <v>3.6505730000000001</v>
      </c>
      <c r="BO120">
        <v>3.5398809999999998</v>
      </c>
      <c r="BP120">
        <v>3.5869140000000002</v>
      </c>
      <c r="BQ120">
        <v>3.5869140000000002</v>
      </c>
      <c r="BR120">
        <v>3.5869140000000002</v>
      </c>
    </row>
    <row r="121" spans="1:70" x14ac:dyDescent="0.35">
      <c r="A121" t="s">
        <v>1734</v>
      </c>
      <c r="B121" t="s">
        <v>1735</v>
      </c>
      <c r="C121" t="s">
        <v>1527</v>
      </c>
      <c r="D121" t="s">
        <v>1528</v>
      </c>
      <c r="AI121">
        <v>0.69192100000000001</v>
      </c>
      <c r="AJ121">
        <v>0.720028</v>
      </c>
      <c r="AK121">
        <v>0.73473599999999994</v>
      </c>
      <c r="AL121">
        <v>0.745614</v>
      </c>
      <c r="AM121">
        <v>0.75588599999999995</v>
      </c>
      <c r="AN121">
        <v>0.77682600000000002</v>
      </c>
      <c r="AO121">
        <v>0.79796100000000003</v>
      </c>
      <c r="AP121">
        <v>0.80435500000000004</v>
      </c>
      <c r="AQ121">
        <v>0.79983800000000005</v>
      </c>
      <c r="AR121">
        <v>0.80644700000000002</v>
      </c>
      <c r="AS121">
        <v>0.80525899999999995</v>
      </c>
      <c r="AT121">
        <v>0.81627499999999997</v>
      </c>
      <c r="AU121">
        <v>0.82348900000000003</v>
      </c>
      <c r="AV121">
        <v>0.83341799999999999</v>
      </c>
      <c r="AW121">
        <v>0.85183900000000001</v>
      </c>
      <c r="AX121">
        <v>0.85513899999999998</v>
      </c>
      <c r="AY121">
        <v>0.822847</v>
      </c>
      <c r="AZ121">
        <v>0.80919700000000006</v>
      </c>
      <c r="BA121">
        <v>0.783694</v>
      </c>
      <c r="BB121">
        <v>0.77134499999999995</v>
      </c>
      <c r="BC121">
        <v>0.773262</v>
      </c>
      <c r="BD121">
        <v>0.758687</v>
      </c>
      <c r="BE121">
        <v>0.74773100000000003</v>
      </c>
      <c r="BF121">
        <v>0.73729900000000004</v>
      </c>
      <c r="BG121">
        <v>0.73964399999999997</v>
      </c>
      <c r="BH121">
        <v>0.73869399999999996</v>
      </c>
      <c r="BI121">
        <v>0.70054400000000006</v>
      </c>
      <c r="BJ121">
        <v>0.68989500000000004</v>
      </c>
      <c r="BK121">
        <v>0.68121900000000002</v>
      </c>
      <c r="BL121">
        <v>0.64729800000000004</v>
      </c>
      <c r="BM121">
        <v>0.63229199999999997</v>
      </c>
      <c r="BN121">
        <v>0.61742900000000001</v>
      </c>
      <c r="BO121">
        <v>0.59565800000000002</v>
      </c>
      <c r="BP121">
        <v>0.60401800000000005</v>
      </c>
      <c r="BQ121">
        <v>0.60401800000000005</v>
      </c>
      <c r="BR121">
        <v>0.60401800000000005</v>
      </c>
    </row>
    <row r="122" spans="1:70" x14ac:dyDescent="0.35">
      <c r="A122" t="s">
        <v>1736</v>
      </c>
      <c r="B122" t="s">
        <v>1737</v>
      </c>
      <c r="C122" t="s">
        <v>1527</v>
      </c>
      <c r="D122" t="s">
        <v>1528</v>
      </c>
      <c r="AI122">
        <v>2.7453689279921698</v>
      </c>
      <c r="AJ122">
        <v>4.0664991839550302</v>
      </c>
      <c r="AK122">
        <v>6.3628516902030903</v>
      </c>
      <c r="AL122">
        <v>9.4977178195520793</v>
      </c>
      <c r="AM122">
        <v>12.1918755817336</v>
      </c>
      <c r="AN122">
        <v>14.949187398625201</v>
      </c>
      <c r="AO122">
        <v>17.450928745239199</v>
      </c>
      <c r="AP122">
        <v>18.803479773853201</v>
      </c>
      <c r="AQ122">
        <v>20.143992945741498</v>
      </c>
      <c r="AR122">
        <v>21.236644392978398</v>
      </c>
      <c r="AS122">
        <v>22.964787713916799</v>
      </c>
      <c r="AT122">
        <v>24.212542152830501</v>
      </c>
      <c r="AU122">
        <v>26.0078127614041</v>
      </c>
      <c r="AV122">
        <v>28.468909385631299</v>
      </c>
      <c r="AW122">
        <v>31.288244140826102</v>
      </c>
      <c r="AX122">
        <v>33.816317455611397</v>
      </c>
      <c r="AY122">
        <v>35.707295763499999</v>
      </c>
      <c r="AZ122">
        <v>38.701137165553703</v>
      </c>
      <c r="BA122">
        <v>43.113239533918701</v>
      </c>
      <c r="BB122">
        <v>47.843646064976397</v>
      </c>
      <c r="BC122">
        <v>51.9064085864064</v>
      </c>
      <c r="BD122">
        <v>53.804946899414098</v>
      </c>
      <c r="BE122">
        <v>56.6069358389909</v>
      </c>
      <c r="BF122">
        <v>59.611322138582203</v>
      </c>
      <c r="BG122">
        <v>63.199771304145898</v>
      </c>
      <c r="BH122">
        <v>65.906269640735403</v>
      </c>
      <c r="BI122">
        <v>66.675524485405006</v>
      </c>
      <c r="BJ122">
        <v>68.532730102539105</v>
      </c>
      <c r="BK122">
        <v>71.633140563964801</v>
      </c>
      <c r="BL122">
        <v>74.132141113281307</v>
      </c>
      <c r="BM122">
        <v>77.281013488769503</v>
      </c>
      <c r="BN122">
        <v>81.326980590820298</v>
      </c>
      <c r="BO122">
        <v>85.700827710381802</v>
      </c>
      <c r="BP122">
        <v>92.350142230360404</v>
      </c>
      <c r="BQ122">
        <v>92.350142230360404</v>
      </c>
      <c r="BR122">
        <v>92.350142230360404</v>
      </c>
    </row>
    <row r="123" spans="1:70" x14ac:dyDescent="0.35">
      <c r="A123" t="s">
        <v>1738</v>
      </c>
      <c r="B123" t="s">
        <v>1739</v>
      </c>
      <c r="C123" t="s">
        <v>1527</v>
      </c>
      <c r="D123" t="s">
        <v>1528</v>
      </c>
      <c r="AI123">
        <v>0.176581997262375</v>
      </c>
      <c r="AJ123">
        <v>0.18008939884636299</v>
      </c>
      <c r="AK123">
        <v>0.187942122008632</v>
      </c>
      <c r="AL123">
        <v>0.189041194179462</v>
      </c>
      <c r="AM123">
        <v>0.19778949658116901</v>
      </c>
      <c r="AN123">
        <v>0.19737860617205899</v>
      </c>
      <c r="AO123">
        <v>0.19779689535462999</v>
      </c>
      <c r="AP123">
        <v>0.19686572638528901</v>
      </c>
      <c r="AQ123">
        <v>0.20636704900162101</v>
      </c>
      <c r="AR123">
        <v>0.20272806829314699</v>
      </c>
      <c r="AS123">
        <v>0.19741715462866399</v>
      </c>
      <c r="AT123">
        <v>0.19456400643688801</v>
      </c>
      <c r="AU123">
        <v>0.19335799666739101</v>
      </c>
      <c r="AV123">
        <v>0.19368593175629101</v>
      </c>
      <c r="AW123">
        <v>0.194451689062592</v>
      </c>
      <c r="AX123">
        <v>0.192323108564734</v>
      </c>
      <c r="AY123">
        <v>0.206438246351522</v>
      </c>
      <c r="AZ123">
        <v>0.211140794994014</v>
      </c>
      <c r="BA123">
        <v>0.25608806786337701</v>
      </c>
      <c r="BB123">
        <v>0.26256508837475401</v>
      </c>
      <c r="BC123">
        <v>0.28036641244375299</v>
      </c>
      <c r="BD123">
        <v>0.290935188531876</v>
      </c>
      <c r="BE123">
        <v>0.30398284616469701</v>
      </c>
      <c r="BF123">
        <v>0.31181529844938299</v>
      </c>
      <c r="BG123">
        <v>0.32540655643805</v>
      </c>
      <c r="BH123">
        <v>0.32009944461472301</v>
      </c>
      <c r="BI123">
        <v>0.32357203765551601</v>
      </c>
      <c r="BJ123">
        <v>0.31154096126556402</v>
      </c>
      <c r="BK123">
        <v>0.32549577951431302</v>
      </c>
      <c r="BL123">
        <v>0.31400555372238198</v>
      </c>
      <c r="BM123">
        <v>0.29810926318168601</v>
      </c>
      <c r="BN123">
        <v>0.323472499847412</v>
      </c>
      <c r="BO123">
        <v>0.31005356010088603</v>
      </c>
      <c r="BP123">
        <v>0.30446878040144598</v>
      </c>
      <c r="BQ123">
        <v>0.30446878040144598</v>
      </c>
      <c r="BR123">
        <v>0.30446878040144598</v>
      </c>
    </row>
    <row r="124" spans="1:70" x14ac:dyDescent="0.35">
      <c r="A124" t="s">
        <v>30</v>
      </c>
      <c r="B124" t="s">
        <v>173</v>
      </c>
      <c r="C124" t="s">
        <v>1527</v>
      </c>
      <c r="D124" t="s">
        <v>1528</v>
      </c>
      <c r="AI124">
        <v>187.61307600000001</v>
      </c>
      <c r="AJ124">
        <v>186.74708999999999</v>
      </c>
      <c r="AK124">
        <v>185.64857599999999</v>
      </c>
      <c r="AL124">
        <v>182.30823899999999</v>
      </c>
      <c r="AM124">
        <v>178.830028</v>
      </c>
      <c r="AN124">
        <v>174.24028100000001</v>
      </c>
      <c r="AO124">
        <v>170.344605</v>
      </c>
      <c r="AP124">
        <v>168.30172899999999</v>
      </c>
      <c r="AQ124">
        <v>166.38409100000001</v>
      </c>
      <c r="AR124">
        <v>162.03574</v>
      </c>
      <c r="AS124">
        <v>154.691385</v>
      </c>
      <c r="AT124">
        <v>149.64188799999999</v>
      </c>
      <c r="AU124">
        <v>143.77420499999999</v>
      </c>
      <c r="AV124">
        <v>139.579081</v>
      </c>
      <c r="AW124">
        <v>134.401332</v>
      </c>
      <c r="AX124">
        <v>129.55195499999999</v>
      </c>
      <c r="AY124">
        <v>124.44886099999999</v>
      </c>
      <c r="AZ124">
        <v>120.31948199999999</v>
      </c>
      <c r="BA124">
        <v>116.845814</v>
      </c>
      <c r="BB124">
        <v>115.219075</v>
      </c>
      <c r="BC124">
        <v>111.709563</v>
      </c>
      <c r="BD124">
        <v>107.45428099999999</v>
      </c>
      <c r="BE124">
        <v>104.273972</v>
      </c>
      <c r="BF124">
        <v>101.302673</v>
      </c>
      <c r="BG124">
        <v>103.052076</v>
      </c>
      <c r="BH124">
        <v>103.469437</v>
      </c>
      <c r="BI124">
        <v>105.519502</v>
      </c>
      <c r="BJ124">
        <v>105.101901</v>
      </c>
      <c r="BK124">
        <v>104.158636</v>
      </c>
      <c r="BL124">
        <v>103.231509</v>
      </c>
      <c r="BM124">
        <v>100.742048</v>
      </c>
      <c r="BN124">
        <v>98.690527000000003</v>
      </c>
      <c r="BO124">
        <v>94.935505000000006</v>
      </c>
      <c r="BP124">
        <v>94.677395000000004</v>
      </c>
      <c r="BQ124">
        <v>94.677395000000004</v>
      </c>
      <c r="BR124">
        <v>94.677395000000004</v>
      </c>
    </row>
    <row r="125" spans="1:70" x14ac:dyDescent="0.35">
      <c r="A125" t="s">
        <v>31</v>
      </c>
      <c r="B125" t="s">
        <v>560</v>
      </c>
      <c r="C125" t="s">
        <v>1527</v>
      </c>
      <c r="D125" t="s">
        <v>1528</v>
      </c>
      <c r="AI125">
        <v>6.8628928261944399E-4</v>
      </c>
      <c r="AJ125">
        <v>1.30349195014001E-3</v>
      </c>
      <c r="AK125">
        <v>2.0037097371422601E-2</v>
      </c>
      <c r="AL125">
        <v>0.26295776700124501</v>
      </c>
      <c r="AM125">
        <v>4.2396706825750003</v>
      </c>
      <c r="AN125">
        <v>10.8336722467103</v>
      </c>
      <c r="AO125">
        <v>14.777391543140499</v>
      </c>
      <c r="AP125">
        <v>16.870901622788899</v>
      </c>
      <c r="AQ125">
        <v>17.628157779468101</v>
      </c>
      <c r="AR125">
        <v>19.690561161199199</v>
      </c>
      <c r="AS125">
        <v>22.6097623916237</v>
      </c>
      <c r="AT125">
        <v>24.357648953348502</v>
      </c>
      <c r="AU125">
        <v>25.376823425995401</v>
      </c>
      <c r="AV125">
        <v>27.8066964026041</v>
      </c>
      <c r="AW125">
        <v>31.4467385966271</v>
      </c>
      <c r="AX125">
        <v>35.940878872366397</v>
      </c>
      <c r="AY125">
        <v>42.379827770095197</v>
      </c>
      <c r="AZ125">
        <v>47.6687161244731</v>
      </c>
      <c r="BA125">
        <v>56.559164188844903</v>
      </c>
      <c r="BB125">
        <v>58.849430758226703</v>
      </c>
      <c r="BC125">
        <v>69.505266225942805</v>
      </c>
      <c r="BD125">
        <v>82.090095520019503</v>
      </c>
      <c r="BE125">
        <v>83.873942358659406</v>
      </c>
      <c r="BF125">
        <v>86.320419794759999</v>
      </c>
      <c r="BG125">
        <v>92.951476814047993</v>
      </c>
      <c r="BH125">
        <v>100.548503768533</v>
      </c>
      <c r="BI125">
        <v>111.098913040409</v>
      </c>
      <c r="BJ125">
        <v>121.61378479003901</v>
      </c>
      <c r="BK125">
        <v>130.10855102539099</v>
      </c>
      <c r="BL125">
        <v>126.168754577637</v>
      </c>
      <c r="BM125">
        <v>124.87517547607401</v>
      </c>
      <c r="BN125">
        <v>129.06300354003901</v>
      </c>
      <c r="BO125">
        <v>144.40956232552301</v>
      </c>
      <c r="BP125">
        <v>152.35421488911101</v>
      </c>
      <c r="BQ125">
        <v>152.35421488911101</v>
      </c>
      <c r="BR125">
        <v>152.35421488911101</v>
      </c>
    </row>
    <row r="126" spans="1:70" x14ac:dyDescent="0.35">
      <c r="A126" t="s">
        <v>1740</v>
      </c>
      <c r="B126" t="s">
        <v>1741</v>
      </c>
      <c r="C126" t="s">
        <v>1527</v>
      </c>
      <c r="D126" t="s">
        <v>1528</v>
      </c>
      <c r="AI126">
        <v>8.4644538194475096</v>
      </c>
      <c r="AJ126">
        <v>9.2136284165624005</v>
      </c>
      <c r="AK126">
        <v>10.710668804439599</v>
      </c>
      <c r="AL126">
        <v>13.1514169691822</v>
      </c>
      <c r="AM126">
        <v>15.0675936106359</v>
      </c>
      <c r="AN126">
        <v>16.414184644366902</v>
      </c>
      <c r="AO126">
        <v>17.5885370897951</v>
      </c>
      <c r="AP126">
        <v>19.267565221454699</v>
      </c>
      <c r="AQ126">
        <v>20.374100242426</v>
      </c>
      <c r="AR126">
        <v>20.932364098171899</v>
      </c>
      <c r="AS126">
        <v>21.713174342638901</v>
      </c>
      <c r="AT126">
        <v>21.5690798983129</v>
      </c>
      <c r="AU126">
        <v>21.437230335693801</v>
      </c>
      <c r="AV126">
        <v>22.324996951709998</v>
      </c>
      <c r="AW126">
        <v>23.2897814849014</v>
      </c>
      <c r="AX126">
        <v>23.688167471943501</v>
      </c>
      <c r="AY126">
        <v>24.768872044492301</v>
      </c>
      <c r="AZ126">
        <v>26.075988011510901</v>
      </c>
      <c r="BA126">
        <v>29.459213063453699</v>
      </c>
      <c r="BB126">
        <v>32.685871006340001</v>
      </c>
      <c r="BC126">
        <v>32.822766973183803</v>
      </c>
      <c r="BD126">
        <v>35.396121978759801</v>
      </c>
      <c r="BE126">
        <v>38.149162440788899</v>
      </c>
      <c r="BF126">
        <v>38.006780727363903</v>
      </c>
      <c r="BG126">
        <v>38.807194249324098</v>
      </c>
      <c r="BH126">
        <v>39.746192376318902</v>
      </c>
      <c r="BI126">
        <v>40.276885170437602</v>
      </c>
      <c r="BJ126">
        <v>41.279449462890597</v>
      </c>
      <c r="BK126">
        <v>42.170005798339801</v>
      </c>
      <c r="BL126">
        <v>42.655952453613303</v>
      </c>
      <c r="BM126">
        <v>42.816539764404297</v>
      </c>
      <c r="BN126">
        <v>42.331653594970703</v>
      </c>
      <c r="BO126">
        <v>41.923423675722198</v>
      </c>
      <c r="BP126">
        <v>43.1224591723171</v>
      </c>
      <c r="BQ126">
        <v>43.1224591723171</v>
      </c>
      <c r="BR126">
        <v>43.1224591723171</v>
      </c>
    </row>
    <row r="127" spans="1:70" x14ac:dyDescent="0.35">
      <c r="A127" t="s">
        <v>32</v>
      </c>
      <c r="B127" t="s">
        <v>563</v>
      </c>
      <c r="C127" t="s">
        <v>1527</v>
      </c>
      <c r="D127" t="s">
        <v>1528</v>
      </c>
      <c r="AI127">
        <v>3.8316342605319098E-3</v>
      </c>
      <c r="AJ127">
        <v>8.7013256319942705E-3</v>
      </c>
      <c r="AK127">
        <v>7.9128921316466802E-2</v>
      </c>
      <c r="AL127">
        <v>0.66044493479350197</v>
      </c>
      <c r="AM127">
        <v>1.81624383804686</v>
      </c>
      <c r="AN127">
        <v>2.5266548254807302</v>
      </c>
      <c r="AO127">
        <v>3.35816796463337</v>
      </c>
      <c r="AP127">
        <v>3.93869430026654</v>
      </c>
      <c r="AQ127">
        <v>4.2484822908221602</v>
      </c>
      <c r="AR127">
        <v>5.76326981739453</v>
      </c>
      <c r="AS127">
        <v>7.1663424251952703</v>
      </c>
      <c r="AT127">
        <v>7.5224658578863099</v>
      </c>
      <c r="AU127">
        <v>7.5573767955278104</v>
      </c>
      <c r="AV127">
        <v>7.7056163378822404</v>
      </c>
      <c r="AW127">
        <v>7.8871795889897198</v>
      </c>
      <c r="AX127">
        <v>8.19255305163869</v>
      </c>
      <c r="AY127">
        <v>8.6938618175824303</v>
      </c>
      <c r="AZ127">
        <v>9.7237667353831103</v>
      </c>
      <c r="BA127">
        <v>11.6593556895539</v>
      </c>
      <c r="BB127">
        <v>12.0554901813763</v>
      </c>
      <c r="BC127">
        <v>13.1058527546147</v>
      </c>
      <c r="BD127">
        <v>15.7278079986572</v>
      </c>
      <c r="BE127">
        <v>15.3066004681555</v>
      </c>
      <c r="BF127">
        <v>15.3713027671433</v>
      </c>
      <c r="BG127">
        <v>16.0463237607682</v>
      </c>
      <c r="BH127">
        <v>17.160171068234298</v>
      </c>
      <c r="BI127">
        <v>16.754661356210999</v>
      </c>
      <c r="BJ127">
        <v>16.979791641235401</v>
      </c>
      <c r="BK127">
        <v>18.4928894042969</v>
      </c>
      <c r="BL127">
        <v>18.709680557251001</v>
      </c>
      <c r="BM127">
        <v>18.363864898681602</v>
      </c>
      <c r="BN127">
        <v>19.918992996215799</v>
      </c>
      <c r="BO127">
        <v>22.266720500498501</v>
      </c>
      <c r="BP127">
        <v>24.3658326983705</v>
      </c>
      <c r="BQ127">
        <v>24.3658326983705</v>
      </c>
      <c r="BR127">
        <v>24.3658326983705</v>
      </c>
    </row>
    <row r="128" spans="1:70" x14ac:dyDescent="0.35">
      <c r="A128" t="s">
        <v>24</v>
      </c>
      <c r="B128" t="s">
        <v>459</v>
      </c>
      <c r="C128" t="s">
        <v>1527</v>
      </c>
      <c r="D128" t="s">
        <v>1528</v>
      </c>
      <c r="AI128">
        <v>86.8117839182122</v>
      </c>
      <c r="AJ128">
        <v>174.19157457287099</v>
      </c>
      <c r="AK128">
        <v>298.761559328011</v>
      </c>
      <c r="AL128">
        <v>605.28427065431401</v>
      </c>
      <c r="AM128">
        <v>948.00301406599397</v>
      </c>
      <c r="AN128">
        <v>1002.85611455302</v>
      </c>
      <c r="AO128">
        <v>1014.69114042688</v>
      </c>
      <c r="AP128">
        <v>1057.38997311915</v>
      </c>
      <c r="AQ128">
        <v>1153.9428817953301</v>
      </c>
      <c r="AR128">
        <v>1152.19577385718</v>
      </c>
      <c r="AS128">
        <v>1078.4163802458399</v>
      </c>
      <c r="AT128">
        <v>1082.5807503485501</v>
      </c>
      <c r="AU128">
        <v>1073.61712724371</v>
      </c>
      <c r="AV128">
        <v>1071.7557525867001</v>
      </c>
      <c r="AW128">
        <v>1094.0348852383299</v>
      </c>
      <c r="AX128">
        <v>1125.23465031312</v>
      </c>
      <c r="AY128">
        <v>1142.1242507777699</v>
      </c>
      <c r="AZ128">
        <v>1184.47772875087</v>
      </c>
      <c r="BA128">
        <v>1304.4874164333701</v>
      </c>
      <c r="BB128">
        <v>1328.96003003085</v>
      </c>
      <c r="BC128">
        <v>1353.9767627190499</v>
      </c>
      <c r="BD128">
        <v>1371.2353515625</v>
      </c>
      <c r="BE128">
        <v>1342.42968410045</v>
      </c>
      <c r="BF128">
        <v>1351.3979292137701</v>
      </c>
      <c r="BG128">
        <v>1403.65131683703</v>
      </c>
      <c r="BH128">
        <v>1419.6249060861201</v>
      </c>
      <c r="BI128">
        <v>1431.9564354249801</v>
      </c>
      <c r="BJ128">
        <v>1464.89099121094</v>
      </c>
      <c r="BK128">
        <v>1468.92175292969</v>
      </c>
      <c r="BL128">
        <v>1468.90258789063</v>
      </c>
      <c r="BM128">
        <v>1433.76916503906</v>
      </c>
      <c r="BN128">
        <v>1426.95983886719</v>
      </c>
      <c r="BO128">
        <v>1387.3584184715</v>
      </c>
      <c r="BP128">
        <v>1370.4799562829301</v>
      </c>
      <c r="BQ128">
        <v>1370.4799562829301</v>
      </c>
      <c r="BR128">
        <v>1370.4799562829301</v>
      </c>
    </row>
    <row r="129" spans="1:70" x14ac:dyDescent="0.35">
      <c r="A129" t="s">
        <v>55</v>
      </c>
      <c r="B129" t="s">
        <v>944</v>
      </c>
      <c r="C129" t="s">
        <v>1527</v>
      </c>
      <c r="D129" t="s">
        <v>1528</v>
      </c>
      <c r="AI129">
        <v>0.52602927298827395</v>
      </c>
      <c r="AJ129">
        <v>0.60777951242010197</v>
      </c>
      <c r="AK129">
        <v>0.76134397542889498</v>
      </c>
      <c r="AL129">
        <v>0.77027677010343898</v>
      </c>
      <c r="AM129">
        <v>0.78344315099235895</v>
      </c>
      <c r="AN129">
        <v>0.753532218787482</v>
      </c>
      <c r="AO129">
        <v>0.82750992705626403</v>
      </c>
      <c r="AP129">
        <v>0.83522420009712195</v>
      </c>
      <c r="AQ129">
        <v>0.87544336518729404</v>
      </c>
      <c r="AR129">
        <v>0.90490769597507503</v>
      </c>
      <c r="AS129">
        <v>0.89083312308284701</v>
      </c>
      <c r="AT129">
        <v>0.87885537178563899</v>
      </c>
      <c r="AU129">
        <v>0.93253917944361997</v>
      </c>
      <c r="AV129">
        <v>0.99682925511869303</v>
      </c>
      <c r="AW129">
        <v>0.93648928100916695</v>
      </c>
      <c r="AX129">
        <v>0.94242394658069595</v>
      </c>
      <c r="AY129">
        <v>0.86265858769464598</v>
      </c>
      <c r="AZ129">
        <v>0.902330393202736</v>
      </c>
      <c r="BA129">
        <v>0.96781674412085195</v>
      </c>
      <c r="BB129">
        <v>0.98431864184816298</v>
      </c>
      <c r="BC129">
        <v>0.96267674700839401</v>
      </c>
      <c r="BD129">
        <v>0.96162138169192601</v>
      </c>
      <c r="BE129">
        <v>0.93877546560754199</v>
      </c>
      <c r="BF129">
        <v>0.89836505798523103</v>
      </c>
      <c r="BG129">
        <v>0.92598684698973599</v>
      </c>
      <c r="BH129">
        <v>0.94566306468466899</v>
      </c>
      <c r="BI129">
        <v>0.95244514401845304</v>
      </c>
      <c r="BJ129">
        <v>0.94590142609778505</v>
      </c>
      <c r="BK129">
        <v>0.96169238869264495</v>
      </c>
      <c r="BL129">
        <v>0.91257721223749999</v>
      </c>
      <c r="BM129">
        <v>0.94135862153915695</v>
      </c>
      <c r="BN129">
        <v>0.98386219578341705</v>
      </c>
      <c r="BO129">
        <v>0.89649886588437699</v>
      </c>
      <c r="BP129">
        <v>0.893225826763546</v>
      </c>
      <c r="BQ129">
        <v>0.893225826763546</v>
      </c>
      <c r="BR129">
        <v>0.893225826763546</v>
      </c>
    </row>
    <row r="130" spans="1:70" x14ac:dyDescent="0.35">
      <c r="A130" t="s">
        <v>1742</v>
      </c>
      <c r="B130" t="s">
        <v>1743</v>
      </c>
      <c r="C130" t="s">
        <v>1527</v>
      </c>
      <c r="D130" t="s">
        <v>1528</v>
      </c>
      <c r="AI130">
        <v>1.48641500437303</v>
      </c>
      <c r="AJ130">
        <v>1.48724040373194</v>
      </c>
      <c r="AK130">
        <v>1.5311319397843399</v>
      </c>
      <c r="AL130">
        <v>1.52545621700409</v>
      </c>
      <c r="AM130">
        <v>1.58724382023043</v>
      </c>
      <c r="AN130">
        <v>1.5668284658056499</v>
      </c>
      <c r="AO130">
        <v>1.5485961440560101</v>
      </c>
      <c r="AP130">
        <v>1.5971696807529301</v>
      </c>
      <c r="AQ130">
        <v>1.62364573574453</v>
      </c>
      <c r="AR130">
        <v>1.6454980198412801</v>
      </c>
      <c r="AS130">
        <v>1.63813671203603</v>
      </c>
      <c r="AT130">
        <v>1.6651204243381199</v>
      </c>
      <c r="AU130">
        <v>1.6966347442329199</v>
      </c>
      <c r="AV130">
        <v>1.6915614648692701</v>
      </c>
      <c r="AW130">
        <v>1.7105060349929599</v>
      </c>
      <c r="AX130">
        <v>1.6315741570644999</v>
      </c>
      <c r="AY130">
        <v>1.8070155672805699</v>
      </c>
      <c r="AZ130">
        <v>1.87061816519168</v>
      </c>
      <c r="BA130">
        <v>1.8624496370191099</v>
      </c>
      <c r="BB130">
        <v>1.9073521626946</v>
      </c>
      <c r="BC130">
        <v>1.89443693043737</v>
      </c>
      <c r="BD130">
        <v>1.96119391918182</v>
      </c>
      <c r="BE130">
        <v>2.01793695370612</v>
      </c>
      <c r="BF130">
        <v>2.03725888609456</v>
      </c>
      <c r="BG130">
        <v>2.0404092530239599</v>
      </c>
      <c r="BH130">
        <v>2.0421478693603099</v>
      </c>
      <c r="BI130">
        <v>2.04667573482668</v>
      </c>
      <c r="BJ130">
        <v>2.0506517887115501</v>
      </c>
      <c r="BK130">
        <v>2.0079212188720699</v>
      </c>
      <c r="BL130">
        <v>1.96132147312164</v>
      </c>
      <c r="BM130">
        <v>1.8634005784988401</v>
      </c>
      <c r="BN130">
        <v>1.84317195415497</v>
      </c>
      <c r="BO130">
        <v>1.7808221918153699</v>
      </c>
      <c r="BP130">
        <v>1.82301713051001</v>
      </c>
      <c r="BQ130">
        <v>1.82301713051001</v>
      </c>
      <c r="BR130">
        <v>1.82301713051001</v>
      </c>
    </row>
    <row r="131" spans="1:70" x14ac:dyDescent="0.35">
      <c r="A131" t="s">
        <v>1744</v>
      </c>
      <c r="B131" t="s">
        <v>114</v>
      </c>
      <c r="C131" t="s">
        <v>1527</v>
      </c>
      <c r="D131" t="s">
        <v>1528</v>
      </c>
      <c r="AI131">
        <v>559.92018099999996</v>
      </c>
      <c r="AJ131">
        <v>591.11264700000004</v>
      </c>
      <c r="AK131">
        <v>622.89397599999995</v>
      </c>
      <c r="AL131">
        <v>646.52811599999995</v>
      </c>
      <c r="AM131">
        <v>684.65773200000001</v>
      </c>
      <c r="AN131">
        <v>717.70242900000005</v>
      </c>
      <c r="AO131">
        <v>733.76974399999995</v>
      </c>
      <c r="AP131">
        <v>750.20804499999997</v>
      </c>
      <c r="AQ131">
        <v>775.06307000000004</v>
      </c>
      <c r="AR131">
        <v>754.89296999999999</v>
      </c>
      <c r="AS131">
        <v>747.73679400000003</v>
      </c>
      <c r="AT131">
        <v>756.69913399999996</v>
      </c>
      <c r="AU131">
        <v>769.77179000000001</v>
      </c>
      <c r="AV131">
        <v>791.29371400000002</v>
      </c>
      <c r="AW131">
        <v>794.71155199999998</v>
      </c>
      <c r="AX131">
        <v>788.92013499999996</v>
      </c>
      <c r="AY131">
        <v>772.21616100000006</v>
      </c>
      <c r="AZ131">
        <v>770.08552599999996</v>
      </c>
      <c r="BA131">
        <v>785.71788600000002</v>
      </c>
      <c r="BB131">
        <v>828.42084799999998</v>
      </c>
      <c r="BC131">
        <v>840.99170200000003</v>
      </c>
      <c r="BD131">
        <v>854.58572300000003</v>
      </c>
      <c r="BE131">
        <v>854.88726799999995</v>
      </c>
      <c r="BF131">
        <v>869.08142199999998</v>
      </c>
      <c r="BG131">
        <v>871.878106</v>
      </c>
      <c r="BH131">
        <v>857.48338699999999</v>
      </c>
      <c r="BI131">
        <v>858.80968700000005</v>
      </c>
      <c r="BJ131">
        <v>872.62477100000001</v>
      </c>
      <c r="BK131">
        <v>854.871397</v>
      </c>
      <c r="BL131">
        <v>847.54782899999998</v>
      </c>
      <c r="BM131">
        <v>829.35915699999998</v>
      </c>
      <c r="BN131">
        <v>827.27437399999997</v>
      </c>
      <c r="BO131">
        <v>810.43088599999999</v>
      </c>
      <c r="BP131">
        <v>800.34801700000003</v>
      </c>
      <c r="BQ131">
        <v>800.34801700000003</v>
      </c>
      <c r="BR131">
        <v>800.34801700000003</v>
      </c>
    </row>
    <row r="132" spans="1:70" x14ac:dyDescent="0.35">
      <c r="A132" t="s">
        <v>1745</v>
      </c>
      <c r="B132" t="s">
        <v>1746</v>
      </c>
      <c r="C132" t="s">
        <v>1527</v>
      </c>
      <c r="D132" t="s">
        <v>1528</v>
      </c>
      <c r="AI132">
        <v>0.10239579125564501</v>
      </c>
      <c r="AJ132">
        <v>9.9013503079740106E-2</v>
      </c>
      <c r="AK132">
        <v>9.8582857549462805E-2</v>
      </c>
      <c r="AL132">
        <v>8.9187089149463397E-2</v>
      </c>
      <c r="AM132">
        <v>8.2196327771102501E-2</v>
      </c>
      <c r="AN132">
        <v>8.4413379926548196E-2</v>
      </c>
      <c r="AO132">
        <v>9.5753082055802893E-2</v>
      </c>
      <c r="AP132">
        <v>8.9691304593601501E-2</v>
      </c>
      <c r="AQ132">
        <v>7.3477969865274106E-2</v>
      </c>
      <c r="AR132">
        <v>8.5558919772446701E-2</v>
      </c>
      <c r="AS132">
        <v>0.100833008867077</v>
      </c>
      <c r="AT132">
        <v>9.1000941523121104E-2</v>
      </c>
      <c r="AU132">
        <v>9.4221733036291902E-2</v>
      </c>
      <c r="AV132">
        <v>9.6944073820661503E-2</v>
      </c>
      <c r="AW132">
        <v>0.10514052341699801</v>
      </c>
      <c r="AX132">
        <v>0.124138376773666</v>
      </c>
      <c r="AY132">
        <v>0.13990500897224301</v>
      </c>
      <c r="AZ132">
        <v>0.14208185961453601</v>
      </c>
      <c r="BA132">
        <v>0.165411515987713</v>
      </c>
      <c r="BB132">
        <v>0.136176177753522</v>
      </c>
      <c r="BC132">
        <v>0.14947968942020001</v>
      </c>
      <c r="BD132">
        <v>0.17168940603733099</v>
      </c>
      <c r="BE132">
        <v>0.17785568397955101</v>
      </c>
      <c r="BF132">
        <v>0.18330978416549201</v>
      </c>
      <c r="BG132">
        <v>0.184760306448633</v>
      </c>
      <c r="BH132">
        <v>0.19860079450378501</v>
      </c>
      <c r="BI132">
        <v>0.197206610920341</v>
      </c>
      <c r="BJ132">
        <v>0.18923014402389501</v>
      </c>
      <c r="BK132">
        <v>0.18849475681781799</v>
      </c>
      <c r="BL132">
        <v>0.18986764550209001</v>
      </c>
      <c r="BM132">
        <v>0.186391651630402</v>
      </c>
      <c r="BN132">
        <v>0.202588081359863</v>
      </c>
      <c r="BO132">
        <v>0.233435361990431</v>
      </c>
      <c r="BP132">
        <v>0.20447595683639799</v>
      </c>
      <c r="BQ132">
        <v>0.20447595683639799</v>
      </c>
      <c r="BR132">
        <v>0.20447595683639799</v>
      </c>
    </row>
    <row r="133" spans="1:70" x14ac:dyDescent="0.35">
      <c r="A133" t="s">
        <v>1747</v>
      </c>
      <c r="B133" t="s">
        <v>1748</v>
      </c>
      <c r="C133" t="s">
        <v>1527</v>
      </c>
      <c r="D133" t="s">
        <v>1528</v>
      </c>
    </row>
    <row r="134" spans="1:70" x14ac:dyDescent="0.35">
      <c r="A134" t="s">
        <v>1749</v>
      </c>
      <c r="B134" t="s">
        <v>567</v>
      </c>
      <c r="C134" t="s">
        <v>1527</v>
      </c>
      <c r="D134" t="s">
        <v>1528</v>
      </c>
      <c r="AI134">
        <v>140.383475066541</v>
      </c>
      <c r="AJ134">
        <v>153.40578872875599</v>
      </c>
      <c r="AK134">
        <v>158.977815660136</v>
      </c>
      <c r="AL134">
        <v>172.662962943834</v>
      </c>
      <c r="AM134">
        <v>182.07145253897599</v>
      </c>
      <c r="AN134">
        <v>213.437756606726</v>
      </c>
      <c r="AO134">
        <v>238.36857435478299</v>
      </c>
      <c r="AP134">
        <v>279.67672807233703</v>
      </c>
      <c r="AQ134">
        <v>510.28115926158398</v>
      </c>
      <c r="AR134">
        <v>1147.07594839749</v>
      </c>
      <c r="AS134">
        <v>1399.81669926871</v>
      </c>
      <c r="AT134">
        <v>1490.39441649133</v>
      </c>
      <c r="AU134">
        <v>1560.3172159895</v>
      </c>
      <c r="AV134">
        <v>1735.90897714635</v>
      </c>
      <c r="AW134">
        <v>1871.16774603772</v>
      </c>
      <c r="AX134">
        <v>1971.0415610147099</v>
      </c>
      <c r="AY134">
        <v>2118.6780256755301</v>
      </c>
      <c r="AZ134">
        <v>2216.2280112665399</v>
      </c>
      <c r="BA134">
        <v>2367.05598973519</v>
      </c>
      <c r="BB134">
        <v>2283.5675632293701</v>
      </c>
      <c r="BC134">
        <v>2463.63722299765</v>
      </c>
      <c r="BD134">
        <v>2666.53491210938</v>
      </c>
      <c r="BE134">
        <v>2618.47939086938</v>
      </c>
      <c r="BF134">
        <v>2719.0654728405598</v>
      </c>
      <c r="BG134">
        <v>2747.6657172355299</v>
      </c>
      <c r="BH134">
        <v>2832.4975805538702</v>
      </c>
      <c r="BI134">
        <v>2775.05374890645</v>
      </c>
      <c r="BJ134">
        <v>2808.07495117188</v>
      </c>
      <c r="BK134">
        <v>2855.97534179688</v>
      </c>
      <c r="BL134">
        <v>2902.38134765625</v>
      </c>
      <c r="BM134">
        <v>2953.51440429688</v>
      </c>
      <c r="BN134">
        <v>3031.69677734375</v>
      </c>
      <c r="BO134">
        <v>3279.0371323592499</v>
      </c>
      <c r="BP134">
        <v>3936.3544727529202</v>
      </c>
      <c r="BQ134">
        <v>3936.3544727529202</v>
      </c>
      <c r="BR134">
        <v>3936.3544727529202</v>
      </c>
    </row>
    <row r="135" spans="1:70" x14ac:dyDescent="0.35">
      <c r="A135" t="s">
        <v>1750</v>
      </c>
      <c r="B135" t="s">
        <v>1751</v>
      </c>
      <c r="C135" t="s">
        <v>1527</v>
      </c>
      <c r="D135" t="s">
        <v>1528</v>
      </c>
      <c r="AI135">
        <v>183.521536539854</v>
      </c>
      <c r="AJ135">
        <v>262.11567804837398</v>
      </c>
      <c r="AK135">
        <v>505.97457222211801</v>
      </c>
      <c r="AL135">
        <v>616.55362700963701</v>
      </c>
      <c r="AM135">
        <v>651.19500958265905</v>
      </c>
      <c r="AN135">
        <v>705.93490503433395</v>
      </c>
      <c r="AO135">
        <v>705.292581724054</v>
      </c>
      <c r="AP135">
        <v>773.39429225172796</v>
      </c>
      <c r="AQ135">
        <v>795.52797730296595</v>
      </c>
      <c r="AR135">
        <v>790.80378075787996</v>
      </c>
      <c r="AS135">
        <v>757.14120503008303</v>
      </c>
      <c r="AT135">
        <v>729.17489662272499</v>
      </c>
      <c r="AU135">
        <v>753.35191502252405</v>
      </c>
      <c r="AV135">
        <v>750.44810366720299</v>
      </c>
      <c r="AW135">
        <v>721.77348748614202</v>
      </c>
      <c r="AX135">
        <v>692.39696633927304</v>
      </c>
      <c r="AY135">
        <v>677.59911621678498</v>
      </c>
      <c r="AZ135">
        <v>680.39414359607599</v>
      </c>
      <c r="BA135">
        <v>717.81986122709304</v>
      </c>
      <c r="BB135">
        <v>786.791560562315</v>
      </c>
      <c r="BC135">
        <v>781.84236331521299</v>
      </c>
      <c r="BD135">
        <v>788.75180645870296</v>
      </c>
      <c r="BE135">
        <v>786.13391986052</v>
      </c>
      <c r="BF135">
        <v>754.17247275555201</v>
      </c>
      <c r="BG135">
        <v>707.76888825717504</v>
      </c>
      <c r="BH135">
        <v>682.21812838386199</v>
      </c>
      <c r="BI135">
        <v>643.81234473071902</v>
      </c>
      <c r="BJ135">
        <v>619.01288952566301</v>
      </c>
      <c r="BK135">
        <v>629.07922363281295</v>
      </c>
      <c r="BL135">
        <v>637.468505859375</v>
      </c>
      <c r="BM135">
        <v>1261.38049316406</v>
      </c>
      <c r="BN135">
        <v>4099.5078125</v>
      </c>
      <c r="BO135">
        <v>8125.00103496882</v>
      </c>
    </row>
    <row r="136" spans="1:70" x14ac:dyDescent="0.35">
      <c r="A136" t="s">
        <v>1752</v>
      </c>
      <c r="B136" t="s">
        <v>1753</v>
      </c>
      <c r="C136" t="s">
        <v>1527</v>
      </c>
      <c r="D136" t="s">
        <v>1528</v>
      </c>
      <c r="AI136">
        <v>0.21978631607913601</v>
      </c>
      <c r="AJ136">
        <v>0.22438443258121299</v>
      </c>
      <c r="AK136">
        <v>0.21705242735421801</v>
      </c>
      <c r="AL136">
        <v>0.227029930524631</v>
      </c>
      <c r="AM136">
        <v>0.234163376739218</v>
      </c>
      <c r="AN136">
        <v>0.24428708545689501</v>
      </c>
      <c r="AO136">
        <v>0.25300677113441999</v>
      </c>
      <c r="AP136">
        <v>0.223824039547281</v>
      </c>
      <c r="AQ136">
        <v>0.20658066894541599</v>
      </c>
      <c r="AR136">
        <v>0.20556758326105401</v>
      </c>
      <c r="AS136">
        <v>0.309184508696214</v>
      </c>
      <c r="AT136">
        <v>0.304553124730847</v>
      </c>
      <c r="AU136">
        <v>0.29571611480370602</v>
      </c>
      <c r="AV136">
        <v>0.33497268021140297</v>
      </c>
      <c r="AW136">
        <v>0.38119270062888999</v>
      </c>
      <c r="AX136">
        <v>0.37141503524254998</v>
      </c>
      <c r="AY136">
        <v>0.39321718313134701</v>
      </c>
      <c r="AZ136">
        <v>0.42885387664122798</v>
      </c>
      <c r="BA136">
        <v>0.49364742833823899</v>
      </c>
      <c r="BB136">
        <v>0.47726252001054098</v>
      </c>
      <c r="BC136">
        <v>0.50223823849641003</v>
      </c>
      <c r="BD136">
        <v>0.545838707946248</v>
      </c>
      <c r="BE136">
        <v>0.55176713674141498</v>
      </c>
      <c r="BF136">
        <v>0.52255669626772605</v>
      </c>
      <c r="BG136">
        <v>0.49811648060028102</v>
      </c>
      <c r="BH136">
        <v>0.51669138780285895</v>
      </c>
      <c r="BI136">
        <v>0.47949801406140302</v>
      </c>
      <c r="BJ136">
        <v>0.41999535970711399</v>
      </c>
      <c r="BK136">
        <v>0.384615516378917</v>
      </c>
      <c r="BL136">
        <v>0.34648936806189501</v>
      </c>
      <c r="BM136">
        <v>0.371666181394606</v>
      </c>
      <c r="BN136">
        <v>0.43396714711152101</v>
      </c>
      <c r="BO136">
        <v>0.44055598144575597</v>
      </c>
      <c r="BP136">
        <v>0.43951646445626602</v>
      </c>
      <c r="BQ136">
        <v>0.43951646445626602</v>
      </c>
      <c r="BR136">
        <v>0.43951646445626602</v>
      </c>
    </row>
    <row r="137" spans="1:70" x14ac:dyDescent="0.35">
      <c r="A137" t="s">
        <v>1754</v>
      </c>
      <c r="B137" t="s">
        <v>1755</v>
      </c>
      <c r="C137" t="s">
        <v>1527</v>
      </c>
      <c r="D137" t="s">
        <v>1528</v>
      </c>
      <c r="AI137">
        <v>0.10722287059333301</v>
      </c>
      <c r="AJ137">
        <v>9.8397575625972705E-2</v>
      </c>
      <c r="AK137">
        <v>0.105053298019975</v>
      </c>
      <c r="AL137">
        <v>0.104297821427062</v>
      </c>
      <c r="AM137">
        <v>0.10699589344978699</v>
      </c>
      <c r="AN137">
        <v>0.11484551051761401</v>
      </c>
      <c r="AO137">
        <v>0.125933185445156</v>
      </c>
      <c r="AP137">
        <v>0.13668638551422899</v>
      </c>
      <c r="AQ137">
        <v>0.126209290770365</v>
      </c>
      <c r="AR137">
        <v>0.161755763393541</v>
      </c>
      <c r="AS137">
        <v>0.179220681850148</v>
      </c>
      <c r="AT137">
        <v>0.187867274719383</v>
      </c>
      <c r="AU137">
        <v>0.23539796802606899</v>
      </c>
      <c r="AV137">
        <v>0.26399506151572399</v>
      </c>
      <c r="AW137">
        <v>0.31519614877901397</v>
      </c>
      <c r="AX137">
        <v>0.39292304948248102</v>
      </c>
      <c r="AY137">
        <v>0.45618052951682397</v>
      </c>
      <c r="AZ137">
        <v>0.45498189855712801</v>
      </c>
      <c r="BA137">
        <v>0.55221565455101995</v>
      </c>
      <c r="BB137">
        <v>0.41246117135946803</v>
      </c>
      <c r="BC137">
        <v>0.48607053482776602</v>
      </c>
      <c r="BD137">
        <v>0.59217624207225505</v>
      </c>
      <c r="BE137">
        <v>0.70433274923192402</v>
      </c>
      <c r="BF137">
        <v>0.718589882406511</v>
      </c>
      <c r="BG137">
        <v>0.648675125903312</v>
      </c>
      <c r="BH137">
        <v>0.57541150763090898</v>
      </c>
      <c r="BI137">
        <v>0.61692307383162404</v>
      </c>
      <c r="BJ137">
        <v>0.77058482170105003</v>
      </c>
      <c r="BK137">
        <v>0.80950869186528096</v>
      </c>
      <c r="BL137">
        <v>0.86026143584722303</v>
      </c>
      <c r="BM137">
        <v>0.84301912141720003</v>
      </c>
      <c r="BN137">
        <v>1.76263952255249</v>
      </c>
      <c r="BO137">
        <v>2.0280692857203602</v>
      </c>
      <c r="BP137">
        <v>1.7961438286171001</v>
      </c>
      <c r="BQ137">
        <v>1.7961438286171001</v>
      </c>
      <c r="BR137">
        <v>1.7961438286171001</v>
      </c>
    </row>
    <row r="138" spans="1:70" x14ac:dyDescent="0.35">
      <c r="A138" t="s">
        <v>1756</v>
      </c>
      <c r="B138" t="s">
        <v>1757</v>
      </c>
      <c r="C138" t="s">
        <v>1527</v>
      </c>
      <c r="D138" t="s">
        <v>1528</v>
      </c>
      <c r="AI138">
        <v>1.6016701981627799</v>
      </c>
      <c r="AJ138">
        <v>1.63421289247904</v>
      </c>
      <c r="AK138">
        <v>1.6256858970461701</v>
      </c>
      <c r="AL138">
        <v>1.6039936059453499</v>
      </c>
      <c r="AM138">
        <v>1.61095884625833</v>
      </c>
      <c r="AN138">
        <v>1.6577973856441199</v>
      </c>
      <c r="AO138">
        <v>1.6214307556432299</v>
      </c>
      <c r="AP138">
        <v>1.6397492183787801</v>
      </c>
      <c r="AQ138">
        <v>1.6609323768938999</v>
      </c>
      <c r="AR138">
        <v>1.6759577142009701</v>
      </c>
      <c r="AS138">
        <v>1.7044527167102399</v>
      </c>
      <c r="AT138">
        <v>1.6517142266546101</v>
      </c>
      <c r="AU138">
        <v>1.63313566578861</v>
      </c>
      <c r="AV138">
        <v>1.68518820275395</v>
      </c>
      <c r="AW138">
        <v>1.6526796049638699</v>
      </c>
      <c r="AX138">
        <v>1.7129549442776999</v>
      </c>
      <c r="AY138">
        <v>1.7477142186840999</v>
      </c>
      <c r="AZ138">
        <v>1.7627163477815</v>
      </c>
      <c r="BA138">
        <v>1.7731975907828099</v>
      </c>
      <c r="BB138">
        <v>1.76793978803315</v>
      </c>
      <c r="BC138">
        <v>1.84143327703874</v>
      </c>
      <c r="BD138">
        <v>1.8296931982040401</v>
      </c>
      <c r="BE138">
        <v>1.8598540066806</v>
      </c>
      <c r="BF138">
        <v>1.8457184511912601</v>
      </c>
      <c r="BG138">
        <v>1.88300091358507</v>
      </c>
      <c r="BH138">
        <v>1.94412526193526</v>
      </c>
      <c r="BI138">
        <v>1.8764916221390799</v>
      </c>
      <c r="BJ138">
        <v>1.89693486690521</v>
      </c>
      <c r="BK138">
        <v>1.8031746149063099</v>
      </c>
      <c r="BL138">
        <v>1.7019835710525499</v>
      </c>
      <c r="BM138">
        <v>1.5229116678237899</v>
      </c>
      <c r="BN138">
        <v>1.47842586040497</v>
      </c>
      <c r="BO138">
        <v>1.4941863956450501</v>
      </c>
      <c r="BP138">
        <v>1.50211728050232</v>
      </c>
      <c r="BQ138">
        <v>1.50211728050232</v>
      </c>
      <c r="BR138">
        <v>1.50211728050232</v>
      </c>
    </row>
    <row r="139" spans="1:70" x14ac:dyDescent="0.35">
      <c r="A139" t="s">
        <v>1758</v>
      </c>
      <c r="B139" t="s">
        <v>1759</v>
      </c>
      <c r="C139" t="s">
        <v>1527</v>
      </c>
      <c r="D139" t="s">
        <v>1528</v>
      </c>
    </row>
    <row r="140" spans="1:70" x14ac:dyDescent="0.35">
      <c r="A140" t="s">
        <v>1760</v>
      </c>
      <c r="B140" t="s">
        <v>1761</v>
      </c>
      <c r="C140" t="s">
        <v>1527</v>
      </c>
      <c r="D140" t="s">
        <v>1528</v>
      </c>
    </row>
    <row r="141" spans="1:70" x14ac:dyDescent="0.35">
      <c r="A141" t="s">
        <v>1762</v>
      </c>
      <c r="B141" t="s">
        <v>1763</v>
      </c>
      <c r="C141" t="s">
        <v>1527</v>
      </c>
      <c r="D141" t="s">
        <v>1528</v>
      </c>
    </row>
    <row r="142" spans="1:70" x14ac:dyDescent="0.35">
      <c r="A142" t="s">
        <v>1764</v>
      </c>
      <c r="B142" t="s">
        <v>1765</v>
      </c>
      <c r="C142" t="s">
        <v>1527</v>
      </c>
      <c r="D142" t="s">
        <v>1528</v>
      </c>
    </row>
    <row r="143" spans="1:70" x14ac:dyDescent="0.35">
      <c r="A143" t="s">
        <v>48</v>
      </c>
      <c r="B143" t="s">
        <v>634</v>
      </c>
      <c r="C143" t="s">
        <v>1527</v>
      </c>
      <c r="D143" t="s">
        <v>1528</v>
      </c>
      <c r="AI143">
        <v>9.9564797936250091</v>
      </c>
      <c r="AJ143">
        <v>10.6539616310729</v>
      </c>
      <c r="AK143">
        <v>11.396127720719401</v>
      </c>
      <c r="AL143">
        <v>12.232613250754801</v>
      </c>
      <c r="AM143">
        <v>13.147094549286001</v>
      </c>
      <c r="AN143">
        <v>14.0751152329342</v>
      </c>
      <c r="AO143">
        <v>15.3172616047275</v>
      </c>
      <c r="AP143">
        <v>16.401412026610299</v>
      </c>
      <c r="AQ143">
        <v>17.713587473107602</v>
      </c>
      <c r="AR143">
        <v>18.193495373657601</v>
      </c>
      <c r="AS143">
        <v>19.0851973326692</v>
      </c>
      <c r="AT143">
        <v>19.6260038133215</v>
      </c>
      <c r="AU143">
        <v>20.893300133056101</v>
      </c>
      <c r="AV143">
        <v>22.281282212148799</v>
      </c>
      <c r="AW143">
        <v>23.607540150717401</v>
      </c>
      <c r="AX143">
        <v>25.274669476018602</v>
      </c>
      <c r="AY143">
        <v>27.283522118244001</v>
      </c>
      <c r="AZ143">
        <v>30.2903320280831</v>
      </c>
      <c r="BA143">
        <v>34.569780086435202</v>
      </c>
      <c r="BB143">
        <v>36.378069664767402</v>
      </c>
      <c r="BC143">
        <v>38.564615333270297</v>
      </c>
      <c r="BD143">
        <v>39.288887023925803</v>
      </c>
      <c r="BE143">
        <v>41.431210180091</v>
      </c>
      <c r="BF143">
        <v>42.905313638470403</v>
      </c>
      <c r="BG143">
        <v>44.2462388515779</v>
      </c>
      <c r="BH143">
        <v>45.112389125596998</v>
      </c>
      <c r="BI143">
        <v>46.192326102749703</v>
      </c>
      <c r="BJ143">
        <v>49.274093627929702</v>
      </c>
      <c r="BK143">
        <v>49.967601776122997</v>
      </c>
      <c r="BL143">
        <v>51.708587646484403</v>
      </c>
      <c r="BM143">
        <v>55.1600952148438</v>
      </c>
      <c r="BN143">
        <v>55.526546478271499</v>
      </c>
      <c r="BO143">
        <v>76.495434216325194</v>
      </c>
      <c r="BP143">
        <v>86.735317789108194</v>
      </c>
      <c r="BQ143">
        <v>86.735317789108194</v>
      </c>
      <c r="BR143">
        <v>86.735317789108194</v>
      </c>
    </row>
    <row r="144" spans="1:70" x14ac:dyDescent="0.35">
      <c r="A144" t="s">
        <v>1766</v>
      </c>
      <c r="B144" t="s">
        <v>1767</v>
      </c>
      <c r="C144" t="s">
        <v>1527</v>
      </c>
      <c r="D144" t="s">
        <v>1528</v>
      </c>
    </row>
    <row r="145" spans="1:70" x14ac:dyDescent="0.35">
      <c r="A145" t="s">
        <v>1768</v>
      </c>
      <c r="B145" t="s">
        <v>1769</v>
      </c>
      <c r="C145" t="s">
        <v>1527</v>
      </c>
      <c r="D145" t="s">
        <v>1528</v>
      </c>
    </row>
    <row r="146" spans="1:70" x14ac:dyDescent="0.35">
      <c r="A146" t="s">
        <v>1770</v>
      </c>
      <c r="B146" t="s">
        <v>1771</v>
      </c>
      <c r="C146" t="s">
        <v>1527</v>
      </c>
      <c r="D146" t="s">
        <v>1528</v>
      </c>
      <c r="AI146">
        <v>1.11599913391098</v>
      </c>
      <c r="AJ146">
        <v>1.2719362917547401</v>
      </c>
      <c r="AK146">
        <v>1.4169413376876601</v>
      </c>
      <c r="AL146">
        <v>1.54051186428161</v>
      </c>
      <c r="AM146">
        <v>1.625451207834</v>
      </c>
      <c r="AN146">
        <v>1.7961184600317801</v>
      </c>
      <c r="AO146">
        <v>1.8696926117089201</v>
      </c>
      <c r="AP146">
        <v>2.0037651957178402</v>
      </c>
      <c r="AQ146">
        <v>2.17810449352586</v>
      </c>
      <c r="AR146">
        <v>2.3223481662484202</v>
      </c>
      <c r="AS146">
        <v>2.41397981495725</v>
      </c>
      <c r="AT146">
        <v>2.63167977674498</v>
      </c>
      <c r="AU146">
        <v>2.95956919746446</v>
      </c>
      <c r="AV146">
        <v>2.9730501837112402</v>
      </c>
      <c r="AW146">
        <v>3.1731459967253102</v>
      </c>
      <c r="AX146">
        <v>3.2589049741377298</v>
      </c>
      <c r="AY146">
        <v>3.4557709081868699</v>
      </c>
      <c r="AZ146">
        <v>3.1397759498974902</v>
      </c>
      <c r="BA146">
        <v>3.59546664552101</v>
      </c>
      <c r="BB146">
        <v>3.6572243934365298</v>
      </c>
      <c r="BC146">
        <v>3.8061587469367999</v>
      </c>
      <c r="BD146">
        <v>4.0807523727417001</v>
      </c>
      <c r="BE146">
        <v>4.3646807689706497</v>
      </c>
      <c r="BF146">
        <v>4.3756652590560599</v>
      </c>
      <c r="BG146">
        <v>4.5957690904717801</v>
      </c>
      <c r="BH146">
        <v>4.7139897337701404</v>
      </c>
      <c r="BI146">
        <v>4.96202179071875</v>
      </c>
      <c r="BJ146">
        <v>5.4406332969665501</v>
      </c>
      <c r="BK146">
        <v>5.88551568984985</v>
      </c>
      <c r="BL146">
        <v>6.0872063636779803</v>
      </c>
      <c r="BM146">
        <v>5.90795993804932</v>
      </c>
      <c r="BN146">
        <v>6.1941394805908203</v>
      </c>
      <c r="BO146">
        <v>6.0152360097042301</v>
      </c>
      <c r="BP146">
        <v>5.7982353851650297</v>
      </c>
      <c r="BQ146">
        <v>5.7982353851650297</v>
      </c>
      <c r="BR146">
        <v>5.7982353851650297</v>
      </c>
    </row>
    <row r="147" spans="1:70" x14ac:dyDescent="0.35">
      <c r="A147" t="s">
        <v>1772</v>
      </c>
      <c r="B147" t="s">
        <v>1773</v>
      </c>
      <c r="C147" t="s">
        <v>1527</v>
      </c>
      <c r="D147" t="s">
        <v>1528</v>
      </c>
    </row>
    <row r="148" spans="1:70" x14ac:dyDescent="0.35">
      <c r="A148" t="s">
        <v>1774</v>
      </c>
      <c r="B148" t="s">
        <v>1775</v>
      </c>
      <c r="C148" t="s">
        <v>1527</v>
      </c>
      <c r="D148" t="s">
        <v>1528</v>
      </c>
      <c r="AI148">
        <v>1.31311073710114E-3</v>
      </c>
      <c r="AJ148">
        <v>4.1703907868373604E-3</v>
      </c>
      <c r="AK148">
        <v>4.2499749735144199E-2</v>
      </c>
      <c r="AL148">
        <v>0.168634438615379</v>
      </c>
      <c r="AM148">
        <v>0.266874405126864</v>
      </c>
      <c r="AN148">
        <v>0.36084300000000002</v>
      </c>
      <c r="AO148">
        <v>0.422402</v>
      </c>
      <c r="AP148">
        <v>0.463889</v>
      </c>
      <c r="AQ148">
        <v>0.472603</v>
      </c>
      <c r="AR148">
        <v>0.46116299999999999</v>
      </c>
      <c r="AS148">
        <v>0.45166800000000001</v>
      </c>
      <c r="AT148">
        <v>0.43274800000000002</v>
      </c>
      <c r="AU148">
        <v>0.42073100000000002</v>
      </c>
      <c r="AV148">
        <v>0.40396799999999999</v>
      </c>
      <c r="AW148">
        <v>0.41402600000000001</v>
      </c>
      <c r="AX148">
        <v>0.43516100000000002</v>
      </c>
      <c r="AY148">
        <v>0.44625199999999998</v>
      </c>
      <c r="AZ148">
        <v>0.47009099999999998</v>
      </c>
      <c r="BA148">
        <v>0.49282599999999999</v>
      </c>
      <c r="BB148">
        <v>0.46940599999999999</v>
      </c>
      <c r="BC148">
        <v>0.45045299999999999</v>
      </c>
      <c r="BD148">
        <v>0.45191999999999999</v>
      </c>
      <c r="BE148">
        <v>0.452656</v>
      </c>
      <c r="BF148">
        <v>0.44334499999999999</v>
      </c>
      <c r="BG148">
        <v>0.44262299999999999</v>
      </c>
      <c r="BH148">
        <v>0.44585599999999997</v>
      </c>
      <c r="BI148">
        <v>0.43843900000000002</v>
      </c>
      <c r="BJ148">
        <v>0.44271899999999997</v>
      </c>
      <c r="BK148">
        <v>0.44662000000000002</v>
      </c>
      <c r="BL148">
        <v>0.431815</v>
      </c>
      <c r="BM148">
        <v>0.433452</v>
      </c>
      <c r="BN148">
        <v>0.43448999999999999</v>
      </c>
      <c r="BO148">
        <v>0.46699299999999999</v>
      </c>
      <c r="BP148">
        <v>0.48317599999999999</v>
      </c>
      <c r="BQ148">
        <v>0.48317599999999999</v>
      </c>
      <c r="BR148">
        <v>0.48317599999999999</v>
      </c>
    </row>
    <row r="149" spans="1:70" x14ac:dyDescent="0.35">
      <c r="A149" t="s">
        <v>1776</v>
      </c>
      <c r="B149" t="s">
        <v>1777</v>
      </c>
      <c r="C149" t="s">
        <v>1527</v>
      </c>
      <c r="D149" t="s">
        <v>1528</v>
      </c>
      <c r="AI149">
        <v>0.926284</v>
      </c>
      <c r="AJ149">
        <v>0.91231700000000004</v>
      </c>
      <c r="AK149">
        <v>0.92525199999999996</v>
      </c>
      <c r="AL149">
        <v>0.957812</v>
      </c>
      <c r="AM149">
        <v>0.97100600000000004</v>
      </c>
      <c r="AN149">
        <v>0.97324299999999997</v>
      </c>
      <c r="AO149">
        <v>0.97503200000000001</v>
      </c>
      <c r="AP149">
        <v>0.97372899999999996</v>
      </c>
      <c r="AQ149">
        <v>0.96440199999999998</v>
      </c>
      <c r="AR149">
        <v>0.95762999999999998</v>
      </c>
      <c r="AS149">
        <v>0.955731</v>
      </c>
      <c r="AT149">
        <v>0.96336500000000003</v>
      </c>
      <c r="AU149">
        <v>0.95699599999999996</v>
      </c>
      <c r="AV149">
        <v>0.96466200000000002</v>
      </c>
      <c r="AW149">
        <v>0.95118100000000005</v>
      </c>
      <c r="AX149">
        <v>0.94636299999999995</v>
      </c>
      <c r="AY149">
        <v>0.91669599999999996</v>
      </c>
      <c r="AZ149">
        <v>0.92120899999999994</v>
      </c>
      <c r="BA149">
        <v>0.90004499999999998</v>
      </c>
      <c r="BB149">
        <v>0.90303199999999995</v>
      </c>
      <c r="BC149">
        <v>0.92579900000000004</v>
      </c>
      <c r="BD149">
        <v>0.90509899999999999</v>
      </c>
      <c r="BE149">
        <v>0.90678999999999998</v>
      </c>
      <c r="BF149">
        <v>0.89525399999999999</v>
      </c>
      <c r="BG149">
        <v>0.88413799999999998</v>
      </c>
      <c r="BH149">
        <v>0.88126099999999996</v>
      </c>
      <c r="BI149">
        <v>0.85189400000000004</v>
      </c>
      <c r="BJ149">
        <v>0.84831000000000001</v>
      </c>
      <c r="BK149">
        <v>0.84886600000000001</v>
      </c>
      <c r="BL149">
        <v>0.82942899999999997</v>
      </c>
      <c r="BM149">
        <v>0.83816199999999996</v>
      </c>
      <c r="BN149">
        <v>0.81953399999999998</v>
      </c>
      <c r="BO149">
        <v>0.81053600000000003</v>
      </c>
      <c r="BP149">
        <v>0.82752999999999999</v>
      </c>
      <c r="BQ149">
        <v>0.82752999999999999</v>
      </c>
      <c r="BR149">
        <v>0.82752999999999999</v>
      </c>
    </row>
    <row r="150" spans="1:70" x14ac:dyDescent="0.35">
      <c r="A150" t="s">
        <v>1778</v>
      </c>
      <c r="B150" t="s">
        <v>1779</v>
      </c>
      <c r="C150" t="s">
        <v>1527</v>
      </c>
      <c r="D150" t="s">
        <v>1528</v>
      </c>
      <c r="AI150">
        <v>4.7318447464657597E-3</v>
      </c>
      <c r="AJ150">
        <v>1.2018654519678E-2</v>
      </c>
      <c r="AK150">
        <v>0.121327098458496</v>
      </c>
      <c r="AL150">
        <v>0.18215434867115499</v>
      </c>
      <c r="AM150">
        <v>0.24299999999999999</v>
      </c>
      <c r="AN150">
        <v>0.29625200000000002</v>
      </c>
      <c r="AO150">
        <v>0.32814199999999999</v>
      </c>
      <c r="AP150">
        <v>0.34194799999999997</v>
      </c>
      <c r="AQ150">
        <v>0.35308899999999999</v>
      </c>
      <c r="AR150">
        <v>0.35431600000000002</v>
      </c>
      <c r="AS150">
        <v>0.36081000000000002</v>
      </c>
      <c r="AT150">
        <v>0.353323</v>
      </c>
      <c r="AU150">
        <v>0.360954</v>
      </c>
      <c r="AV150">
        <v>0.37820500000000001</v>
      </c>
      <c r="AW150">
        <v>0.39932200000000001</v>
      </c>
      <c r="AX150">
        <v>0.43859199999999998</v>
      </c>
      <c r="AY150">
        <v>0.48889100000000002</v>
      </c>
      <c r="AZ150">
        <v>0.56568099999999999</v>
      </c>
      <c r="BA150">
        <v>0.57553900000000002</v>
      </c>
      <c r="BB150">
        <v>0.52114400000000005</v>
      </c>
      <c r="BC150">
        <v>0.48708800000000002</v>
      </c>
      <c r="BD150">
        <v>0.49850499999999998</v>
      </c>
      <c r="BE150">
        <v>0.50620200000000004</v>
      </c>
      <c r="BF150">
        <v>0.49926900000000002</v>
      </c>
      <c r="BG150">
        <v>0.497562</v>
      </c>
      <c r="BH150">
        <v>0.49756800000000001</v>
      </c>
      <c r="BI150">
        <v>0.48453299999999999</v>
      </c>
      <c r="BJ150">
        <v>0.48453600000000002</v>
      </c>
      <c r="BK150">
        <v>0.48993100000000001</v>
      </c>
      <c r="BL150">
        <v>0.47980200000000001</v>
      </c>
      <c r="BM150">
        <v>0.46966799999999997</v>
      </c>
      <c r="BN150">
        <v>0.48117300000000002</v>
      </c>
      <c r="BO150">
        <v>0.49687700000000001</v>
      </c>
      <c r="BP150">
        <v>0.50449999999999995</v>
      </c>
      <c r="BQ150">
        <v>0.50449999999999995</v>
      </c>
      <c r="BR150">
        <v>0.50449999999999995</v>
      </c>
    </row>
    <row r="151" spans="1:70" x14ac:dyDescent="0.35">
      <c r="A151" t="s">
        <v>1780</v>
      </c>
      <c r="B151" t="s">
        <v>1781</v>
      </c>
      <c r="C151" t="s">
        <v>1527</v>
      </c>
      <c r="D151" t="s">
        <v>1528</v>
      </c>
      <c r="AI151">
        <v>2.7823914213883199</v>
      </c>
      <c r="AJ151">
        <v>3.0049611065544801</v>
      </c>
      <c r="AK151">
        <v>3.3710555590617499</v>
      </c>
      <c r="AL151">
        <v>3.6070510944555498</v>
      </c>
      <c r="AM151">
        <v>3.7701433871813901</v>
      </c>
      <c r="AN151">
        <v>3.9949526141258298</v>
      </c>
      <c r="AO151">
        <v>4.0120511758123403</v>
      </c>
      <c r="AP151">
        <v>4.0095170068001798</v>
      </c>
      <c r="AQ151">
        <v>3.8879980076008298</v>
      </c>
      <c r="AR151">
        <v>3.7880723459150798</v>
      </c>
      <c r="AS151">
        <v>3.6394953053028098</v>
      </c>
      <c r="AT151">
        <v>3.5067033034905699</v>
      </c>
      <c r="AU151">
        <v>3.4068582947338402</v>
      </c>
      <c r="AV151">
        <v>3.3425872549743199</v>
      </c>
      <c r="AW151">
        <v>3.3180035543422099</v>
      </c>
      <c r="AX151">
        <v>3.3962553628276901</v>
      </c>
      <c r="AY151">
        <v>3.54982269589618</v>
      </c>
      <c r="AZ151">
        <v>3.7590169125683999</v>
      </c>
      <c r="BA151">
        <v>4.05945370536634</v>
      </c>
      <c r="BB151">
        <v>4.0717723812866904</v>
      </c>
      <c r="BC151">
        <v>4.2156084949969603</v>
      </c>
      <c r="BD151">
        <v>4.4397869110107404</v>
      </c>
      <c r="BE151">
        <v>4.5652909278869602</v>
      </c>
      <c r="BF151">
        <v>4.6438708305358896</v>
      </c>
      <c r="BG151">
        <v>4.8606619834899902</v>
      </c>
      <c r="BH151">
        <v>5.13702344894409</v>
      </c>
      <c r="BI151">
        <v>5.1178541183471697</v>
      </c>
      <c r="BJ151">
        <v>5.1549162864685103</v>
      </c>
      <c r="BK151">
        <v>5.2122467770672198</v>
      </c>
      <c r="BL151">
        <v>5.2434644554616199</v>
      </c>
      <c r="BM151">
        <v>5.1625547787692598</v>
      </c>
      <c r="BN151">
        <v>4.8971744112187903</v>
      </c>
      <c r="BO151">
        <v>4.6325185442729202</v>
      </c>
      <c r="BP151">
        <v>4.7614607588242803</v>
      </c>
      <c r="BQ151">
        <v>4.7614607588242803</v>
      </c>
      <c r="BR151">
        <v>4.7614607588242803</v>
      </c>
    </row>
    <row r="152" spans="1:70" x14ac:dyDescent="0.35">
      <c r="A152" t="s">
        <v>1782</v>
      </c>
      <c r="B152" t="s">
        <v>1783</v>
      </c>
      <c r="C152" t="s">
        <v>1527</v>
      </c>
      <c r="D152" t="s">
        <v>1528</v>
      </c>
    </row>
    <row r="153" spans="1:70" x14ac:dyDescent="0.35">
      <c r="A153" t="s">
        <v>1784</v>
      </c>
      <c r="B153" t="s">
        <v>1785</v>
      </c>
      <c r="C153" t="s">
        <v>1527</v>
      </c>
      <c r="D153" t="s">
        <v>1528</v>
      </c>
      <c r="AI153">
        <v>4.0576064455735503</v>
      </c>
      <c r="AJ153">
        <v>4.1366732346010897</v>
      </c>
      <c r="AK153">
        <v>4.2300618214779497</v>
      </c>
      <c r="AL153">
        <v>4.2575262537388596</v>
      </c>
      <c r="AM153">
        <v>4.1958380680315903</v>
      </c>
      <c r="AN153">
        <v>4.4194746325018697</v>
      </c>
      <c r="AO153">
        <v>4.3589193879345602</v>
      </c>
      <c r="AP153">
        <v>4.31559535870442</v>
      </c>
      <c r="AQ153">
        <v>4.28433305521198</v>
      </c>
      <c r="AR153">
        <v>4.21947544767092</v>
      </c>
      <c r="AS153">
        <v>4.0530818408003304</v>
      </c>
      <c r="AT153">
        <v>3.9881873450652501</v>
      </c>
      <c r="AU153">
        <v>3.9648429219399799</v>
      </c>
      <c r="AV153">
        <v>3.9215333482049002</v>
      </c>
      <c r="AW153">
        <v>3.85372819977357</v>
      </c>
      <c r="AX153">
        <v>3.7696840330772998</v>
      </c>
      <c r="AY153">
        <v>3.7097666473749</v>
      </c>
      <c r="AZ153">
        <v>3.7264639915321598</v>
      </c>
      <c r="BA153">
        <v>3.83262308050351</v>
      </c>
      <c r="BB153">
        <v>3.7918905585235501</v>
      </c>
      <c r="BC153">
        <v>3.7706192559668699</v>
      </c>
      <c r="BD153">
        <v>3.6722760200500502</v>
      </c>
      <c r="BE153">
        <v>3.7360943193881901</v>
      </c>
      <c r="BF153">
        <v>3.7666499184720399</v>
      </c>
      <c r="BG153">
        <v>3.9903388157650701</v>
      </c>
      <c r="BH153">
        <v>3.9390556434816499</v>
      </c>
      <c r="BI153">
        <v>3.9224720862602598</v>
      </c>
      <c r="BJ153">
        <v>3.9370861053466801</v>
      </c>
      <c r="BK153">
        <v>4.2131624221801802</v>
      </c>
      <c r="BL153">
        <v>4.19297552108765</v>
      </c>
      <c r="BM153">
        <v>4.0281105041503897</v>
      </c>
      <c r="BN153">
        <v>3.9462807178497301</v>
      </c>
      <c r="BO153">
        <v>3.79919933253999</v>
      </c>
      <c r="BP153">
        <v>3.81892783199548</v>
      </c>
      <c r="BQ153">
        <v>3.81892783199548</v>
      </c>
      <c r="BR153">
        <v>3.81892783199548</v>
      </c>
    </row>
    <row r="154" spans="1:70" x14ac:dyDescent="0.35">
      <c r="A154" t="s">
        <v>1786</v>
      </c>
      <c r="B154" t="s">
        <v>1787</v>
      </c>
      <c r="C154" t="s">
        <v>1527</v>
      </c>
      <c r="D154" t="s">
        <v>1528</v>
      </c>
    </row>
    <row r="155" spans="1:70" x14ac:dyDescent="0.35">
      <c r="A155" t="s">
        <v>1788</v>
      </c>
      <c r="B155" t="s">
        <v>1789</v>
      </c>
      <c r="C155" t="s">
        <v>1527</v>
      </c>
      <c r="D155" t="s">
        <v>1528</v>
      </c>
      <c r="AI155">
        <v>7.4299824393837799E-4</v>
      </c>
      <c r="AJ155">
        <v>1.7236194074689299E-3</v>
      </c>
      <c r="AK155">
        <v>1.7611019409219102E-2</v>
      </c>
      <c r="AL155">
        <v>0.16522982410100601</v>
      </c>
      <c r="AM155">
        <v>0.608989870680268</v>
      </c>
      <c r="AN155">
        <v>0.82754637633414496</v>
      </c>
      <c r="AO155">
        <v>1.0390125323767001</v>
      </c>
      <c r="AP155">
        <v>1.14910394453557</v>
      </c>
      <c r="AQ155">
        <v>1.24384985817796</v>
      </c>
      <c r="AR155">
        <v>1.7144134224093399</v>
      </c>
      <c r="AS155">
        <v>2.1345886162560901</v>
      </c>
      <c r="AT155">
        <v>2.3399558416006698</v>
      </c>
      <c r="AU155">
        <v>2.53058751542155</v>
      </c>
      <c r="AV155">
        <v>2.8505059994756099</v>
      </c>
      <c r="AW155">
        <v>2.9975710772823199</v>
      </c>
      <c r="AX155">
        <v>3.1780229714492401</v>
      </c>
      <c r="AY155">
        <v>3.4966243948864002</v>
      </c>
      <c r="AZ155">
        <v>3.9459854572741899</v>
      </c>
      <c r="BA155">
        <v>4.2292762950002203</v>
      </c>
      <c r="BB155">
        <v>4.2945379820279603</v>
      </c>
      <c r="BC155">
        <v>4.7127112336784496</v>
      </c>
      <c r="BD155">
        <v>4.9956541061401403</v>
      </c>
      <c r="BE155">
        <v>5.0254301626820199</v>
      </c>
      <c r="BF155">
        <v>5.0198443496259202</v>
      </c>
      <c r="BG155">
        <v>5.3426222123236897</v>
      </c>
      <c r="BH155">
        <v>5.6256262848225198</v>
      </c>
      <c r="BI155">
        <v>5.4934889443630297</v>
      </c>
      <c r="BJ155">
        <v>5.6773433685302699</v>
      </c>
      <c r="BK155">
        <v>5.8843727111816397</v>
      </c>
      <c r="BL155">
        <v>5.7716927528381303</v>
      </c>
      <c r="BM155">
        <v>5.6031675338745099</v>
      </c>
      <c r="BN155">
        <v>5.9467587471008301</v>
      </c>
      <c r="BO155">
        <v>6.6252170657171598</v>
      </c>
      <c r="BP155">
        <v>6.94888047523769</v>
      </c>
      <c r="BQ155">
        <v>6.94888047523769</v>
      </c>
      <c r="BR155">
        <v>6.94888047523769</v>
      </c>
    </row>
    <row r="156" spans="1:70" x14ac:dyDescent="0.35">
      <c r="A156" t="s">
        <v>1790</v>
      </c>
      <c r="B156" t="s">
        <v>1791</v>
      </c>
      <c r="C156" t="s">
        <v>1527</v>
      </c>
      <c r="D156" t="s">
        <v>1528</v>
      </c>
      <c r="AI156">
        <v>83.587470693543693</v>
      </c>
      <c r="AJ156">
        <v>87.758177571942298</v>
      </c>
      <c r="AK156">
        <v>98.302002085197898</v>
      </c>
      <c r="AL156">
        <v>105.618781817377</v>
      </c>
      <c r="AM156">
        <v>143.73281435181801</v>
      </c>
      <c r="AN156">
        <v>209.81464883644301</v>
      </c>
      <c r="AO156">
        <v>246.758175128159</v>
      </c>
      <c r="AP156">
        <v>253.471502636765</v>
      </c>
      <c r="AQ156">
        <v>266.220050118063</v>
      </c>
      <c r="AR156">
        <v>281.37722624423299</v>
      </c>
      <c r="AS156">
        <v>306.97987125223898</v>
      </c>
      <c r="AT156">
        <v>323.98809114856999</v>
      </c>
      <c r="AU156">
        <v>371.66568421246501</v>
      </c>
      <c r="AV156">
        <v>358.25931674655197</v>
      </c>
      <c r="AW156">
        <v>397.56636899077603</v>
      </c>
      <c r="AX156">
        <v>456.26866325926301</v>
      </c>
      <c r="AY156">
        <v>490.26977267926799</v>
      </c>
      <c r="AZ156">
        <v>526.44578465205097</v>
      </c>
      <c r="BA156">
        <v>555.16076066289804</v>
      </c>
      <c r="BB156">
        <v>589.98978970432802</v>
      </c>
      <c r="BC156">
        <v>642.47028265406095</v>
      </c>
      <c r="BD156">
        <v>694.86267089843795</v>
      </c>
      <c r="BE156">
        <v>740.11174443028904</v>
      </c>
      <c r="BF156">
        <v>771.83609701119099</v>
      </c>
      <c r="BG156">
        <v>814.71940888988195</v>
      </c>
      <c r="BH156">
        <v>872.87177670225003</v>
      </c>
      <c r="BI156">
        <v>923.495121945439</v>
      </c>
      <c r="BJ156">
        <v>990.84039306640602</v>
      </c>
      <c r="BK156">
        <v>1079.08020019531</v>
      </c>
      <c r="BL156">
        <v>1121.69445800781</v>
      </c>
      <c r="BM156">
        <v>1145.66564941406</v>
      </c>
      <c r="BN156">
        <v>1173.85522460938</v>
      </c>
      <c r="BO156">
        <v>1188.0005494432</v>
      </c>
      <c r="BP156">
        <v>1248.82974959173</v>
      </c>
      <c r="BQ156">
        <v>1248.82974959173</v>
      </c>
      <c r="BR156">
        <v>1248.82974959173</v>
      </c>
    </row>
    <row r="157" spans="1:70" x14ac:dyDescent="0.35">
      <c r="A157" t="s">
        <v>1436</v>
      </c>
      <c r="B157" t="s">
        <v>1792</v>
      </c>
      <c r="C157" t="s">
        <v>1527</v>
      </c>
      <c r="D157" t="s">
        <v>1528</v>
      </c>
      <c r="AI157">
        <v>2.0182541729522501</v>
      </c>
      <c r="AJ157">
        <v>2.3476630320519698</v>
      </c>
      <c r="AK157">
        <v>2.5855573669196201</v>
      </c>
      <c r="AL157">
        <v>2.8074009026234799</v>
      </c>
      <c r="AM157">
        <v>2.9785123043274901</v>
      </c>
      <c r="AN157">
        <v>2.93973989735251</v>
      </c>
      <c r="AO157">
        <v>3.0213107859617701</v>
      </c>
      <c r="AP157">
        <v>3.0918791919503499</v>
      </c>
      <c r="AQ157">
        <v>3.0227227876116101</v>
      </c>
      <c r="AR157">
        <v>3.06260869602231</v>
      </c>
      <c r="AS157">
        <v>3.0556373905296499</v>
      </c>
      <c r="AT157">
        <v>4.5092043551353598</v>
      </c>
      <c r="AU157">
        <v>4.4622953985092799</v>
      </c>
      <c r="AV157">
        <v>4.3962925141838403</v>
      </c>
      <c r="AW157">
        <v>4.70800233358006</v>
      </c>
      <c r="AX157">
        <v>4.9829316589615704</v>
      </c>
      <c r="AY157">
        <v>5.2951258469549796</v>
      </c>
      <c r="AZ157">
        <v>5.7083742098934298</v>
      </c>
      <c r="BA157">
        <v>6.2481728102764897</v>
      </c>
      <c r="BB157">
        <v>6.9806670905000203</v>
      </c>
      <c r="BC157">
        <v>7.1241278914556299</v>
      </c>
      <c r="BD157">
        <v>7.8616256713867196</v>
      </c>
      <c r="BE157">
        <v>8.1574373922875392</v>
      </c>
      <c r="BF157">
        <v>8.2530845982947501</v>
      </c>
      <c r="BG157">
        <v>8.1835900722673909</v>
      </c>
      <c r="BH157">
        <v>8.2912451000801095</v>
      </c>
      <c r="BI157">
        <v>8.1452310498147398</v>
      </c>
      <c r="BJ157">
        <v>8.1805057525634801</v>
      </c>
      <c r="BK157">
        <v>8.0282411575317401</v>
      </c>
      <c r="BL157">
        <v>7.8254413604736301</v>
      </c>
      <c r="BM157">
        <v>8.4710826873779297</v>
      </c>
      <c r="BN157">
        <v>8.2106695175170898</v>
      </c>
      <c r="BO157">
        <v>7.9155697118676098</v>
      </c>
      <c r="BP157">
        <v>7.8565649196253498</v>
      </c>
      <c r="BQ157">
        <v>7.8565649196253498</v>
      </c>
      <c r="BR157">
        <v>7.8565649196253498</v>
      </c>
    </row>
    <row r="158" spans="1:70" x14ac:dyDescent="0.35">
      <c r="A158" t="s">
        <v>1793</v>
      </c>
      <c r="B158" t="s">
        <v>1794</v>
      </c>
      <c r="C158" t="s">
        <v>1527</v>
      </c>
      <c r="D158" t="s">
        <v>1528</v>
      </c>
    </row>
    <row r="159" spans="1:70" x14ac:dyDescent="0.35">
      <c r="A159" t="s">
        <v>1795</v>
      </c>
      <c r="B159" t="s">
        <v>1796</v>
      </c>
      <c r="C159" t="s">
        <v>1527</v>
      </c>
      <c r="D159" t="s">
        <v>1528</v>
      </c>
      <c r="AI159">
        <v>1.3495330000000001</v>
      </c>
      <c r="AJ159">
        <v>1.6088990000000001</v>
      </c>
      <c r="AK159">
        <v>1.7997430000000001</v>
      </c>
      <c r="AL159">
        <v>2.0843600000000002</v>
      </c>
      <c r="AM159">
        <v>2.2114029999999998</v>
      </c>
      <c r="AN159">
        <v>3.006586</v>
      </c>
      <c r="AO159">
        <v>3.7407560000000002</v>
      </c>
      <c r="AP159">
        <v>4.329472</v>
      </c>
      <c r="AQ159">
        <v>4.9541329999999997</v>
      </c>
      <c r="AR159">
        <v>5.6336700000000004</v>
      </c>
      <c r="AS159">
        <v>6.0783969999999998</v>
      </c>
      <c r="AT159">
        <v>6.3292599999999997</v>
      </c>
      <c r="AU159">
        <v>6.5536969999999997</v>
      </c>
      <c r="AV159">
        <v>6.6472160000000002</v>
      </c>
      <c r="AW159">
        <v>6.9989239999999997</v>
      </c>
      <c r="AX159">
        <v>7.126862</v>
      </c>
      <c r="AY159">
        <v>7.1298899999999996</v>
      </c>
      <c r="AZ159">
        <v>7.3676789999999999</v>
      </c>
      <c r="BA159">
        <v>7.4695320000000001</v>
      </c>
      <c r="BB159">
        <v>7.4925629999999996</v>
      </c>
      <c r="BC159">
        <v>7.7273420000000002</v>
      </c>
      <c r="BD159">
        <v>7.6730130000000001</v>
      </c>
      <c r="BE159">
        <v>7.858708</v>
      </c>
      <c r="BF159">
        <v>7.8843589999999999</v>
      </c>
      <c r="BG159">
        <v>8.045318</v>
      </c>
      <c r="BH159">
        <v>8.3275950000000005</v>
      </c>
      <c r="BI159">
        <v>8.4460429999999995</v>
      </c>
      <c r="BJ159">
        <v>8.9135519999999993</v>
      </c>
      <c r="BK159">
        <v>9.2763629999999999</v>
      </c>
      <c r="BL159">
        <v>9.5283660000000001</v>
      </c>
      <c r="BM159">
        <v>9.8149660000000001</v>
      </c>
      <c r="BN159">
        <v>9.9416860000000007</v>
      </c>
      <c r="BO159">
        <v>9.6816259999999996</v>
      </c>
      <c r="BP159">
        <v>9.6599299999999992</v>
      </c>
      <c r="BQ159">
        <v>9.6599299999999992</v>
      </c>
      <c r="BR159">
        <v>9.6599299999999992</v>
      </c>
    </row>
    <row r="160" spans="1:70" x14ac:dyDescent="0.35">
      <c r="A160" t="s">
        <v>1437</v>
      </c>
      <c r="B160" t="s">
        <v>1797</v>
      </c>
      <c r="C160" t="s">
        <v>1527</v>
      </c>
      <c r="D160" t="s">
        <v>1528</v>
      </c>
      <c r="AI160">
        <v>0.83460157144725999</v>
      </c>
      <c r="AJ160">
        <v>0.848023223758268</v>
      </c>
      <c r="AK160">
        <v>0.85411810170667501</v>
      </c>
      <c r="AL160">
        <v>0.85965319025422104</v>
      </c>
      <c r="AM160">
        <v>0.86377291501784503</v>
      </c>
      <c r="AN160">
        <v>0.869783464771542</v>
      </c>
      <c r="AO160">
        <v>0.87802758240036305</v>
      </c>
      <c r="AP160">
        <v>0.91451115322889298</v>
      </c>
      <c r="AQ160">
        <v>0.92859340127100998</v>
      </c>
      <c r="AR160">
        <v>0.93863805555548896</v>
      </c>
      <c r="AS160">
        <v>0.90760642673758896</v>
      </c>
      <c r="AT160">
        <v>0.88479589047224405</v>
      </c>
      <c r="AU160">
        <v>0.90630709951591604</v>
      </c>
      <c r="AV160">
        <v>0.89717110784019005</v>
      </c>
      <c r="AW160">
        <v>0.89092753832161597</v>
      </c>
      <c r="AX160">
        <v>0.88080199563523898</v>
      </c>
      <c r="AY160">
        <v>0.88417421222403403</v>
      </c>
      <c r="AZ160">
        <v>0.87424467581138099</v>
      </c>
      <c r="BA160">
        <v>0.90462352665199897</v>
      </c>
      <c r="BB160">
        <v>0.89475640761813602</v>
      </c>
      <c r="BC160">
        <v>0.8924841948451</v>
      </c>
      <c r="BD160">
        <v>0.93859516440826896</v>
      </c>
      <c r="BE160">
        <v>0.97846928370703501</v>
      </c>
      <c r="BF160">
        <v>0.95697239033580095</v>
      </c>
      <c r="BG160">
        <v>0.949708356077553</v>
      </c>
      <c r="BH160">
        <v>0.91056695471956395</v>
      </c>
      <c r="BI160">
        <v>0.96825940446678105</v>
      </c>
      <c r="BJ160">
        <v>0.97191869996981495</v>
      </c>
      <c r="BK160">
        <v>0.92668724978777295</v>
      </c>
      <c r="BL160">
        <v>0.87314547785224095</v>
      </c>
      <c r="BM160">
        <v>0.920480419289194</v>
      </c>
      <c r="BN160">
        <v>0.93203302524473197</v>
      </c>
      <c r="BO160">
        <v>0.88001232783733896</v>
      </c>
      <c r="BP160">
        <v>0.90270994968936502</v>
      </c>
      <c r="BQ160">
        <v>0.90270994968936502</v>
      </c>
      <c r="BR160">
        <v>0.90270994968936502</v>
      </c>
    </row>
    <row r="161" spans="1:70" x14ac:dyDescent="0.35">
      <c r="A161" t="s">
        <v>1798</v>
      </c>
      <c r="B161" t="s">
        <v>1799</v>
      </c>
      <c r="C161" t="s">
        <v>1527</v>
      </c>
      <c r="D161" t="s">
        <v>1528</v>
      </c>
    </row>
    <row r="162" spans="1:70" x14ac:dyDescent="0.35">
      <c r="A162" t="s">
        <v>1800</v>
      </c>
      <c r="B162" t="s">
        <v>1801</v>
      </c>
      <c r="C162" t="s">
        <v>1527</v>
      </c>
      <c r="D162" t="s">
        <v>1528</v>
      </c>
      <c r="AI162">
        <v>4.8216404003213198E-2</v>
      </c>
      <c r="AJ162">
        <v>9.0443267105467198E-2</v>
      </c>
      <c r="AK162">
        <v>1.21293671021685</v>
      </c>
      <c r="AL162">
        <v>6.4234306109812502</v>
      </c>
      <c r="AM162">
        <v>15.841457016501501</v>
      </c>
      <c r="AN162">
        <v>18.168089820324901</v>
      </c>
      <c r="AO162">
        <v>18.3525805204862</v>
      </c>
      <c r="AP162">
        <v>18.750366111850301</v>
      </c>
      <c r="AQ162">
        <v>18.751612071189101</v>
      </c>
      <c r="AR162">
        <v>19.039195862334001</v>
      </c>
      <c r="AS162">
        <v>19.943772165145401</v>
      </c>
      <c r="AT162">
        <v>20.495539482613101</v>
      </c>
      <c r="AU162">
        <v>19.6341708542714</v>
      </c>
      <c r="AV162">
        <v>20.099575592897502</v>
      </c>
      <c r="AW162">
        <v>19.261404483367102</v>
      </c>
      <c r="AX162">
        <v>19.2937332645491</v>
      </c>
      <c r="AY162">
        <v>18.885674318051802</v>
      </c>
      <c r="AZ162">
        <v>19.509507534197901</v>
      </c>
      <c r="BA162">
        <v>19.264311096627999</v>
      </c>
      <c r="BB162">
        <v>18.364957000370001</v>
      </c>
      <c r="BC162">
        <v>18.734351584141901</v>
      </c>
      <c r="BD162">
        <v>19.2906105175317</v>
      </c>
      <c r="BE162">
        <v>19.0045409236903</v>
      </c>
      <c r="BF162">
        <v>19.106338759958401</v>
      </c>
      <c r="BG162">
        <v>18.997255404989001</v>
      </c>
      <c r="BH162">
        <v>19.4420122639407</v>
      </c>
      <c r="BI162">
        <v>18.959388218624301</v>
      </c>
      <c r="BJ162">
        <v>18.971970961339</v>
      </c>
      <c r="BK162">
        <v>18.952371911361801</v>
      </c>
      <c r="BL162">
        <v>18.2566456848567</v>
      </c>
      <c r="BM162">
        <v>18.063840252448099</v>
      </c>
      <c r="BN162">
        <v>17.7484897022286</v>
      </c>
      <c r="BO162">
        <v>18.133681740879101</v>
      </c>
      <c r="BP162">
        <v>18.6516828695</v>
      </c>
      <c r="BQ162">
        <v>18.6516828695</v>
      </c>
      <c r="BR162">
        <v>18.6516828695</v>
      </c>
    </row>
    <row r="163" spans="1:70" x14ac:dyDescent="0.35">
      <c r="A163" t="s">
        <v>1802</v>
      </c>
      <c r="B163" t="s">
        <v>1803</v>
      </c>
      <c r="C163" t="s">
        <v>1527</v>
      </c>
      <c r="D163" t="s">
        <v>1528</v>
      </c>
      <c r="AI163">
        <v>129.23017915444299</v>
      </c>
      <c r="AJ163">
        <v>117.732584015163</v>
      </c>
      <c r="AK163">
        <v>115.959855936693</v>
      </c>
      <c r="AL163">
        <v>116.93942228839001</v>
      </c>
      <c r="AM163">
        <v>159.79154158556199</v>
      </c>
      <c r="AN163">
        <v>181.25265707172301</v>
      </c>
      <c r="AO163">
        <v>175.05333275432301</v>
      </c>
      <c r="AP163">
        <v>181.688530877396</v>
      </c>
      <c r="AQ163">
        <v>182.794771588586</v>
      </c>
      <c r="AR163">
        <v>174.449436881503</v>
      </c>
      <c r="AS163">
        <v>169.52818083869201</v>
      </c>
      <c r="AT163">
        <v>173.551481756859</v>
      </c>
      <c r="AU163">
        <v>176.89913689902099</v>
      </c>
      <c r="AV163">
        <v>160.30008541402</v>
      </c>
      <c r="AW163">
        <v>161.71989338486401</v>
      </c>
      <c r="AX163">
        <v>168.56633032518201</v>
      </c>
      <c r="AY163">
        <v>171.122263018284</v>
      </c>
      <c r="AZ163">
        <v>174.197500383685</v>
      </c>
      <c r="BA163">
        <v>183.34031529739801</v>
      </c>
      <c r="BB163">
        <v>190.663869959652</v>
      </c>
      <c r="BC163">
        <v>196.59712865672799</v>
      </c>
      <c r="BD163">
        <v>216.09016418457</v>
      </c>
      <c r="BE163">
        <v>223.83435991722399</v>
      </c>
      <c r="BF163">
        <v>216.31713028790799</v>
      </c>
      <c r="BG163">
        <v>214.21804567815201</v>
      </c>
      <c r="BH163">
        <v>212.64146442488499</v>
      </c>
      <c r="BI163">
        <v>204.21390662789199</v>
      </c>
      <c r="BJ163">
        <v>205.83920288085901</v>
      </c>
      <c r="BK163">
        <v>206.16638183593801</v>
      </c>
      <c r="BL163">
        <v>201.95138549804699</v>
      </c>
      <c r="BM163">
        <v>201.44403076171901</v>
      </c>
      <c r="BN163">
        <v>203.72253417968801</v>
      </c>
      <c r="BO163">
        <v>201.22324295439401</v>
      </c>
      <c r="BP163">
        <v>199.69700312756001</v>
      </c>
      <c r="BQ163">
        <v>199.69700312756001</v>
      </c>
      <c r="BR163">
        <v>199.69700312756001</v>
      </c>
    </row>
    <row r="164" spans="1:70" x14ac:dyDescent="0.35">
      <c r="A164" t="s">
        <v>1804</v>
      </c>
      <c r="B164" t="s">
        <v>1805</v>
      </c>
      <c r="C164" t="s">
        <v>1527</v>
      </c>
      <c r="D164" t="s">
        <v>1528</v>
      </c>
      <c r="AI164">
        <v>0.56964136347397998</v>
      </c>
      <c r="AJ164">
        <v>0.56947089579287302</v>
      </c>
      <c r="AK164">
        <v>0.576573015022951</v>
      </c>
      <c r="AL164">
        <v>0.57930003329430502</v>
      </c>
      <c r="AM164">
        <v>0.58739124921309405</v>
      </c>
      <c r="AN164">
        <v>0.5798251716017</v>
      </c>
      <c r="AO164">
        <v>0.576453734784525</v>
      </c>
      <c r="AP164">
        <v>0.57526506497962304</v>
      </c>
      <c r="AQ164">
        <v>0.58071338830322705</v>
      </c>
      <c r="AR164">
        <v>0.58335575404617301</v>
      </c>
      <c r="AS164">
        <v>0.57998139581239705</v>
      </c>
      <c r="AT164">
        <v>0.58892566907760802</v>
      </c>
      <c r="AU164">
        <v>0.57076341708542699</v>
      </c>
      <c r="AV164">
        <v>0.57387064202861704</v>
      </c>
      <c r="AW164">
        <v>0.56624730409777102</v>
      </c>
      <c r="AX164">
        <v>0.57273605686163698</v>
      </c>
      <c r="AY164">
        <v>0.57162125643797301</v>
      </c>
      <c r="AZ164">
        <v>0.56799090686642095</v>
      </c>
      <c r="BA164">
        <v>0.57156712133203003</v>
      </c>
      <c r="BB164">
        <v>0.56948196582680899</v>
      </c>
      <c r="BC164">
        <v>0.57260108081924299</v>
      </c>
      <c r="BD164">
        <v>0.57418153098782498</v>
      </c>
      <c r="BE164">
        <v>0.57976003248790897</v>
      </c>
      <c r="BF164">
        <v>0.57750764923219</v>
      </c>
      <c r="BG164">
        <v>0.58640099751338304</v>
      </c>
      <c r="BH164">
        <v>0.59974264415162404</v>
      </c>
      <c r="BI164">
        <v>0.58303987553221803</v>
      </c>
      <c r="BJ164">
        <v>0.58647930274246396</v>
      </c>
      <c r="BK164">
        <v>0.58675920149719296</v>
      </c>
      <c r="BL164">
        <v>0.56355797742287905</v>
      </c>
      <c r="BM164">
        <v>0.55756801471762496</v>
      </c>
      <c r="BN164">
        <v>0.55244422303219898</v>
      </c>
      <c r="BO164">
        <v>0.55364152091065999</v>
      </c>
      <c r="BP164">
        <v>0.56104815093899996</v>
      </c>
      <c r="BQ164">
        <v>0.56104815093899996</v>
      </c>
      <c r="BR164">
        <v>0.56104815093899996</v>
      </c>
    </row>
    <row r="165" spans="1:70" x14ac:dyDescent="0.35">
      <c r="A165" t="s">
        <v>36</v>
      </c>
      <c r="B165" t="s">
        <v>650</v>
      </c>
      <c r="C165" t="s">
        <v>1527</v>
      </c>
      <c r="D165" t="s">
        <v>1528</v>
      </c>
      <c r="AI165">
        <v>8.6509650264111109</v>
      </c>
      <c r="AJ165">
        <v>10.3552734665977</v>
      </c>
      <c r="AK165">
        <v>12.326180182074699</v>
      </c>
      <c r="AL165">
        <v>16.4054867200059</v>
      </c>
      <c r="AM165">
        <v>19.60914864547</v>
      </c>
      <c r="AN165">
        <v>22.971075316736499</v>
      </c>
      <c r="AO165">
        <v>27.754908182626199</v>
      </c>
      <c r="AP165">
        <v>36.504955199205</v>
      </c>
      <c r="AQ165">
        <v>49.0318903626899</v>
      </c>
      <c r="AR165">
        <v>59.293883983850499</v>
      </c>
      <c r="AS165">
        <v>59.4078613855783</v>
      </c>
      <c r="AT165">
        <v>72.534181727437897</v>
      </c>
      <c r="AU165">
        <v>101.071694266352</v>
      </c>
      <c r="AV165">
        <v>119.42997044365799</v>
      </c>
      <c r="AW165">
        <v>120.49069626781301</v>
      </c>
      <c r="AX165">
        <v>139.21591512401801</v>
      </c>
      <c r="AY165">
        <v>163.81772818586401</v>
      </c>
      <c r="AZ165">
        <v>197.20777299345099</v>
      </c>
      <c r="BA165">
        <v>219.829351604322</v>
      </c>
      <c r="BB165">
        <v>229.140649359018</v>
      </c>
      <c r="BC165">
        <v>242.334452501057</v>
      </c>
      <c r="BD165">
        <v>261.783935546875</v>
      </c>
      <c r="BE165">
        <v>267.48716437194201</v>
      </c>
      <c r="BF165">
        <v>278.54066303574399</v>
      </c>
      <c r="BG165">
        <v>293.97697906009699</v>
      </c>
      <c r="BH165">
        <v>318.93566546092802</v>
      </c>
      <c r="BI165">
        <v>347.01226672629798</v>
      </c>
      <c r="BJ165">
        <v>366.63931274414102</v>
      </c>
      <c r="BK165">
        <v>343.60144042968801</v>
      </c>
      <c r="BL165">
        <v>350.68533325195301</v>
      </c>
      <c r="BM165">
        <v>354.55996704101602</v>
      </c>
      <c r="BN165">
        <v>410.47259521484398</v>
      </c>
      <c r="BO165">
        <v>407.10835720127398</v>
      </c>
      <c r="BP165">
        <v>422.31806283773699</v>
      </c>
      <c r="BQ165">
        <v>422.31806283773699</v>
      </c>
      <c r="BR165">
        <v>422.31806283773699</v>
      </c>
    </row>
    <row r="166" spans="1:70" x14ac:dyDescent="0.35">
      <c r="A166" t="s">
        <v>1806</v>
      </c>
      <c r="B166" t="s">
        <v>1807</v>
      </c>
      <c r="C166" t="s">
        <v>1527</v>
      </c>
      <c r="D166" t="s">
        <v>1528</v>
      </c>
    </row>
    <row r="167" spans="1:70" x14ac:dyDescent="0.35">
      <c r="A167" t="s">
        <v>1808</v>
      </c>
      <c r="B167" t="s">
        <v>1809</v>
      </c>
      <c r="C167" t="s">
        <v>1527</v>
      </c>
      <c r="D167" t="s">
        <v>1528</v>
      </c>
      <c r="AP167">
        <v>0.21033685619114001</v>
      </c>
      <c r="AQ167">
        <v>0.204201567666012</v>
      </c>
      <c r="AR167">
        <v>0.225835355745963</v>
      </c>
      <c r="AS167">
        <v>0.293479398353862</v>
      </c>
      <c r="AT167">
        <v>0.31484797828497701</v>
      </c>
      <c r="AU167">
        <v>0.30819296482412101</v>
      </c>
      <c r="AV167">
        <v>0.33597281167653098</v>
      </c>
      <c r="AW167">
        <v>0.34713662505718601</v>
      </c>
      <c r="AX167">
        <v>0.355414711638457</v>
      </c>
      <c r="AY167">
        <v>0.33730209194379102</v>
      </c>
      <c r="AZ167">
        <v>0.35037374989146602</v>
      </c>
      <c r="BA167">
        <v>0.36406281520103001</v>
      </c>
      <c r="BB167">
        <v>0.37185883738664899</v>
      </c>
      <c r="BC167">
        <v>0.37006478860447201</v>
      </c>
      <c r="BD167">
        <v>0.36382270105950199</v>
      </c>
      <c r="BE167">
        <v>0.36978845940857202</v>
      </c>
      <c r="BF167">
        <v>0.36402407343262899</v>
      </c>
      <c r="BG167">
        <v>0.36181143270726002</v>
      </c>
      <c r="BH167">
        <v>0.35966486230024403</v>
      </c>
      <c r="BI167">
        <v>0.34915574447986802</v>
      </c>
      <c r="BJ167">
        <v>0.350987300736956</v>
      </c>
      <c r="BK167">
        <v>0.34837736309636802</v>
      </c>
      <c r="BL167">
        <v>0.32970400041616799</v>
      </c>
      <c r="BM167">
        <v>0.32073754208001398</v>
      </c>
      <c r="BN167">
        <v>0.32649232554326602</v>
      </c>
      <c r="BO167">
        <v>0.33891778492247698</v>
      </c>
      <c r="BP167">
        <v>0.35597191404700002</v>
      </c>
      <c r="BQ167">
        <v>0.35597191404700002</v>
      </c>
      <c r="BR167">
        <v>0.35597191404700002</v>
      </c>
    </row>
    <row r="168" spans="1:70" x14ac:dyDescent="0.35">
      <c r="A168" t="s">
        <v>35</v>
      </c>
      <c r="B168" t="s">
        <v>606</v>
      </c>
      <c r="C168" t="s">
        <v>1527</v>
      </c>
      <c r="D168" t="s">
        <v>1528</v>
      </c>
      <c r="AI168">
        <v>1.7534787380854999</v>
      </c>
      <c r="AJ168">
        <v>3.27893678286611</v>
      </c>
      <c r="AK168">
        <v>8.7741933733020403</v>
      </c>
      <c r="AL168">
        <v>35.903815529962799</v>
      </c>
      <c r="AM168">
        <v>57.763563372367202</v>
      </c>
      <c r="AN168">
        <v>90.677832359349296</v>
      </c>
      <c r="AO168">
        <v>98.671462846562605</v>
      </c>
      <c r="AP168">
        <v>118.020473092095</v>
      </c>
      <c r="AQ168">
        <v>114.454245227325</v>
      </c>
      <c r="AR168">
        <v>125.13805183154101</v>
      </c>
      <c r="AS168">
        <v>137.04978670240101</v>
      </c>
      <c r="AT168">
        <v>148.03617915199999</v>
      </c>
      <c r="AU168">
        <v>155.05605806806</v>
      </c>
      <c r="AV168">
        <v>167.61915735069499</v>
      </c>
      <c r="AW168">
        <v>190.47521828229401</v>
      </c>
      <c r="AX168">
        <v>221.80322411561301</v>
      </c>
      <c r="AY168">
        <v>262.47625321901597</v>
      </c>
      <c r="AZ168">
        <v>285.269786006701</v>
      </c>
      <c r="BA168">
        <v>339.90756788376899</v>
      </c>
      <c r="BB168">
        <v>343.99497726773097</v>
      </c>
      <c r="BC168">
        <v>473.01745790153302</v>
      </c>
      <c r="BD168">
        <v>533.52697753906295</v>
      </c>
      <c r="BE168">
        <v>578.89830197839001</v>
      </c>
      <c r="BF168">
        <v>633.38628104291695</v>
      </c>
      <c r="BG168">
        <v>688.17360889297197</v>
      </c>
      <c r="BH168">
        <v>723.23989552140904</v>
      </c>
      <c r="BI168">
        <v>737.07136205792006</v>
      </c>
      <c r="BJ168">
        <v>801.66882324218795</v>
      </c>
      <c r="BK168">
        <v>824.52575683593795</v>
      </c>
      <c r="BL168">
        <v>851.14935302734398</v>
      </c>
      <c r="BM168">
        <v>822.06481933593795</v>
      </c>
      <c r="BN168">
        <v>870.18475341796898</v>
      </c>
      <c r="BO168">
        <v>956.95596240981297</v>
      </c>
      <c r="BP168">
        <v>1103.340170893</v>
      </c>
      <c r="BQ168">
        <v>1103.340170893</v>
      </c>
      <c r="BR168">
        <v>1103.340170893</v>
      </c>
    </row>
    <row r="169" spans="1:70" x14ac:dyDescent="0.35">
      <c r="A169" t="s">
        <v>1810</v>
      </c>
      <c r="B169" t="s">
        <v>1811</v>
      </c>
      <c r="C169" t="s">
        <v>1527</v>
      </c>
      <c r="D169" t="s">
        <v>1528</v>
      </c>
    </row>
    <row r="170" spans="1:70" x14ac:dyDescent="0.35">
      <c r="A170" t="s">
        <v>1812</v>
      </c>
      <c r="B170" t="s">
        <v>1813</v>
      </c>
      <c r="C170" t="s">
        <v>1527</v>
      </c>
      <c r="D170" t="s">
        <v>1528</v>
      </c>
      <c r="AI170">
        <v>0.84409782083373297</v>
      </c>
      <c r="AJ170">
        <v>1.3150302258573601</v>
      </c>
      <c r="AK170">
        <v>1.7718671191395601</v>
      </c>
      <c r="AL170">
        <v>2.4743455896833799</v>
      </c>
      <c r="AM170">
        <v>3.6397666468351799</v>
      </c>
      <c r="AN170">
        <v>5.3995732019560396</v>
      </c>
      <c r="AO170">
        <v>7.8910678907053597</v>
      </c>
      <c r="AP170">
        <v>8.5753081139089495</v>
      </c>
      <c r="AQ170">
        <v>9.0022421676878608</v>
      </c>
      <c r="AR170">
        <v>9.6700035410243093</v>
      </c>
      <c r="AS170">
        <v>10.5541556892518</v>
      </c>
      <c r="AT170">
        <v>11.8475093138267</v>
      </c>
      <c r="AU170">
        <v>12.8132250752862</v>
      </c>
      <c r="AV170">
        <v>13.022539433186999</v>
      </c>
      <c r="AW170">
        <v>13.416323143825901</v>
      </c>
      <c r="AX170">
        <v>13.9621047804551</v>
      </c>
      <c r="AY170">
        <v>14.555012695053</v>
      </c>
      <c r="AZ170">
        <v>15.224882538603</v>
      </c>
      <c r="BA170">
        <v>15.706767101340199</v>
      </c>
      <c r="BB170">
        <v>15.840173134937601</v>
      </c>
      <c r="BC170">
        <v>16.846457727549399</v>
      </c>
      <c r="BD170">
        <v>16.893541336059599</v>
      </c>
      <c r="BE170">
        <v>18.082861884765499</v>
      </c>
      <c r="BF170">
        <v>18.555866276916699</v>
      </c>
      <c r="BG170">
        <v>18.748299031241</v>
      </c>
      <c r="BH170">
        <v>18.5234654605181</v>
      </c>
      <c r="BI170">
        <v>20.186012764537399</v>
      </c>
      <c r="BJ170">
        <v>23.343845367431602</v>
      </c>
      <c r="BK170">
        <v>23.551265716552699</v>
      </c>
      <c r="BL170">
        <v>23.3787746429443</v>
      </c>
      <c r="BM170">
        <v>22.756095886230501</v>
      </c>
      <c r="BN170">
        <v>22.907154083251999</v>
      </c>
      <c r="BO170">
        <v>22.770175240658801</v>
      </c>
      <c r="BP170">
        <v>23.457028230829501</v>
      </c>
      <c r="BQ170">
        <v>23.457028230829501</v>
      </c>
      <c r="BR170">
        <v>23.457028230829501</v>
      </c>
    </row>
    <row r="171" spans="1:70" x14ac:dyDescent="0.35">
      <c r="A171" t="s">
        <v>1814</v>
      </c>
      <c r="B171" t="s">
        <v>1815</v>
      </c>
      <c r="C171" t="s">
        <v>1527</v>
      </c>
      <c r="D171" t="s">
        <v>1528</v>
      </c>
      <c r="AI171">
        <v>3.7267012228689702</v>
      </c>
      <c r="AJ171">
        <v>3.9908909671453401</v>
      </c>
      <c r="AK171">
        <v>4.1260196594982199</v>
      </c>
      <c r="AL171">
        <v>4.5106310193650101</v>
      </c>
      <c r="AM171">
        <v>4.9062198101682899</v>
      </c>
      <c r="AN171">
        <v>4.9420316485091904</v>
      </c>
      <c r="AO171">
        <v>4.9433079833695199</v>
      </c>
      <c r="AP171">
        <v>5.4463941887115199</v>
      </c>
      <c r="AQ171">
        <v>6.3796431501622202</v>
      </c>
      <c r="AR171">
        <v>6.5909717269220804</v>
      </c>
      <c r="AS171">
        <v>6.8543388610779497</v>
      </c>
      <c r="AT171">
        <v>7.0939806213135004</v>
      </c>
      <c r="AU171">
        <v>7.4544843101223099</v>
      </c>
      <c r="AV171">
        <v>7.6380544522834697</v>
      </c>
      <c r="AW171">
        <v>8.2515775989202105</v>
      </c>
      <c r="AX171">
        <v>9.1676442579660407</v>
      </c>
      <c r="AY171">
        <v>10.1465594455525</v>
      </c>
      <c r="AZ171">
        <v>10.757701394799099</v>
      </c>
      <c r="BA171">
        <v>11.685387299931699</v>
      </c>
      <c r="BB171">
        <v>11.5720708527443</v>
      </c>
      <c r="BC171">
        <v>13.9876481439548</v>
      </c>
      <c r="BD171">
        <v>15.884492572772</v>
      </c>
      <c r="BE171">
        <v>15.311570204131</v>
      </c>
      <c r="BF171">
        <v>14.399164330261801</v>
      </c>
      <c r="BG171">
        <v>13.4165954484148</v>
      </c>
      <c r="BH171">
        <v>12.6922364006963</v>
      </c>
      <c r="BI171">
        <v>11.7823023786489</v>
      </c>
      <c r="BJ171">
        <v>10.799068450927701</v>
      </c>
      <c r="BK171">
        <v>11.3220472335815</v>
      </c>
      <c r="BL171">
        <v>11.5568342208862</v>
      </c>
      <c r="BM171">
        <v>11.63316822052</v>
      </c>
      <c r="BN171">
        <v>12.035120010376</v>
      </c>
      <c r="BO171">
        <v>11.4498872616137</v>
      </c>
      <c r="BP171">
        <v>11.3448806661197</v>
      </c>
      <c r="BQ171">
        <v>11.3448806661197</v>
      </c>
      <c r="BR171">
        <v>11.3448806661197</v>
      </c>
    </row>
    <row r="172" spans="1:70" x14ac:dyDescent="0.35">
      <c r="A172" t="s">
        <v>1816</v>
      </c>
      <c r="B172" t="s">
        <v>1817</v>
      </c>
      <c r="C172" t="s">
        <v>1527</v>
      </c>
      <c r="D172" t="s">
        <v>1528</v>
      </c>
      <c r="AI172">
        <v>7.6397587446419104</v>
      </c>
      <c r="AJ172">
        <v>8.0227352293046099</v>
      </c>
      <c r="AK172">
        <v>8.2640588700880393</v>
      </c>
      <c r="AL172">
        <v>8.8170308381516804</v>
      </c>
      <c r="AM172">
        <v>9.1986164548663591</v>
      </c>
      <c r="AN172">
        <v>9.4965237144689798</v>
      </c>
      <c r="AO172">
        <v>9.9787862848679794</v>
      </c>
      <c r="AP172">
        <v>10.3119526472001</v>
      </c>
      <c r="AQ172">
        <v>10.9074486040733</v>
      </c>
      <c r="AR172">
        <v>11.462076930428699</v>
      </c>
      <c r="AS172">
        <v>11.590380906020499</v>
      </c>
      <c r="AT172">
        <v>12.0415563838531</v>
      </c>
      <c r="AU172">
        <v>12.5947335099988</v>
      </c>
      <c r="AV172">
        <v>13.0454023349381</v>
      </c>
      <c r="AW172">
        <v>13.573417704973799</v>
      </c>
      <c r="AX172">
        <v>13.680368045355801</v>
      </c>
      <c r="AY172">
        <v>14.540873008939201</v>
      </c>
      <c r="AZ172">
        <v>15.3335491025274</v>
      </c>
      <c r="BA172">
        <v>15.8991897085369</v>
      </c>
      <c r="BB172">
        <v>15.6983526637952</v>
      </c>
      <c r="BC172">
        <v>15.6845693953961</v>
      </c>
      <c r="BD172">
        <v>15.8533592224121</v>
      </c>
      <c r="BE172">
        <v>16.4036140965895</v>
      </c>
      <c r="BF172">
        <v>16.449049513930198</v>
      </c>
      <c r="BG172">
        <v>16.6488607206872</v>
      </c>
      <c r="BH172">
        <v>16.6562911113604</v>
      </c>
      <c r="BI172">
        <v>16.344862941131002</v>
      </c>
      <c r="BJ172">
        <v>16.5445671081543</v>
      </c>
      <c r="BK172">
        <v>17.128044128418001</v>
      </c>
      <c r="BL172">
        <v>16.8357048034668</v>
      </c>
      <c r="BM172">
        <v>16.625394821166999</v>
      </c>
      <c r="BN172">
        <v>16.629076004028299</v>
      </c>
      <c r="BO172">
        <v>17.021324325358499</v>
      </c>
      <c r="BP172">
        <v>17.5198752901718</v>
      </c>
      <c r="BQ172">
        <v>17.5198752901718</v>
      </c>
      <c r="BR172">
        <v>17.5198752901718</v>
      </c>
    </row>
    <row r="173" spans="1:70" x14ac:dyDescent="0.35">
      <c r="A173" t="s">
        <v>1818</v>
      </c>
      <c r="B173" t="s">
        <v>1819</v>
      </c>
      <c r="C173" t="s">
        <v>1527</v>
      </c>
      <c r="D173" t="s">
        <v>1528</v>
      </c>
      <c r="AI173">
        <v>1.4646854412883501</v>
      </c>
      <c r="AJ173">
        <v>1.6363726489450201</v>
      </c>
      <c r="AK173">
        <v>1.8123242069530101</v>
      </c>
      <c r="AL173">
        <v>2.2691540699092601</v>
      </c>
      <c r="AM173">
        <v>2.80318090553313</v>
      </c>
      <c r="AN173">
        <v>4.8657661684704703</v>
      </c>
      <c r="AO173">
        <v>7.27950940719571</v>
      </c>
      <c r="AP173">
        <v>8.6470700265864604</v>
      </c>
      <c r="AQ173">
        <v>10.222553009755</v>
      </c>
      <c r="AR173">
        <v>14.080707163048199</v>
      </c>
      <c r="AS173">
        <v>17.972980674293201</v>
      </c>
      <c r="AT173">
        <v>22.080908657288202</v>
      </c>
      <c r="AU173">
        <v>35.259498697937502</v>
      </c>
      <c r="AV173">
        <v>38.154196605343202</v>
      </c>
      <c r="AW173">
        <v>42.671337865922801</v>
      </c>
      <c r="AX173">
        <v>45.818159740928103</v>
      </c>
      <c r="AY173">
        <v>53.322414412317798</v>
      </c>
      <c r="AZ173">
        <v>54.044287257025303</v>
      </c>
      <c r="BA173">
        <v>59.3666829071393</v>
      </c>
      <c r="BB173">
        <v>63.663879219035401</v>
      </c>
      <c r="BC173">
        <v>70.527428775802903</v>
      </c>
      <c r="BD173">
        <v>78.769287109375</v>
      </c>
      <c r="BE173">
        <v>95.021959197781698</v>
      </c>
      <c r="BF173">
        <v>116.224777135623</v>
      </c>
      <c r="BG173">
        <v>149.43888371735201</v>
      </c>
      <c r="BH173">
        <v>192.140947084581</v>
      </c>
      <c r="BI173">
        <v>229.41508192790999</v>
      </c>
      <c r="BJ173">
        <v>262.30865478515602</v>
      </c>
      <c r="BK173">
        <v>286.32028198242199</v>
      </c>
      <c r="BL173">
        <v>298.67135620117199</v>
      </c>
      <c r="BM173">
        <v>298.38644409179699</v>
      </c>
      <c r="BN173">
        <v>294.85791015625</v>
      </c>
      <c r="BO173">
        <v>335.43489118443</v>
      </c>
      <c r="BP173">
        <v>418.30923543492798</v>
      </c>
      <c r="BQ173">
        <v>418.30923543492798</v>
      </c>
      <c r="BR173">
        <v>418.30923543492798</v>
      </c>
    </row>
    <row r="174" spans="1:70" x14ac:dyDescent="0.35">
      <c r="A174" t="s">
        <v>34</v>
      </c>
      <c r="B174" t="s">
        <v>218</v>
      </c>
      <c r="C174" t="s">
        <v>1527</v>
      </c>
      <c r="D174" t="s">
        <v>1528</v>
      </c>
      <c r="AI174">
        <v>0.96963202702668205</v>
      </c>
      <c r="AJ174">
        <v>0.97153493507655497</v>
      </c>
      <c r="AK174">
        <v>0.97282097113557697</v>
      </c>
      <c r="AL174">
        <v>0.98818389584210398</v>
      </c>
      <c r="AM174">
        <v>1.0056200186845801</v>
      </c>
      <c r="AN174">
        <v>1.0207563325723299</v>
      </c>
      <c r="AO174">
        <v>1.0392921863884099</v>
      </c>
      <c r="AP174">
        <v>1.0572522094144901</v>
      </c>
      <c r="AQ174">
        <v>1.1343564719166499</v>
      </c>
      <c r="AR174">
        <v>1.1190366030293699</v>
      </c>
      <c r="AS174">
        <v>1.19114789618302</v>
      </c>
      <c r="AT174">
        <v>1.1464900377934999</v>
      </c>
      <c r="AU174">
        <v>1.1642696832586901</v>
      </c>
      <c r="AV174">
        <v>1.17939322475202</v>
      </c>
      <c r="AW174">
        <v>1.2175259571867201</v>
      </c>
      <c r="AX174">
        <v>1.2851354111364901</v>
      </c>
      <c r="AY174">
        <v>1.2963193999271401</v>
      </c>
      <c r="AZ174">
        <v>1.3237335772979799</v>
      </c>
      <c r="BA174">
        <v>1.4336329942471799</v>
      </c>
      <c r="BB174">
        <v>1.3394652523019901</v>
      </c>
      <c r="BC174">
        <v>1.4195505201115</v>
      </c>
      <c r="BD174">
        <v>1.4661344289779701</v>
      </c>
      <c r="BE174">
        <v>1.4463416756156799</v>
      </c>
      <c r="BF174">
        <v>1.45753049788712</v>
      </c>
      <c r="BG174">
        <v>1.4829363618214</v>
      </c>
      <c r="BH174">
        <v>1.5364207484038299</v>
      </c>
      <c r="BI174">
        <v>1.5546823874045601</v>
      </c>
      <c r="BJ174">
        <v>1.6056160926818801</v>
      </c>
      <c r="BK174">
        <v>1.58274710178375</v>
      </c>
      <c r="BL174">
        <v>1.56344366073608</v>
      </c>
      <c r="BM174">
        <v>1.5234462022781401</v>
      </c>
      <c r="BN174">
        <v>1.5147716999053999</v>
      </c>
      <c r="BO174">
        <v>1.50634780481254</v>
      </c>
      <c r="BP174">
        <v>1.42626807760626</v>
      </c>
      <c r="BQ174">
        <v>1.42626807760626</v>
      </c>
      <c r="BR174">
        <v>1.42626807760626</v>
      </c>
    </row>
    <row r="175" spans="1:70" x14ac:dyDescent="0.35">
      <c r="A175" t="s">
        <v>1820</v>
      </c>
      <c r="B175" t="s">
        <v>1821</v>
      </c>
      <c r="C175" t="s">
        <v>1527</v>
      </c>
      <c r="D175" t="s">
        <v>1528</v>
      </c>
    </row>
    <row r="176" spans="1:70" x14ac:dyDescent="0.35">
      <c r="A176" t="s">
        <v>1822</v>
      </c>
      <c r="B176" t="s">
        <v>1823</v>
      </c>
      <c r="C176" t="s">
        <v>1527</v>
      </c>
      <c r="D176" t="s">
        <v>1528</v>
      </c>
      <c r="AI176">
        <v>1.42377805129248</v>
      </c>
      <c r="AJ176">
        <v>1.45965541483029</v>
      </c>
      <c r="AK176">
        <v>1.5656782357304999</v>
      </c>
      <c r="AL176">
        <v>1.6879041676403199</v>
      </c>
      <c r="AM176">
        <v>1.91161236598909</v>
      </c>
      <c r="AN176">
        <v>1.9974564565989801</v>
      </c>
      <c r="AO176">
        <v>2.2592328168594098</v>
      </c>
      <c r="AP176">
        <v>2.3789127935398202</v>
      </c>
      <c r="AQ176">
        <v>2.5470132847083602</v>
      </c>
      <c r="AR176">
        <v>2.6818833786597498</v>
      </c>
      <c r="AS176">
        <v>2.9183242980353401</v>
      </c>
      <c r="AT176">
        <v>3.1738218490118602</v>
      </c>
      <c r="AU176">
        <v>3.43789366117544</v>
      </c>
      <c r="AV176">
        <v>3.41418621759167</v>
      </c>
      <c r="AW176">
        <v>3.3926138881115402</v>
      </c>
      <c r="AX176">
        <v>3.4736213621327399</v>
      </c>
      <c r="AY176">
        <v>3.6866793639069999</v>
      </c>
      <c r="AZ176">
        <v>3.9227626409173602</v>
      </c>
      <c r="BA176">
        <v>4.2704732102234599</v>
      </c>
      <c r="BB176">
        <v>4.53907867779981</v>
      </c>
      <c r="BC176">
        <v>4.6516690279391497</v>
      </c>
      <c r="BD176">
        <v>4.7315082550048801</v>
      </c>
      <c r="BE176">
        <v>5.2001177104059897</v>
      </c>
      <c r="BF176">
        <v>5.3746611840106704</v>
      </c>
      <c r="BG176">
        <v>5.6261276000598501</v>
      </c>
      <c r="BH176">
        <v>5.8761988526080398</v>
      </c>
      <c r="BI176">
        <v>6.3386533689645299</v>
      </c>
      <c r="BJ176">
        <v>6.9216036796569798</v>
      </c>
      <c r="BK176">
        <v>7.1296629905700701</v>
      </c>
      <c r="BL176">
        <v>7.1147084236145002</v>
      </c>
      <c r="BM176">
        <v>6.82631635665894</v>
      </c>
      <c r="BN176">
        <v>6.7169837951660201</v>
      </c>
      <c r="BO176">
        <v>6.6797613065154504</v>
      </c>
      <c r="BP176">
        <v>6.8581952182988299</v>
      </c>
      <c r="BQ176">
        <v>6.8581952182988299</v>
      </c>
      <c r="BR176">
        <v>6.8581952182988299</v>
      </c>
    </row>
    <row r="177" spans="1:70" x14ac:dyDescent="0.35">
      <c r="A177" t="s">
        <v>1824</v>
      </c>
      <c r="B177" t="s">
        <v>1825</v>
      </c>
      <c r="C177" t="s">
        <v>1527</v>
      </c>
      <c r="D177" t="s">
        <v>1528</v>
      </c>
    </row>
    <row r="178" spans="1:70" x14ac:dyDescent="0.35">
      <c r="A178" t="s">
        <v>1826</v>
      </c>
      <c r="B178" t="s">
        <v>1827</v>
      </c>
      <c r="C178" t="s">
        <v>1527</v>
      </c>
      <c r="D178" t="s">
        <v>1528</v>
      </c>
      <c r="AI178">
        <v>156.146999793726</v>
      </c>
      <c r="AJ178">
        <v>147.05058503750399</v>
      </c>
      <c r="AK178">
        <v>136.29513835685401</v>
      </c>
      <c r="AL178">
        <v>127.988392973038</v>
      </c>
      <c r="AM178">
        <v>153.150145516088</v>
      </c>
      <c r="AN178">
        <v>156.37941257477701</v>
      </c>
      <c r="AO178">
        <v>164.269534545017</v>
      </c>
      <c r="AP178">
        <v>172.77531650239601</v>
      </c>
      <c r="AQ178">
        <v>181.23998740308701</v>
      </c>
      <c r="AR178">
        <v>179.38969989497201</v>
      </c>
      <c r="AS178">
        <v>180.99159787101399</v>
      </c>
      <c r="AT178">
        <v>185.87843365399499</v>
      </c>
      <c r="AU178">
        <v>187.74228312788401</v>
      </c>
      <c r="AV178">
        <v>183.76041498548</v>
      </c>
      <c r="AW178">
        <v>179.64076375396701</v>
      </c>
      <c r="AX178">
        <v>189.132550557239</v>
      </c>
      <c r="AY178">
        <v>186.21963761410601</v>
      </c>
      <c r="AZ178">
        <v>194.06554511671101</v>
      </c>
      <c r="BA178">
        <v>209.68269199172099</v>
      </c>
      <c r="BB178">
        <v>217.12931087513201</v>
      </c>
      <c r="BC178">
        <v>221.976991016239</v>
      </c>
      <c r="BD178">
        <v>226.12777709960901</v>
      </c>
      <c r="BE178">
        <v>232.25746179420099</v>
      </c>
      <c r="BF178">
        <v>239.66518630226901</v>
      </c>
      <c r="BG178">
        <v>240.351208944006</v>
      </c>
      <c r="BH178">
        <v>244.95086740341301</v>
      </c>
      <c r="BI178">
        <v>250.64566267207499</v>
      </c>
      <c r="BJ178">
        <v>250.78845214843801</v>
      </c>
      <c r="BK178">
        <v>251.85302734375</v>
      </c>
      <c r="BL178">
        <v>231.897216796875</v>
      </c>
      <c r="BM178">
        <v>222.84327697753901</v>
      </c>
      <c r="BN178">
        <v>212.88813781738301</v>
      </c>
      <c r="BO178">
        <v>206.87779295931</v>
      </c>
      <c r="BP178">
        <v>206.36466070606201</v>
      </c>
      <c r="BQ178">
        <v>206.36466070606201</v>
      </c>
      <c r="BR178">
        <v>206.36466070606201</v>
      </c>
    </row>
    <row r="179" spans="1:70" x14ac:dyDescent="0.35">
      <c r="A179" t="s">
        <v>1828</v>
      </c>
      <c r="B179" t="s">
        <v>1829</v>
      </c>
      <c r="C179" t="s">
        <v>1527</v>
      </c>
      <c r="D179" t="s">
        <v>1528</v>
      </c>
      <c r="AI179">
        <v>2.3496520373788399</v>
      </c>
      <c r="AJ179">
        <v>2.70152763989487</v>
      </c>
      <c r="AK179">
        <v>3.8762219889449798</v>
      </c>
      <c r="AL179">
        <v>5.3631209511225197</v>
      </c>
      <c r="AM179">
        <v>7.5244997001813498</v>
      </c>
      <c r="AN179">
        <v>12.9270567576833</v>
      </c>
      <c r="AO179">
        <v>16.0575981629088</v>
      </c>
      <c r="AP179">
        <v>16.583393311669401</v>
      </c>
      <c r="AQ179">
        <v>17.384567336645901</v>
      </c>
      <c r="AR179">
        <v>19.444258766554</v>
      </c>
      <c r="AS179">
        <v>23.324650090009101</v>
      </c>
      <c r="AT179">
        <v>25.1095636364265</v>
      </c>
      <c r="AU179">
        <v>29.944616242703699</v>
      </c>
      <c r="AV179">
        <v>32.243887559345801</v>
      </c>
      <c r="AW179">
        <v>37.907918776052597</v>
      </c>
      <c r="AX179">
        <v>44.054550434832898</v>
      </c>
      <c r="AY179">
        <v>52.9354533002534</v>
      </c>
      <c r="AZ179">
        <v>55.198264421437798</v>
      </c>
      <c r="BA179">
        <v>58.444673482707302</v>
      </c>
      <c r="BB179">
        <v>58.4849379114413</v>
      </c>
      <c r="BC179">
        <v>73.240027961790901</v>
      </c>
      <c r="BD179">
        <v>78.776527404785199</v>
      </c>
      <c r="BE179">
        <v>86.681543677259398</v>
      </c>
      <c r="BF179">
        <v>89.960988145520503</v>
      </c>
      <c r="BG179">
        <v>92.319542473923306</v>
      </c>
      <c r="BH179">
        <v>96.189365529446704</v>
      </c>
      <c r="BI179">
        <v>104.499952232403</v>
      </c>
      <c r="BJ179">
        <v>114.824493408203</v>
      </c>
      <c r="BK179">
        <v>123.914825439453</v>
      </c>
      <c r="BL179">
        <v>129.64744567871099</v>
      </c>
      <c r="BM179">
        <v>134.63909912109401</v>
      </c>
      <c r="BN179">
        <v>146.71768188476599</v>
      </c>
      <c r="BO179">
        <v>152.570856698917</v>
      </c>
      <c r="BP179">
        <v>165.78528494966301</v>
      </c>
      <c r="BQ179">
        <v>165.78528494966301</v>
      </c>
      <c r="BR179">
        <v>165.78528494966301</v>
      </c>
    </row>
    <row r="180" spans="1:70" x14ac:dyDescent="0.35">
      <c r="A180" t="s">
        <v>1830</v>
      </c>
      <c r="B180" t="s">
        <v>1831</v>
      </c>
      <c r="C180" t="s">
        <v>1527</v>
      </c>
      <c r="D180" t="s">
        <v>1528</v>
      </c>
      <c r="AI180">
        <v>6.2826288868459701E-2</v>
      </c>
      <c r="AJ180">
        <v>1.8423927478153399</v>
      </c>
      <c r="AK180">
        <v>2.2276361550274402</v>
      </c>
      <c r="AL180">
        <v>2.6197898420536898</v>
      </c>
      <c r="AM180">
        <v>2.7645611522164599</v>
      </c>
      <c r="AN180">
        <v>3.0704326766633998</v>
      </c>
      <c r="AO180">
        <v>3.3048984884988699</v>
      </c>
      <c r="AP180">
        <v>3.5665479741139801</v>
      </c>
      <c r="AQ180">
        <v>4.0216824137551601</v>
      </c>
      <c r="AR180">
        <v>4.3314380897507299</v>
      </c>
      <c r="AS180">
        <v>4.5983180882370798</v>
      </c>
      <c r="AT180">
        <v>4.8227131758162898</v>
      </c>
      <c r="AU180">
        <v>4.9031780406118104</v>
      </c>
      <c r="AV180">
        <v>5.06457950910562</v>
      </c>
      <c r="AW180">
        <v>5.3783413472689103</v>
      </c>
      <c r="AX180">
        <v>5.7293850859127398</v>
      </c>
      <c r="AY180">
        <v>5.9952833161632704</v>
      </c>
      <c r="AZ180">
        <v>6.40187534384392</v>
      </c>
      <c r="BA180">
        <v>7.2983140328436198</v>
      </c>
      <c r="BB180">
        <v>7.6913172640713698</v>
      </c>
      <c r="BC180">
        <v>8.0654214410703808</v>
      </c>
      <c r="BD180">
        <v>8.7095584869384801</v>
      </c>
      <c r="BE180">
        <v>9.3221436830871909</v>
      </c>
      <c r="BF180">
        <v>9.6330434817027495</v>
      </c>
      <c r="BG180">
        <v>10.0315089647279</v>
      </c>
      <c r="BH180">
        <v>10.3769956491351</v>
      </c>
      <c r="BI180">
        <v>10.3718349580235</v>
      </c>
      <c r="BJ180">
        <v>10.5358943939209</v>
      </c>
      <c r="BK180">
        <v>10.8195791244507</v>
      </c>
      <c r="BL180">
        <v>10.8463048934937</v>
      </c>
      <c r="BM180">
        <v>10.6103572845459</v>
      </c>
      <c r="BN180">
        <v>10.564323425293001</v>
      </c>
      <c r="BO180">
        <v>10.735737411094499</v>
      </c>
      <c r="BP180">
        <v>11.463184549429601</v>
      </c>
      <c r="BQ180">
        <v>11.463184549429601</v>
      </c>
      <c r="BR180">
        <v>11.463184549429601</v>
      </c>
    </row>
    <row r="181" spans="1:70" x14ac:dyDescent="0.35">
      <c r="A181" t="s">
        <v>1832</v>
      </c>
      <c r="B181" t="s">
        <v>1833</v>
      </c>
      <c r="C181" t="s">
        <v>1527</v>
      </c>
      <c r="D181" t="s">
        <v>1528</v>
      </c>
      <c r="AI181">
        <v>0.918099</v>
      </c>
      <c r="AJ181">
        <v>0.91574900000000004</v>
      </c>
      <c r="AK181">
        <v>0.91769000000000001</v>
      </c>
      <c r="AL181">
        <v>0.91076199999999996</v>
      </c>
      <c r="AM181">
        <v>0.91011399999999998</v>
      </c>
      <c r="AN181">
        <v>0.90982600000000002</v>
      </c>
      <c r="AO181">
        <v>0.90546599999999999</v>
      </c>
      <c r="AP181">
        <v>0.90882799999999997</v>
      </c>
      <c r="AQ181">
        <v>0.90595199999999998</v>
      </c>
      <c r="AR181">
        <v>0.90635699999999997</v>
      </c>
      <c r="AS181">
        <v>0.89043700000000003</v>
      </c>
      <c r="AT181">
        <v>0.90481800000000001</v>
      </c>
      <c r="AU181">
        <v>0.90086299999999997</v>
      </c>
      <c r="AV181">
        <v>0.92545200000000005</v>
      </c>
      <c r="AW181">
        <v>0.90776699999999999</v>
      </c>
      <c r="AX181">
        <v>0.89713900000000002</v>
      </c>
      <c r="AY181">
        <v>0.87192099999999995</v>
      </c>
      <c r="AZ181">
        <v>0.86000399999999999</v>
      </c>
      <c r="BA181">
        <v>0.84777499999999995</v>
      </c>
      <c r="BB181">
        <v>0.84836900000000004</v>
      </c>
      <c r="BC181">
        <v>0.85419400000000001</v>
      </c>
      <c r="BD181">
        <v>0.83606499999999995</v>
      </c>
      <c r="BE181">
        <v>0.82440800000000003</v>
      </c>
      <c r="BF181">
        <v>0.79816600000000004</v>
      </c>
      <c r="BG181">
        <v>0.80879800000000002</v>
      </c>
      <c r="BH181">
        <v>0.80997799999999998</v>
      </c>
      <c r="BI181">
        <v>0.79544800000000004</v>
      </c>
      <c r="BJ181">
        <v>0.78215000000000001</v>
      </c>
      <c r="BK181">
        <v>0.77674699999999997</v>
      </c>
      <c r="BL181">
        <v>0.76732900000000004</v>
      </c>
      <c r="BM181">
        <v>0.74782800000000005</v>
      </c>
      <c r="BN181">
        <v>0.73351500000000003</v>
      </c>
      <c r="BO181">
        <v>0.72646900000000003</v>
      </c>
      <c r="BP181">
        <v>0.73945399999999994</v>
      </c>
      <c r="BQ181">
        <v>0.73945399999999994</v>
      </c>
      <c r="BR181">
        <v>0.73945399999999994</v>
      </c>
    </row>
    <row r="182" spans="1:70" x14ac:dyDescent="0.35">
      <c r="A182" t="s">
        <v>1834</v>
      </c>
      <c r="B182" t="s">
        <v>1835</v>
      </c>
      <c r="C182" t="s">
        <v>1527</v>
      </c>
      <c r="D182" t="s">
        <v>1528</v>
      </c>
      <c r="AI182">
        <v>9.5830059999999992</v>
      </c>
      <c r="AJ182">
        <v>9.4745570000000008</v>
      </c>
      <c r="AK182">
        <v>9.2041869999999992</v>
      </c>
      <c r="AL182">
        <v>9.1972260000000006</v>
      </c>
      <c r="AM182">
        <v>8.9908850000000005</v>
      </c>
      <c r="AN182">
        <v>9.0758229999999998</v>
      </c>
      <c r="AO182">
        <v>8.9765979999999992</v>
      </c>
      <c r="AP182">
        <v>9.0580870000000004</v>
      </c>
      <c r="AQ182">
        <v>9.3124190000000002</v>
      </c>
      <c r="AR182">
        <v>9.2837390000000006</v>
      </c>
      <c r="AS182">
        <v>9.0854029999999995</v>
      </c>
      <c r="AT182">
        <v>9.1743260000000006</v>
      </c>
      <c r="AU182">
        <v>9.0567299999999999</v>
      </c>
      <c r="AV182">
        <v>9.1969770000000004</v>
      </c>
      <c r="AW182">
        <v>9.1253910000000005</v>
      </c>
      <c r="AX182">
        <v>9.0052040000000009</v>
      </c>
      <c r="AY182">
        <v>8.7801729999999996</v>
      </c>
      <c r="AZ182">
        <v>8.9209150000000008</v>
      </c>
      <c r="BA182">
        <v>8.8592809999999993</v>
      </c>
      <c r="BB182">
        <v>9.0841790000000007</v>
      </c>
      <c r="BC182">
        <v>9.1528109999999998</v>
      </c>
      <c r="BD182">
        <v>9.0827360000000006</v>
      </c>
      <c r="BE182">
        <v>9.0370849999999994</v>
      </c>
      <c r="BF182">
        <v>9.0293489999999998</v>
      </c>
      <c r="BG182">
        <v>9.2784580000000005</v>
      </c>
      <c r="BH182">
        <v>9.9325159999999997</v>
      </c>
      <c r="BI182">
        <v>10.0419</v>
      </c>
      <c r="BJ182">
        <v>9.7498299999999993</v>
      </c>
      <c r="BK182">
        <v>9.5839990000000004</v>
      </c>
      <c r="BL182">
        <v>9.4811519999999998</v>
      </c>
      <c r="BM182">
        <v>9.5883240000000001</v>
      </c>
      <c r="BN182">
        <v>8.9620429999999995</v>
      </c>
      <c r="BO182">
        <v>8.4183710000000005</v>
      </c>
      <c r="BP182">
        <v>8.8949960000000008</v>
      </c>
      <c r="BQ182">
        <v>8.8949960000000008</v>
      </c>
      <c r="BR182">
        <v>8.8949960000000008</v>
      </c>
    </row>
    <row r="183" spans="1:70" x14ac:dyDescent="0.35">
      <c r="A183" t="s">
        <v>37</v>
      </c>
      <c r="B183" t="s">
        <v>608</v>
      </c>
      <c r="C183" t="s">
        <v>1527</v>
      </c>
      <c r="D183" t="s">
        <v>1528</v>
      </c>
      <c r="AI183">
        <v>6.85454384319008</v>
      </c>
      <c r="AJ183">
        <v>7.4620684910857902</v>
      </c>
      <c r="AK183">
        <v>8.6447364436525298</v>
      </c>
      <c r="AL183">
        <v>9.3544676814577095</v>
      </c>
      <c r="AM183">
        <v>9.5999985372732795</v>
      </c>
      <c r="AN183">
        <v>9.9953106268252494</v>
      </c>
      <c r="AO183">
        <v>10.5834885736709</v>
      </c>
      <c r="AP183">
        <v>11.161398047015201</v>
      </c>
      <c r="AQ183">
        <v>11.490751011505001</v>
      </c>
      <c r="AR183">
        <v>12.337353841559301</v>
      </c>
      <c r="AS183">
        <v>12.603636840957</v>
      </c>
      <c r="AT183">
        <v>12.7467177005467</v>
      </c>
      <c r="AU183">
        <v>13.045555690004299</v>
      </c>
      <c r="AV183">
        <v>13.1857655266415</v>
      </c>
      <c r="AW183">
        <v>13.375462926156899</v>
      </c>
      <c r="AX183">
        <v>13.762444527422501</v>
      </c>
      <c r="AY183">
        <v>14.3333487757049</v>
      </c>
      <c r="AZ183">
        <v>15.0163236744635</v>
      </c>
      <c r="BA183">
        <v>15.560415191103599</v>
      </c>
      <c r="BB183">
        <v>17.925257887999798</v>
      </c>
      <c r="BC183">
        <v>20.392556567547398</v>
      </c>
      <c r="BD183">
        <v>25.254611968994102</v>
      </c>
      <c r="BE183">
        <v>25.897916921116199</v>
      </c>
      <c r="BF183">
        <v>26.580755750206201</v>
      </c>
      <c r="BG183">
        <v>27.808190662104298</v>
      </c>
      <c r="BH183">
        <v>29.454920942730102</v>
      </c>
      <c r="BI183">
        <v>31.3487650786609</v>
      </c>
      <c r="BJ183">
        <v>30.475105285644499</v>
      </c>
      <c r="BK183">
        <v>31.110364913940401</v>
      </c>
      <c r="BL183">
        <v>31.8753757476807</v>
      </c>
      <c r="BM183">
        <v>31.695337295532202</v>
      </c>
      <c r="BN183">
        <v>32.481678009033203</v>
      </c>
      <c r="BO183">
        <v>32.8458692669969</v>
      </c>
      <c r="BP183">
        <v>33.407159844335702</v>
      </c>
      <c r="BQ183">
        <v>33.407159844335702</v>
      </c>
      <c r="BR183">
        <v>33.407159844335702</v>
      </c>
    </row>
    <row r="184" spans="1:70" x14ac:dyDescent="0.35">
      <c r="A184" t="s">
        <v>1440</v>
      </c>
      <c r="B184" t="s">
        <v>1836</v>
      </c>
      <c r="C184" t="s">
        <v>1527</v>
      </c>
      <c r="D184" t="s">
        <v>1528</v>
      </c>
      <c r="AI184">
        <v>0.60218417485283604</v>
      </c>
      <c r="AJ184">
        <v>0.666459394307231</v>
      </c>
      <c r="AK184">
        <v>0.77296555913463005</v>
      </c>
      <c r="AL184">
        <v>0.838964179805054</v>
      </c>
      <c r="AM184">
        <v>0.79211780514901298</v>
      </c>
      <c r="AN184">
        <v>0.78956832505389796</v>
      </c>
      <c r="AO184">
        <v>0.80680834479598096</v>
      </c>
      <c r="AP184">
        <v>0.84168899643811301</v>
      </c>
      <c r="AQ184">
        <v>0.86507599345644903</v>
      </c>
      <c r="AR184">
        <v>0.91039685685820804</v>
      </c>
      <c r="AS184">
        <v>0.93978806678416005</v>
      </c>
      <c r="AT184">
        <v>0.96862271917797105</v>
      </c>
      <c r="AU184">
        <v>1.00993343302473</v>
      </c>
      <c r="AV184">
        <v>1.0459745389598401</v>
      </c>
      <c r="AW184">
        <v>1.07592335799198</v>
      </c>
      <c r="AX184">
        <v>1.05302141382057</v>
      </c>
      <c r="AY184">
        <v>1.0886308730654499</v>
      </c>
      <c r="AZ184">
        <v>1.0216654896047099</v>
      </c>
      <c r="BA184">
        <v>0.82665323875842001</v>
      </c>
      <c r="BB184">
        <v>1.0758862395319999</v>
      </c>
      <c r="BC184">
        <v>0.95667131648034698</v>
      </c>
      <c r="BD184">
        <v>0.998753796315207</v>
      </c>
      <c r="BE184">
        <v>1.1707132925361601</v>
      </c>
      <c r="BF184">
        <v>1.03784782364467</v>
      </c>
      <c r="BG184">
        <v>1.03372847375238</v>
      </c>
      <c r="BH184">
        <v>0.93534436721405401</v>
      </c>
      <c r="BI184">
        <v>1.16891592771371</v>
      </c>
      <c r="BJ184">
        <v>1.3268641995856501</v>
      </c>
      <c r="BK184">
        <v>1.5247700960253701</v>
      </c>
      <c r="BL184">
        <v>1.43056859377208</v>
      </c>
      <c r="BM184">
        <v>1.47740566809148</v>
      </c>
      <c r="BN184">
        <v>1.6563848348510199</v>
      </c>
      <c r="BO184">
        <v>1.36648678848697</v>
      </c>
      <c r="BP184">
        <v>1.4141941276936101</v>
      </c>
      <c r="BQ184">
        <v>1.4141941276936101</v>
      </c>
      <c r="BR184">
        <v>1.4141941276936101</v>
      </c>
    </row>
    <row r="185" spans="1:70" x14ac:dyDescent="0.35">
      <c r="A185" t="s">
        <v>38</v>
      </c>
      <c r="B185" t="s">
        <v>158</v>
      </c>
      <c r="C185" t="s">
        <v>1527</v>
      </c>
      <c r="D185" t="s">
        <v>1528</v>
      </c>
      <c r="AI185">
        <v>1.5373300000000001</v>
      </c>
      <c r="AJ185">
        <v>1.4927619999999999</v>
      </c>
      <c r="AK185">
        <v>1.4848939999999999</v>
      </c>
      <c r="AL185">
        <v>1.4830559999999999</v>
      </c>
      <c r="AM185">
        <v>1.46265</v>
      </c>
      <c r="AN185">
        <v>1.4647779999999999</v>
      </c>
      <c r="AO185">
        <v>1.4689749999999999</v>
      </c>
      <c r="AP185">
        <v>1.449201</v>
      </c>
      <c r="AQ185">
        <v>1.4493579999999999</v>
      </c>
      <c r="AR185">
        <v>1.43466</v>
      </c>
      <c r="AS185">
        <v>1.444836</v>
      </c>
      <c r="AT185">
        <v>1.4727969999999999</v>
      </c>
      <c r="AU185">
        <v>1.4689620000000001</v>
      </c>
      <c r="AV185">
        <v>1.4958499999999999</v>
      </c>
      <c r="AW185">
        <v>1.506677</v>
      </c>
      <c r="AX185">
        <v>1.5349999999999999</v>
      </c>
      <c r="AY185">
        <v>1.481544</v>
      </c>
      <c r="AZ185">
        <v>1.50563</v>
      </c>
      <c r="BA185">
        <v>1.4907090000000001</v>
      </c>
      <c r="BB185">
        <v>1.4718389999999999</v>
      </c>
      <c r="BC185">
        <v>1.497331</v>
      </c>
      <c r="BD185">
        <v>1.4859150000000001</v>
      </c>
      <c r="BE185">
        <v>1.495622</v>
      </c>
      <c r="BF185">
        <v>1.4459789999999999</v>
      </c>
      <c r="BG185">
        <v>1.4407300000000001</v>
      </c>
      <c r="BH185">
        <v>1.4780139999999999</v>
      </c>
      <c r="BI185">
        <v>1.4410080000000001</v>
      </c>
      <c r="BJ185">
        <v>1.4309590000000001</v>
      </c>
      <c r="BK185">
        <v>1.4700599999999999</v>
      </c>
      <c r="BL185">
        <v>1.436661</v>
      </c>
      <c r="BM185">
        <v>1.422947</v>
      </c>
      <c r="BN185">
        <v>1.455754</v>
      </c>
      <c r="BO185">
        <v>1.4532700000000001</v>
      </c>
      <c r="BP185">
        <v>1.4604440000000001</v>
      </c>
      <c r="BQ185">
        <v>1.4604440000000001</v>
      </c>
      <c r="BR185">
        <v>1.4604440000000001</v>
      </c>
    </row>
    <row r="186" spans="1:70" x14ac:dyDescent="0.35">
      <c r="A186" t="s">
        <v>1837</v>
      </c>
      <c r="B186" t="s">
        <v>1838</v>
      </c>
      <c r="C186" t="s">
        <v>1527</v>
      </c>
      <c r="D186" t="s">
        <v>1528</v>
      </c>
    </row>
    <row r="187" spans="1:70" x14ac:dyDescent="0.35">
      <c r="A187" t="s">
        <v>1839</v>
      </c>
      <c r="B187" t="s">
        <v>1840</v>
      </c>
      <c r="C187" t="s">
        <v>1527</v>
      </c>
      <c r="D187" t="s">
        <v>1528</v>
      </c>
      <c r="AI187">
        <v>0.107434678435161</v>
      </c>
      <c r="AJ187">
        <v>9.5089048689081801E-2</v>
      </c>
      <c r="AK187">
        <v>9.4153971861085206E-2</v>
      </c>
      <c r="AL187">
        <v>8.7017075726281701E-2</v>
      </c>
      <c r="AM187">
        <v>8.4814152697902503E-2</v>
      </c>
      <c r="AN187">
        <v>8.4531272918360406E-2</v>
      </c>
      <c r="AO187">
        <v>8.9167454860520898E-2</v>
      </c>
      <c r="AP187">
        <v>8.5696560860630294E-2</v>
      </c>
      <c r="AQ187">
        <v>7.3428772534928896E-2</v>
      </c>
      <c r="AR187">
        <v>8.0396369139051002E-2</v>
      </c>
      <c r="AS187">
        <v>9.2301541947113402E-2</v>
      </c>
      <c r="AT187">
        <v>8.61504127222113E-2</v>
      </c>
      <c r="AU187">
        <v>8.8822431018445697E-2</v>
      </c>
      <c r="AV187">
        <v>9.6114945610612096E-2</v>
      </c>
      <c r="AW187">
        <v>0.105773139167568</v>
      </c>
      <c r="AX187">
        <v>0.12559665017869401</v>
      </c>
      <c r="AY187">
        <v>0.13844618705167999</v>
      </c>
      <c r="AZ187">
        <v>0.145933812382256</v>
      </c>
      <c r="BA187">
        <v>0.191498455624178</v>
      </c>
      <c r="BB187">
        <v>0.142499552219116</v>
      </c>
      <c r="BC187">
        <v>0.162801261451584</v>
      </c>
      <c r="BD187">
        <v>0.184847801923752</v>
      </c>
      <c r="BE187">
        <v>0.18953929185889501</v>
      </c>
      <c r="BF187">
        <v>0.19185159907721999</v>
      </c>
      <c r="BG187">
        <v>0.20131348909361299</v>
      </c>
      <c r="BH187">
        <v>0.20055912505529899</v>
      </c>
      <c r="BI187">
        <v>0.19736289913466501</v>
      </c>
      <c r="BJ187">
        <v>0.203804805874825</v>
      </c>
      <c r="BK187">
        <v>0.202545270323753</v>
      </c>
      <c r="BL187">
        <v>0.19797746837139099</v>
      </c>
      <c r="BM187">
        <v>0.18353722989559201</v>
      </c>
      <c r="BN187">
        <v>0.19268426299095201</v>
      </c>
      <c r="BO187">
        <v>0.22437556179576301</v>
      </c>
      <c r="BP187">
        <v>0.201639189861095</v>
      </c>
      <c r="BQ187">
        <v>0.201639189861095</v>
      </c>
      <c r="BR187">
        <v>0.201639189861095</v>
      </c>
    </row>
    <row r="188" spans="1:70" x14ac:dyDescent="0.35">
      <c r="A188" t="s">
        <v>1841</v>
      </c>
      <c r="B188" t="s">
        <v>1842</v>
      </c>
      <c r="C188" t="s">
        <v>1527</v>
      </c>
      <c r="D188" t="s">
        <v>1528</v>
      </c>
    </row>
    <row r="189" spans="1:70" x14ac:dyDescent="0.35">
      <c r="A189" t="s">
        <v>39</v>
      </c>
      <c r="B189" t="s">
        <v>612</v>
      </c>
      <c r="C189" t="s">
        <v>1527</v>
      </c>
      <c r="D189" t="s">
        <v>1528</v>
      </c>
      <c r="AI189">
        <v>6.29803040090348</v>
      </c>
      <c r="AJ189">
        <v>6.9139694749018403</v>
      </c>
      <c r="AK189">
        <v>7.4495278054727496</v>
      </c>
      <c r="AL189">
        <v>7.9202232593083499</v>
      </c>
      <c r="AM189">
        <v>8.7649537438563101</v>
      </c>
      <c r="AN189">
        <v>9.7015547105012097</v>
      </c>
      <c r="AO189">
        <v>10.324900447197001</v>
      </c>
      <c r="AP189">
        <v>11.5082806989722</v>
      </c>
      <c r="AQ189">
        <v>12.2368721507579</v>
      </c>
      <c r="AR189">
        <v>12.7734754062208</v>
      </c>
      <c r="AS189">
        <v>12.955319482931801</v>
      </c>
      <c r="AT189">
        <v>13.431852289057201</v>
      </c>
      <c r="AU189">
        <v>13.744969967108201</v>
      </c>
      <c r="AV189">
        <v>13.9577125812923</v>
      </c>
      <c r="AW189">
        <v>14.5778237422339</v>
      </c>
      <c r="AX189">
        <v>14.919970649755999</v>
      </c>
      <c r="AY189">
        <v>15.341703419790299</v>
      </c>
      <c r="AZ189">
        <v>16.4802130279142</v>
      </c>
      <c r="BA189">
        <v>17.934385748328001</v>
      </c>
      <c r="BB189">
        <v>20.0301568181874</v>
      </c>
      <c r="BC189">
        <v>21.885112017213601</v>
      </c>
      <c r="BD189">
        <v>24.9616813659668</v>
      </c>
      <c r="BE189">
        <v>26.589825053548399</v>
      </c>
      <c r="BF189">
        <v>28.424393011693599</v>
      </c>
      <c r="BG189">
        <v>30.247989546786101</v>
      </c>
      <c r="BH189">
        <v>31.2534611756898</v>
      </c>
      <c r="BI189">
        <v>32.102139201435698</v>
      </c>
      <c r="BJ189">
        <v>33.2462348937988</v>
      </c>
      <c r="BK189">
        <v>34.682361602783203</v>
      </c>
      <c r="BL189">
        <v>37.670619964599602</v>
      </c>
      <c r="BM189">
        <v>40.074733734130902</v>
      </c>
      <c r="BN189">
        <v>43.440723419189503</v>
      </c>
      <c r="BO189">
        <v>46.231378451201699</v>
      </c>
      <c r="BP189">
        <v>56.274462840311799</v>
      </c>
      <c r="BQ189">
        <v>56.274462840311799</v>
      </c>
      <c r="BR189">
        <v>56.274462840311799</v>
      </c>
    </row>
    <row r="190" spans="1:70" x14ac:dyDescent="0.35">
      <c r="A190" t="s">
        <v>1843</v>
      </c>
      <c r="B190" t="s">
        <v>1844</v>
      </c>
      <c r="C190" t="s">
        <v>1527</v>
      </c>
      <c r="D190" t="s">
        <v>1528</v>
      </c>
      <c r="AI190">
        <v>0.51664373622088999</v>
      </c>
      <c r="AJ190">
        <v>0.50220607560111996</v>
      </c>
      <c r="AK190">
        <v>0.51586716269061195</v>
      </c>
      <c r="AL190">
        <v>0.52183552018716794</v>
      </c>
      <c r="AM190">
        <v>0.52972701592524096</v>
      </c>
      <c r="AN190">
        <v>0.52126988388940998</v>
      </c>
      <c r="AO190">
        <v>0.50707418655407099</v>
      </c>
      <c r="AP190">
        <v>0.50649790129766903</v>
      </c>
      <c r="AQ190">
        <v>0.50586507097652</v>
      </c>
      <c r="AR190">
        <v>0.503008350624503</v>
      </c>
      <c r="AS190">
        <v>0.48572722202026403</v>
      </c>
      <c r="AT190">
        <v>0.47991533256229202</v>
      </c>
      <c r="AU190">
        <v>0.48046985367703299</v>
      </c>
      <c r="AV190">
        <v>0.476498144918027</v>
      </c>
      <c r="AW190">
        <v>0.47313825298543899</v>
      </c>
      <c r="AX190">
        <v>0.46677472082285698</v>
      </c>
      <c r="AY190">
        <v>0.46173107902135901</v>
      </c>
      <c r="AZ190">
        <v>0.47124215922108598</v>
      </c>
      <c r="BA190">
        <v>0.49713651203547898</v>
      </c>
      <c r="BB190">
        <v>0.52606137234233796</v>
      </c>
      <c r="BC190">
        <v>0.53320717594294698</v>
      </c>
      <c r="BD190">
        <v>0.55296015739440896</v>
      </c>
      <c r="BE190">
        <v>0.56820538526077302</v>
      </c>
      <c r="BF190">
        <v>0.55982048863463096</v>
      </c>
      <c r="BG190">
        <v>0.54205592092605104</v>
      </c>
      <c r="BH190">
        <v>0.51688422519237598</v>
      </c>
      <c r="BI190">
        <v>0.48989344379920302</v>
      </c>
      <c r="BJ190">
        <v>0.46803081035614003</v>
      </c>
      <c r="BK190">
        <v>0.49752205610275302</v>
      </c>
      <c r="BL190">
        <v>0.49572920799255399</v>
      </c>
      <c r="BM190">
        <v>0.49193319678306602</v>
      </c>
      <c r="BN190">
        <v>0.501403868198395</v>
      </c>
      <c r="BO190">
        <v>0.47989569270389199</v>
      </c>
      <c r="BP190">
        <v>0.470127945537058</v>
      </c>
      <c r="BQ190">
        <v>0.470127945537058</v>
      </c>
      <c r="BR190">
        <v>0.470127945537058</v>
      </c>
    </row>
    <row r="191" spans="1:70" x14ac:dyDescent="0.35">
      <c r="A191" t="s">
        <v>1845</v>
      </c>
      <c r="B191" t="s">
        <v>1846</v>
      </c>
      <c r="C191" t="s">
        <v>1527</v>
      </c>
      <c r="D191" t="s">
        <v>1528</v>
      </c>
      <c r="AI191">
        <v>7.37618958640434E-2</v>
      </c>
      <c r="AJ191">
        <v>0.34107720623057702</v>
      </c>
      <c r="AK191">
        <v>0.56444647286249805</v>
      </c>
      <c r="AL191">
        <v>0.80713153989182596</v>
      </c>
      <c r="AM191">
        <v>1.00116391623909</v>
      </c>
      <c r="AN191">
        <v>1.1137579070389401</v>
      </c>
      <c r="AO191">
        <v>1.1996923566587401</v>
      </c>
      <c r="AP191">
        <v>1.2652489642629701</v>
      </c>
      <c r="AQ191">
        <v>1.3183897007305101</v>
      </c>
      <c r="AR191">
        <v>1.33814241705445</v>
      </c>
      <c r="AS191">
        <v>1.3546233286725899</v>
      </c>
      <c r="AT191">
        <v>1.33082419420679</v>
      </c>
      <c r="AU191">
        <v>1.31188834432424</v>
      </c>
      <c r="AV191">
        <v>1.3096937222273</v>
      </c>
      <c r="AW191">
        <v>1.35547985552871</v>
      </c>
      <c r="AX191">
        <v>1.3603198947353099</v>
      </c>
      <c r="AY191">
        <v>1.42065856971203</v>
      </c>
      <c r="AZ191">
        <v>1.4038033246974699</v>
      </c>
      <c r="BA191">
        <v>1.3924624449832099</v>
      </c>
      <c r="BB191">
        <v>1.4124867235529699</v>
      </c>
      <c r="BC191">
        <v>1.4752218323063799</v>
      </c>
      <c r="BD191">
        <v>1.5429053306579601</v>
      </c>
      <c r="BE191">
        <v>1.5985105706211</v>
      </c>
      <c r="BF191">
        <v>1.6145506829960099</v>
      </c>
      <c r="BG191">
        <v>1.64340328251833</v>
      </c>
      <c r="BH191">
        <v>1.71067607184917</v>
      </c>
      <c r="BI191">
        <v>1.7389302487434499</v>
      </c>
      <c r="BJ191">
        <v>1.7442377805709799</v>
      </c>
      <c r="BK191">
        <v>1.75371789932251</v>
      </c>
      <c r="BL191">
        <v>1.7312808036804199</v>
      </c>
      <c r="BM191">
        <v>1.7062081098556501</v>
      </c>
      <c r="BN191">
        <v>1.7335400581359901</v>
      </c>
      <c r="BO191">
        <v>1.6967032678914</v>
      </c>
      <c r="BP191">
        <v>1.74452671883385</v>
      </c>
      <c r="BQ191">
        <v>1.74452671883385</v>
      </c>
      <c r="BR191">
        <v>1.74452671883385</v>
      </c>
    </row>
    <row r="192" spans="1:70" x14ac:dyDescent="0.35">
      <c r="A192" t="s">
        <v>42</v>
      </c>
      <c r="B192" t="s">
        <v>146</v>
      </c>
      <c r="C192" t="s">
        <v>1527</v>
      </c>
      <c r="D192" t="s">
        <v>1528</v>
      </c>
      <c r="AI192">
        <v>7.4870954972046402</v>
      </c>
      <c r="AJ192">
        <v>8.4295425367168306</v>
      </c>
      <c r="AK192">
        <v>8.8913272029736401</v>
      </c>
      <c r="AL192">
        <v>9.2769003031514501</v>
      </c>
      <c r="AM192">
        <v>9.9967278822981491</v>
      </c>
      <c r="AN192">
        <v>10.539723043057601</v>
      </c>
      <c r="AO192">
        <v>11.146060582458199</v>
      </c>
      <c r="AP192">
        <v>11.643005862618301</v>
      </c>
      <c r="AQ192">
        <v>12.717641597149701</v>
      </c>
      <c r="AR192">
        <v>13.3345612493501</v>
      </c>
      <c r="AS192">
        <v>13.797679448299499</v>
      </c>
      <c r="AT192">
        <v>14.2520402981567</v>
      </c>
      <c r="AU192">
        <v>14.627742865547599</v>
      </c>
      <c r="AV192">
        <v>14.802433016646599</v>
      </c>
      <c r="AW192">
        <v>15.263947678052199</v>
      </c>
      <c r="AX192">
        <v>15.6747099537368</v>
      </c>
      <c r="AY192">
        <v>15.983045314638799</v>
      </c>
      <c r="AZ192">
        <v>16.053854757613699</v>
      </c>
      <c r="BA192">
        <v>16.881145037651201</v>
      </c>
      <c r="BB192">
        <v>17.237079455820702</v>
      </c>
      <c r="BC192">
        <v>17.774481361085801</v>
      </c>
      <c r="BD192">
        <v>18.097654342651399</v>
      </c>
      <c r="BE192">
        <v>18.117367836970001</v>
      </c>
      <c r="BF192">
        <v>18.524680034983401</v>
      </c>
      <c r="BG192">
        <v>19.0280566369191</v>
      </c>
      <c r="BH192">
        <v>19.205350005440199</v>
      </c>
      <c r="BI192">
        <v>19.203667896172199</v>
      </c>
      <c r="BJ192">
        <v>19.6985569000244</v>
      </c>
      <c r="BK192">
        <v>19.964513778686499</v>
      </c>
      <c r="BL192">
        <v>19.738296508789102</v>
      </c>
      <c r="BM192">
        <v>19.441434860229499</v>
      </c>
      <c r="BN192">
        <v>19.37526512146</v>
      </c>
      <c r="BO192">
        <v>19.094272576396499</v>
      </c>
      <c r="BP192">
        <v>19.2695632962606</v>
      </c>
      <c r="BQ192">
        <v>19.2695632962606</v>
      </c>
      <c r="BR192">
        <v>19.2695632962606</v>
      </c>
    </row>
    <row r="193" spans="1:70" x14ac:dyDescent="0.35">
      <c r="A193" t="s">
        <v>1441</v>
      </c>
      <c r="B193" t="s">
        <v>1847</v>
      </c>
      <c r="C193" t="s">
        <v>1527</v>
      </c>
      <c r="D193" t="s">
        <v>1528</v>
      </c>
      <c r="AI193">
        <v>0.66667669645037897</v>
      </c>
      <c r="AJ193">
        <v>0.67041593301402402</v>
      </c>
      <c r="AK193">
        <v>0.68857284809109798</v>
      </c>
      <c r="AL193">
        <v>0.70609335857095201</v>
      </c>
      <c r="AM193">
        <v>0.70897655076349397</v>
      </c>
      <c r="AN193">
        <v>0.713949493927587</v>
      </c>
      <c r="AO193">
        <v>0.72152783952503496</v>
      </c>
      <c r="AP193">
        <v>0.725452529234209</v>
      </c>
      <c r="AQ193">
        <v>0.72883813513721196</v>
      </c>
      <c r="AR193">
        <v>0.73485874237444904</v>
      </c>
      <c r="AS193">
        <v>0.76505891198391096</v>
      </c>
      <c r="AT193">
        <v>0.74913829550525801</v>
      </c>
      <c r="AU193">
        <v>0.71658907763076796</v>
      </c>
      <c r="AV193">
        <v>0.68993778011435203</v>
      </c>
      <c r="AW193">
        <v>0.695891283211164</v>
      </c>
      <c r="AX193">
        <v>0.74914561378863698</v>
      </c>
      <c r="AY193">
        <v>0.73765618903070296</v>
      </c>
      <c r="AZ193">
        <v>0.73214419521991103</v>
      </c>
      <c r="BA193">
        <v>0.76105950725500404</v>
      </c>
      <c r="BB193">
        <v>0.77032765628705502</v>
      </c>
      <c r="BC193">
        <v>0.76058711061150397</v>
      </c>
      <c r="BD193">
        <v>0.749237503264511</v>
      </c>
      <c r="BE193">
        <v>0.78812422656164305</v>
      </c>
      <c r="BF193">
        <v>0.83069689484803599</v>
      </c>
      <c r="BG193">
        <v>0.84964391497590197</v>
      </c>
      <c r="BH193">
        <v>0.89655122315097002</v>
      </c>
      <c r="BI193">
        <v>0.93609117656290697</v>
      </c>
      <c r="BJ193">
        <v>0.91260413292621601</v>
      </c>
      <c r="BK193">
        <v>0.87385879260010202</v>
      </c>
      <c r="BL193">
        <v>0.83297165211422697</v>
      </c>
      <c r="BM193">
        <v>0.82425843297427304</v>
      </c>
      <c r="BN193">
        <v>0.80806692599932195</v>
      </c>
      <c r="BO193">
        <v>0.79878000067369104</v>
      </c>
      <c r="BP193">
        <v>0.832744639508332</v>
      </c>
      <c r="BQ193">
        <v>0.832744639508332</v>
      </c>
      <c r="BR193">
        <v>0.832744639508332</v>
      </c>
    </row>
    <row r="194" spans="1:70" x14ac:dyDescent="0.35">
      <c r="A194" t="s">
        <v>40</v>
      </c>
      <c r="B194" t="s">
        <v>619</v>
      </c>
      <c r="C194" t="s">
        <v>1527</v>
      </c>
      <c r="D194" t="s">
        <v>1528</v>
      </c>
      <c r="AI194">
        <v>0.72710617237409303</v>
      </c>
      <c r="AJ194">
        <v>0.752517472833104</v>
      </c>
      <c r="AK194">
        <v>0.75691083898315203</v>
      </c>
      <c r="AL194">
        <v>0.72093142303082902</v>
      </c>
      <c r="AM194">
        <v>0.75705655740287403</v>
      </c>
      <c r="AN194">
        <v>0.85904852509176899</v>
      </c>
      <c r="AO194">
        <v>0.85888919835322897</v>
      </c>
      <c r="AP194">
        <v>0.915475410807988</v>
      </c>
      <c r="AQ194">
        <v>1.03696670574699</v>
      </c>
      <c r="AR194">
        <v>1.1356765163810101</v>
      </c>
      <c r="AS194">
        <v>1.2560261572148499</v>
      </c>
      <c r="AT194">
        <v>1.313295385847</v>
      </c>
      <c r="AU194">
        <v>1.4521388944950999</v>
      </c>
      <c r="AV194">
        <v>1.5029056802102101</v>
      </c>
      <c r="AW194">
        <v>1.43439020066189</v>
      </c>
      <c r="AX194">
        <v>1.56021327667069</v>
      </c>
      <c r="AY194">
        <v>1.6562659458176101</v>
      </c>
      <c r="AZ194">
        <v>1.6746174185272</v>
      </c>
      <c r="BA194">
        <v>1.77049848951697</v>
      </c>
      <c r="BB194">
        <v>1.6737867861167399</v>
      </c>
      <c r="BC194">
        <v>1.81768878879044</v>
      </c>
      <c r="BD194">
        <v>1.85903340416986</v>
      </c>
      <c r="BE194">
        <v>1.8145590938765199</v>
      </c>
      <c r="BF194">
        <v>1.8481921371587</v>
      </c>
      <c r="BG194">
        <v>1.91532790411442</v>
      </c>
      <c r="BH194">
        <v>1.8743531501858299</v>
      </c>
      <c r="BI194">
        <v>1.9034574903908801</v>
      </c>
      <c r="BJ194">
        <v>2.0139490019300599</v>
      </c>
      <c r="BK194">
        <v>2.1617445868340299</v>
      </c>
      <c r="BL194">
        <v>2.1486828265792202</v>
      </c>
      <c r="BM194">
        <v>2.1552993982126698</v>
      </c>
      <c r="BN194">
        <v>2.3063543643814599</v>
      </c>
      <c r="BO194">
        <v>2.4874388599506601</v>
      </c>
      <c r="BP194">
        <v>2.3396007239920702</v>
      </c>
      <c r="BQ194">
        <v>2.3396007239920702</v>
      </c>
      <c r="BR194">
        <v>2.3396007239920702</v>
      </c>
    </row>
    <row r="195" spans="1:70" x14ac:dyDescent="0.35">
      <c r="A195" t="s">
        <v>1848</v>
      </c>
      <c r="B195" t="s">
        <v>1849</v>
      </c>
      <c r="C195" t="s">
        <v>1527</v>
      </c>
      <c r="D195" t="s">
        <v>1528</v>
      </c>
      <c r="AI195">
        <v>0.26608199999999999</v>
      </c>
      <c r="AJ195">
        <v>0.39959499999999998</v>
      </c>
      <c r="AK195">
        <v>0.54159800000000002</v>
      </c>
      <c r="AL195">
        <v>0.69117499999999998</v>
      </c>
      <c r="AM195">
        <v>0.92869599999999997</v>
      </c>
      <c r="AN195">
        <v>1.1641189999999999</v>
      </c>
      <c r="AO195">
        <v>1.3512660000000001</v>
      </c>
      <c r="AP195">
        <v>1.513266</v>
      </c>
      <c r="AQ195">
        <v>1.6550119999999999</v>
      </c>
      <c r="AR195">
        <v>1.7376560000000001</v>
      </c>
      <c r="AS195">
        <v>1.8329329999999999</v>
      </c>
      <c r="AT195">
        <v>1.8370629999999999</v>
      </c>
      <c r="AU195">
        <v>1.799795</v>
      </c>
      <c r="AV195">
        <v>1.804365</v>
      </c>
      <c r="AW195">
        <v>1.829993</v>
      </c>
      <c r="AX195">
        <v>1.8675949999999999</v>
      </c>
      <c r="AY195">
        <v>1.8504640000000001</v>
      </c>
      <c r="AZ195">
        <v>1.853515</v>
      </c>
      <c r="BA195">
        <v>1.8422430000000001</v>
      </c>
      <c r="BB195">
        <v>1.869211</v>
      </c>
      <c r="BC195">
        <v>1.8051269999999999</v>
      </c>
      <c r="BD195">
        <v>1.8014239999999999</v>
      </c>
      <c r="BE195">
        <v>1.796168</v>
      </c>
      <c r="BF195">
        <v>1.7620450000000001</v>
      </c>
      <c r="BG195">
        <v>1.767142</v>
      </c>
      <c r="BH195">
        <v>1.7651159999999999</v>
      </c>
      <c r="BI195">
        <v>1.7328429999999999</v>
      </c>
      <c r="BJ195">
        <v>1.7428790000000001</v>
      </c>
      <c r="BK195">
        <v>1.748426</v>
      </c>
      <c r="BL195">
        <v>1.6985570000000001</v>
      </c>
      <c r="BM195">
        <v>1.6981839999999999</v>
      </c>
      <c r="BN195">
        <v>1.7227889999999999</v>
      </c>
      <c r="BO195">
        <v>1.7873270000000001</v>
      </c>
      <c r="BP195">
        <v>1.879248</v>
      </c>
      <c r="BQ195">
        <v>1.879248</v>
      </c>
      <c r="BR195">
        <v>1.879248</v>
      </c>
    </row>
    <row r="196" spans="1:70" x14ac:dyDescent="0.35">
      <c r="A196" t="s">
        <v>1850</v>
      </c>
      <c r="B196" t="s">
        <v>1851</v>
      </c>
      <c r="C196" t="s">
        <v>1527</v>
      </c>
      <c r="D196" t="s">
        <v>1528</v>
      </c>
    </row>
    <row r="197" spans="1:70" x14ac:dyDescent="0.35">
      <c r="A197" t="s">
        <v>1852</v>
      </c>
      <c r="B197" t="s">
        <v>1853</v>
      </c>
      <c r="C197" t="s">
        <v>1527</v>
      </c>
      <c r="D197" t="s">
        <v>1528</v>
      </c>
      <c r="AI197">
        <v>0.64523103574390295</v>
      </c>
      <c r="AJ197">
        <v>0.64361758788580503</v>
      </c>
      <c r="AK197">
        <v>0.64548985131488401</v>
      </c>
      <c r="AL197">
        <v>0.64243843473917805</v>
      </c>
      <c r="AM197">
        <v>0.64899940274866397</v>
      </c>
      <c r="AN197">
        <v>0.65330603772436702</v>
      </c>
      <c r="AO197">
        <v>0.66665555455401904</v>
      </c>
      <c r="AP197">
        <v>0.66408526987140604</v>
      </c>
      <c r="AQ197">
        <v>0.69847215145403696</v>
      </c>
      <c r="AR197">
        <v>0.69886940617742299</v>
      </c>
      <c r="AS197">
        <v>0.70590747360476502</v>
      </c>
      <c r="AT197">
        <v>0.72836649697813305</v>
      </c>
      <c r="AU197">
        <v>0.73550846517408697</v>
      </c>
      <c r="AV197">
        <v>0.75313019205399501</v>
      </c>
      <c r="AW197">
        <v>0.72393126317203704</v>
      </c>
      <c r="AX197">
        <v>0.74818036512177799</v>
      </c>
      <c r="AY197">
        <v>0.76566503428952903</v>
      </c>
      <c r="AZ197">
        <v>0.77366559084759101</v>
      </c>
      <c r="BA197">
        <v>0.80884826902490203</v>
      </c>
      <c r="BB197">
        <v>0.84394429795405002</v>
      </c>
      <c r="BC197">
        <v>0.85460717363724803</v>
      </c>
      <c r="BD197">
        <v>0.85717541246428897</v>
      </c>
      <c r="BE197">
        <v>0.86484054405039001</v>
      </c>
      <c r="BF197">
        <v>0.87399548778220604</v>
      </c>
      <c r="BG197">
        <v>0.88222159445493897</v>
      </c>
      <c r="BH197">
        <v>0.90466688850717003</v>
      </c>
      <c r="BI197">
        <v>0.92967282266241702</v>
      </c>
      <c r="BJ197">
        <v>0.95173203945159901</v>
      </c>
      <c r="BK197">
        <v>0.91020529854142396</v>
      </c>
      <c r="BL197">
        <v>0.87886614931829998</v>
      </c>
      <c r="BM197">
        <v>0.85263970444525805</v>
      </c>
      <c r="BN197">
        <v>0.80422812700271595</v>
      </c>
      <c r="BO197">
        <v>0.77411533970985003</v>
      </c>
      <c r="BP197">
        <v>0.77105655280860297</v>
      </c>
      <c r="BQ197">
        <v>0.77105655280860297</v>
      </c>
      <c r="BR197">
        <v>0.77105655280860297</v>
      </c>
    </row>
    <row r="198" spans="1:70" x14ac:dyDescent="0.35">
      <c r="A198" t="s">
        <v>1854</v>
      </c>
      <c r="B198" t="s">
        <v>1855</v>
      </c>
      <c r="C198" t="s">
        <v>1527</v>
      </c>
      <c r="D198" t="s">
        <v>1528</v>
      </c>
    </row>
    <row r="199" spans="1:70" x14ac:dyDescent="0.35">
      <c r="A199" t="s">
        <v>1856</v>
      </c>
      <c r="B199" t="s">
        <v>1857</v>
      </c>
      <c r="C199" t="s">
        <v>1527</v>
      </c>
      <c r="D199" t="s">
        <v>1528</v>
      </c>
      <c r="AI199">
        <v>0.47628199999999998</v>
      </c>
      <c r="AJ199">
        <v>0.50716899999999998</v>
      </c>
      <c r="AK199">
        <v>0.55262599999999995</v>
      </c>
      <c r="AL199">
        <v>0.57965</v>
      </c>
      <c r="AM199">
        <v>0.60883399999999999</v>
      </c>
      <c r="AN199">
        <v>0.61677499999999996</v>
      </c>
      <c r="AO199">
        <v>0.62851500000000005</v>
      </c>
      <c r="AP199">
        <v>0.64125900000000002</v>
      </c>
      <c r="AQ199">
        <v>0.65678700000000001</v>
      </c>
      <c r="AR199">
        <v>0.66064199999999995</v>
      </c>
      <c r="AS199">
        <v>0.66103199999999995</v>
      </c>
      <c r="AT199">
        <v>0.67085499999999998</v>
      </c>
      <c r="AU199">
        <v>0.67208100000000004</v>
      </c>
      <c r="AV199">
        <v>0.66976000000000002</v>
      </c>
      <c r="AW199">
        <v>0.67612799999999995</v>
      </c>
      <c r="AX199">
        <v>0.66425900000000004</v>
      </c>
      <c r="AY199">
        <v>0.64015999999999995</v>
      </c>
      <c r="AZ199">
        <v>0.64666999999999997</v>
      </c>
      <c r="BA199">
        <v>0.63614800000000005</v>
      </c>
      <c r="BB199">
        <v>0.62734800000000002</v>
      </c>
      <c r="BC199">
        <v>0.62322999999999995</v>
      </c>
      <c r="BD199">
        <v>0.62308300000000005</v>
      </c>
      <c r="BE199">
        <v>0.60539799999999999</v>
      </c>
      <c r="BF199">
        <v>0.58360699999999999</v>
      </c>
      <c r="BG199">
        <v>0.57886800000000005</v>
      </c>
      <c r="BH199">
        <v>0.58494699999999999</v>
      </c>
      <c r="BI199">
        <v>0.57141600000000004</v>
      </c>
      <c r="BJ199">
        <v>0.57568799999999998</v>
      </c>
      <c r="BK199">
        <v>0.57122700000000004</v>
      </c>
      <c r="BL199">
        <v>0.55068700000000004</v>
      </c>
      <c r="BM199">
        <v>0.54281500000000005</v>
      </c>
      <c r="BN199">
        <v>0.53762900000000002</v>
      </c>
      <c r="BO199">
        <v>0.52333700000000005</v>
      </c>
      <c r="BP199">
        <v>0.51734400000000003</v>
      </c>
      <c r="BQ199">
        <v>0.51734400000000003</v>
      </c>
      <c r="BR199">
        <v>0.51734400000000003</v>
      </c>
    </row>
    <row r="200" spans="1:70" x14ac:dyDescent="0.35">
      <c r="A200" t="s">
        <v>1858</v>
      </c>
      <c r="B200" t="s">
        <v>1859</v>
      </c>
      <c r="C200" t="s">
        <v>1527</v>
      </c>
      <c r="D200" t="s">
        <v>1528</v>
      </c>
      <c r="AI200">
        <v>314.20494270506998</v>
      </c>
      <c r="AJ200">
        <v>380.27260998471598</v>
      </c>
      <c r="AK200">
        <v>424.16010877280098</v>
      </c>
      <c r="AL200">
        <v>464.97129231978602</v>
      </c>
      <c r="AM200">
        <v>512.49115237357603</v>
      </c>
      <c r="AN200">
        <v>557.56643055683696</v>
      </c>
      <c r="AO200">
        <v>610.07947302862601</v>
      </c>
      <c r="AP200">
        <v>620.19429046313303</v>
      </c>
      <c r="AQ200">
        <v>713.01571407922995</v>
      </c>
      <c r="AR200">
        <v>778.15504695512698</v>
      </c>
      <c r="AS200">
        <v>872.503723898403</v>
      </c>
      <c r="AT200">
        <v>972.20143217858299</v>
      </c>
      <c r="AU200">
        <v>1129.1585391379699</v>
      </c>
      <c r="AV200">
        <v>1274.9896656753599</v>
      </c>
      <c r="AW200">
        <v>1388.5455528832999</v>
      </c>
      <c r="AX200">
        <v>1520.7199336906899</v>
      </c>
      <c r="AY200">
        <v>1605.8699390787001</v>
      </c>
      <c r="AZ200">
        <v>1761.06784578521</v>
      </c>
      <c r="BA200">
        <v>1938.9952664269099</v>
      </c>
      <c r="BB200">
        <v>1997.4094969443499</v>
      </c>
      <c r="BC200">
        <v>2065.3035594101598</v>
      </c>
      <c r="BD200">
        <v>2126.669921875</v>
      </c>
      <c r="BE200">
        <v>2279.1122268741701</v>
      </c>
      <c r="BF200">
        <v>2291.04989447452</v>
      </c>
      <c r="BG200">
        <v>2354.5225824281702</v>
      </c>
      <c r="BH200">
        <v>2413.5409756455401</v>
      </c>
      <c r="BI200">
        <v>2456.8839201876199</v>
      </c>
      <c r="BJ200">
        <v>2473.22973632813</v>
      </c>
      <c r="BK200">
        <v>2537.22705078125</v>
      </c>
      <c r="BL200">
        <v>2567.44946289063</v>
      </c>
      <c r="BM200">
        <v>2538.99243164063</v>
      </c>
      <c r="BN200">
        <v>2628.08447265625</v>
      </c>
      <c r="BO200">
        <v>2652.9664429681202</v>
      </c>
      <c r="BP200">
        <v>2612.6199539214299</v>
      </c>
      <c r="BQ200">
        <v>2612.6199539214299</v>
      </c>
      <c r="BR200">
        <v>2612.6199539214299</v>
      </c>
    </row>
    <row r="201" spans="1:70" x14ac:dyDescent="0.35">
      <c r="A201" t="s">
        <v>1860</v>
      </c>
      <c r="B201" t="s">
        <v>1861</v>
      </c>
      <c r="C201" t="s">
        <v>1527</v>
      </c>
      <c r="D201" t="s">
        <v>1528</v>
      </c>
      <c r="AM201">
        <v>0.57238142311259399</v>
      </c>
      <c r="AN201">
        <v>0.60427006941023398</v>
      </c>
      <c r="AO201">
        <v>0.60892746112035201</v>
      </c>
      <c r="AP201">
        <v>0.57565492748687497</v>
      </c>
      <c r="AQ201">
        <v>0.53867552240807504</v>
      </c>
      <c r="AR201">
        <v>0.51506847896796404</v>
      </c>
      <c r="AS201">
        <v>0.55625347805209902</v>
      </c>
      <c r="AT201">
        <v>0.55675939831879995</v>
      </c>
      <c r="AU201">
        <v>0.55639683160890596</v>
      </c>
      <c r="AV201">
        <v>0.5340266153587</v>
      </c>
      <c r="AW201">
        <v>0.49479321571497298</v>
      </c>
      <c r="AX201">
        <v>0.48002056057032799</v>
      </c>
      <c r="AY201">
        <v>0.49077399152843199</v>
      </c>
      <c r="AZ201">
        <v>0.50062191816697899</v>
      </c>
      <c r="BA201">
        <v>0.57469673550857203</v>
      </c>
      <c r="BB201">
        <v>0.58175617436559501</v>
      </c>
      <c r="BC201">
        <v>0.65061966479232503</v>
      </c>
      <c r="BD201">
        <v>0.67201765050687001</v>
      </c>
      <c r="BE201">
        <v>0.61676878765038201</v>
      </c>
      <c r="BF201">
        <v>0.65737795544745004</v>
      </c>
      <c r="BG201">
        <v>0.62287973923131901</v>
      </c>
      <c r="BH201">
        <v>0.56709953616152697</v>
      </c>
      <c r="BI201">
        <v>0.58190009696281997</v>
      </c>
      <c r="BJ201">
        <v>0.59285582316083596</v>
      </c>
      <c r="BK201">
        <v>0.57310748444339699</v>
      </c>
      <c r="BL201">
        <v>0.56186330047757205</v>
      </c>
      <c r="BM201">
        <v>0.54288335540470101</v>
      </c>
      <c r="BN201">
        <v>0.64957737297955698</v>
      </c>
      <c r="BO201">
        <v>0.61706016289153098</v>
      </c>
      <c r="BP201">
        <v>0.57190582225930198</v>
      </c>
      <c r="BQ201">
        <v>0.57190582225930198</v>
      </c>
      <c r="BR201">
        <v>0.57190582225930198</v>
      </c>
    </row>
    <row r="202" spans="1:70" x14ac:dyDescent="0.35">
      <c r="A202" t="s">
        <v>1862</v>
      </c>
      <c r="B202" t="s">
        <v>1863</v>
      </c>
      <c r="C202" t="s">
        <v>1527</v>
      </c>
      <c r="D202" t="s">
        <v>1528</v>
      </c>
    </row>
    <row r="203" spans="1:70" x14ac:dyDescent="0.35">
      <c r="A203" t="s">
        <v>1864</v>
      </c>
      <c r="B203" t="s">
        <v>1865</v>
      </c>
      <c r="C203" t="s">
        <v>1527</v>
      </c>
      <c r="D203" t="s">
        <v>1528</v>
      </c>
    </row>
    <row r="204" spans="1:70" x14ac:dyDescent="0.35">
      <c r="A204" t="s">
        <v>1866</v>
      </c>
      <c r="B204" t="s">
        <v>1867</v>
      </c>
      <c r="C204" t="s">
        <v>1527</v>
      </c>
      <c r="D204" t="s">
        <v>1528</v>
      </c>
    </row>
    <row r="205" spans="1:70" x14ac:dyDescent="0.35">
      <c r="A205" t="s">
        <v>1868</v>
      </c>
      <c r="B205" t="s">
        <v>1869</v>
      </c>
      <c r="C205" t="s">
        <v>1527</v>
      </c>
      <c r="D205" t="s">
        <v>1528</v>
      </c>
      <c r="AI205">
        <v>1.0935675778418199</v>
      </c>
      <c r="AJ205">
        <v>1.0059763208083501</v>
      </c>
      <c r="AK205">
        <v>0.98134184792222201</v>
      </c>
      <c r="AL205">
        <v>0.909291267988944</v>
      </c>
      <c r="AM205">
        <v>0.90455052451537599</v>
      </c>
      <c r="AN205">
        <v>0.95478978484875598</v>
      </c>
      <c r="AO205">
        <v>1.00004695872064</v>
      </c>
      <c r="AP205">
        <v>0.94299386174702104</v>
      </c>
      <c r="AQ205">
        <v>0.76109740094588596</v>
      </c>
      <c r="AR205">
        <v>0.86964923080369105</v>
      </c>
      <c r="AS205">
        <v>1.12807669920336</v>
      </c>
      <c r="AT205">
        <v>1.0486037031077899</v>
      </c>
      <c r="AU205">
        <v>1.0636275278140199</v>
      </c>
      <c r="AV205">
        <v>1.2221912651183</v>
      </c>
      <c r="AW205">
        <v>1.3461812514831399</v>
      </c>
      <c r="AX205">
        <v>1.7039158431168699</v>
      </c>
      <c r="AY205">
        <v>1.7911544228424301</v>
      </c>
      <c r="AZ205">
        <v>1.93521167941703</v>
      </c>
      <c r="BA205">
        <v>2.33340871771675</v>
      </c>
      <c r="BB205">
        <v>1.7574617554134599</v>
      </c>
      <c r="BC205">
        <v>1.85754629633419</v>
      </c>
      <c r="BD205">
        <v>2.1525144577026398</v>
      </c>
      <c r="BE205">
        <v>2.1821235324042898</v>
      </c>
      <c r="BF205">
        <v>2.2307909913505801</v>
      </c>
      <c r="BG205">
        <v>2.35098046824301</v>
      </c>
      <c r="BH205">
        <v>2.4487217493805198</v>
      </c>
      <c r="BI205">
        <v>2.4791683354312699</v>
      </c>
      <c r="BJ205">
        <v>2.3182621002197301</v>
      </c>
      <c r="BK205">
        <v>2.3500742912292498</v>
      </c>
      <c r="BL205">
        <v>2.2632255554199201</v>
      </c>
      <c r="BM205">
        <v>2.2900722026825</v>
      </c>
      <c r="BN205">
        <v>2.2354798316955602</v>
      </c>
      <c r="BO205">
        <v>2.6289338495806498</v>
      </c>
    </row>
    <row r="206" spans="1:70" x14ac:dyDescent="0.35">
      <c r="A206" t="s">
        <v>1870</v>
      </c>
      <c r="B206" t="s">
        <v>1871</v>
      </c>
      <c r="C206" t="s">
        <v>1527</v>
      </c>
      <c r="D206" t="s">
        <v>1528</v>
      </c>
      <c r="AI206">
        <v>7.0072971502910296E-4</v>
      </c>
      <c r="AJ206">
        <v>1.9995592182060198E-3</v>
      </c>
      <c r="AK206">
        <v>5.8622637368352503E-3</v>
      </c>
      <c r="AL206">
        <v>1.8743421353568102E-2</v>
      </c>
      <c r="AM206">
        <v>4.3864506993391797E-2</v>
      </c>
      <c r="AN206">
        <v>6.1839134406664602E-2</v>
      </c>
      <c r="AO206">
        <v>8.7656393042416805E-2</v>
      </c>
      <c r="AP206">
        <v>0.20323768399735601</v>
      </c>
      <c r="AQ206">
        <v>0.29656618436270099</v>
      </c>
      <c r="AR206">
        <v>0.43833022785571601</v>
      </c>
      <c r="AS206">
        <v>0.616103419350016</v>
      </c>
      <c r="AT206">
        <v>0.81344030851222304</v>
      </c>
      <c r="AU206">
        <v>0.95973467336683405</v>
      </c>
      <c r="AV206">
        <v>1.17661738509403</v>
      </c>
      <c r="AW206">
        <v>1.2687324357885099</v>
      </c>
      <c r="AX206">
        <v>1.4012987119332501</v>
      </c>
      <c r="AY206">
        <v>1.3994563489540299</v>
      </c>
      <c r="AZ206">
        <v>1.4876035014879001</v>
      </c>
      <c r="BA206">
        <v>1.5662756234191499</v>
      </c>
      <c r="BB206">
        <v>1.5672930996730701</v>
      </c>
      <c r="BC206">
        <v>1.53797247998062</v>
      </c>
      <c r="BD206">
        <v>1.55012889862458</v>
      </c>
      <c r="BE206">
        <v>1.56367261047735</v>
      </c>
      <c r="BF206">
        <v>1.6063098949312999</v>
      </c>
      <c r="BG206">
        <v>1.62848359334131</v>
      </c>
      <c r="BH206">
        <v>1.6629932354230901</v>
      </c>
      <c r="BI206">
        <v>1.5969869350503201</v>
      </c>
      <c r="BJ206">
        <v>1.6137267426287301</v>
      </c>
      <c r="BK206">
        <v>1.6657015378773501</v>
      </c>
      <c r="BL206">
        <v>1.6368412838786901</v>
      </c>
      <c r="BM206">
        <v>1.61470357145139</v>
      </c>
      <c r="BN206">
        <v>1.6377555524726</v>
      </c>
      <c r="BO206">
        <v>1.71206723189791</v>
      </c>
      <c r="BP206">
        <v>1.75887412014</v>
      </c>
      <c r="BQ206">
        <v>1.75887412014</v>
      </c>
      <c r="BR206">
        <v>1.75887412014</v>
      </c>
    </row>
    <row r="207" spans="1:70" x14ac:dyDescent="0.35">
      <c r="A207" t="s">
        <v>44</v>
      </c>
      <c r="B207" t="s">
        <v>103</v>
      </c>
      <c r="C207" t="s">
        <v>1527</v>
      </c>
      <c r="D207" t="s">
        <v>1528</v>
      </c>
      <c r="AI207">
        <v>5.4231652522331399E-4</v>
      </c>
      <c r="AJ207">
        <v>1.1993376952823601E-3</v>
      </c>
      <c r="AK207">
        <v>1.86494929023815E-2</v>
      </c>
      <c r="AL207">
        <v>0.17996161317766199</v>
      </c>
      <c r="AM207">
        <v>0.717656757891175</v>
      </c>
      <c r="AN207">
        <v>1.7151700000000001</v>
      </c>
      <c r="AO207">
        <v>2.455975</v>
      </c>
      <c r="AP207">
        <v>2.7784209999999998</v>
      </c>
      <c r="AQ207">
        <v>3.2583989999999998</v>
      </c>
      <c r="AR207">
        <v>5.5396409999999996</v>
      </c>
      <c r="AS207">
        <v>7.3014039999999998</v>
      </c>
      <c r="AT207">
        <v>8.3228170000000006</v>
      </c>
      <c r="AU207">
        <v>9.2735040000000009</v>
      </c>
      <c r="AV207">
        <v>9.8667870000000004</v>
      </c>
      <c r="AW207">
        <v>11.556843000000001</v>
      </c>
      <c r="AX207">
        <v>12.736131</v>
      </c>
      <c r="AY207">
        <v>12.618288</v>
      </c>
      <c r="AZ207">
        <v>13.984503</v>
      </c>
      <c r="BA207">
        <v>14.341196</v>
      </c>
      <c r="BB207">
        <v>14.016913000000001</v>
      </c>
      <c r="BC207">
        <v>15.821142</v>
      </c>
      <c r="BD207">
        <v>18.443729000000001</v>
      </c>
      <c r="BE207">
        <v>19.568259999999999</v>
      </c>
      <c r="BF207">
        <v>19.505592</v>
      </c>
      <c r="BG207">
        <v>20.998875000000002</v>
      </c>
      <c r="BH207">
        <v>23.562632000000001</v>
      </c>
      <c r="BI207">
        <v>24.192336999999998</v>
      </c>
      <c r="BJ207">
        <v>24.124181</v>
      </c>
      <c r="BK207">
        <v>24.542904</v>
      </c>
      <c r="BL207">
        <v>23.9342746734619</v>
      </c>
      <c r="BM207">
        <v>23.145168304443398</v>
      </c>
      <c r="BN207">
        <v>23.685146331787099</v>
      </c>
      <c r="BO207">
        <v>25.825783347263801</v>
      </c>
      <c r="BP207">
        <v>26.680107704122399</v>
      </c>
      <c r="BQ207">
        <v>26.680107704122399</v>
      </c>
      <c r="BR207">
        <v>26.680107704122399</v>
      </c>
    </row>
    <row r="208" spans="1:70" x14ac:dyDescent="0.35">
      <c r="A208" t="s">
        <v>1872</v>
      </c>
      <c r="B208" t="s">
        <v>1873</v>
      </c>
      <c r="C208" t="s">
        <v>1527</v>
      </c>
      <c r="D208" t="s">
        <v>1528</v>
      </c>
      <c r="AI208">
        <v>60.729248389821699</v>
      </c>
      <c r="AJ208">
        <v>67.541710669336695</v>
      </c>
      <c r="AK208">
        <v>70.846476695648406</v>
      </c>
      <c r="AL208">
        <v>78.805297543245899</v>
      </c>
      <c r="AM208">
        <v>90.422260281365695</v>
      </c>
      <c r="AN208">
        <v>133.96973542330099</v>
      </c>
      <c r="AO208">
        <v>145.929501611305</v>
      </c>
      <c r="AP208">
        <v>165.86561605310399</v>
      </c>
      <c r="AQ208">
        <v>167.676970949592</v>
      </c>
      <c r="AR208">
        <v>159.523861809252</v>
      </c>
      <c r="AS208">
        <v>161.099693862507</v>
      </c>
      <c r="AT208">
        <v>156.933511399493</v>
      </c>
      <c r="AU208">
        <v>146.45446695771901</v>
      </c>
      <c r="AV208">
        <v>172.861573369864</v>
      </c>
      <c r="AW208">
        <v>187.01143890495101</v>
      </c>
      <c r="AX208">
        <v>197.70130843466001</v>
      </c>
      <c r="AY208">
        <v>196.50792202419601</v>
      </c>
      <c r="AZ208">
        <v>216.07435782808099</v>
      </c>
      <c r="BA208">
        <v>242.63090620431399</v>
      </c>
      <c r="BB208">
        <v>258.37970617532301</v>
      </c>
      <c r="BC208">
        <v>263.41351533127897</v>
      </c>
      <c r="BD208">
        <v>276.64923095703102</v>
      </c>
      <c r="BE208">
        <v>298.51284176975099</v>
      </c>
      <c r="BF208">
        <v>301.426256698099</v>
      </c>
      <c r="BG208">
        <v>294.91395303153399</v>
      </c>
      <c r="BH208">
        <v>296.71676861106403</v>
      </c>
      <c r="BI208">
        <v>307.71443549269799</v>
      </c>
      <c r="BJ208">
        <v>320.42010498046898</v>
      </c>
      <c r="BK208">
        <v>312.66552734375</v>
      </c>
      <c r="BL208">
        <v>311.86120605468801</v>
      </c>
      <c r="BM208">
        <v>321.47244262695301</v>
      </c>
      <c r="BN208">
        <v>300.02850341796898</v>
      </c>
      <c r="BO208">
        <v>324.90022787943002</v>
      </c>
      <c r="BP208">
        <v>345.22943739784199</v>
      </c>
      <c r="BQ208">
        <v>345.22943739784199</v>
      </c>
      <c r="BR208">
        <v>345.22943739784199</v>
      </c>
    </row>
    <row r="209" spans="1:70" x14ac:dyDescent="0.35">
      <c r="A209" t="s">
        <v>10</v>
      </c>
      <c r="B209" t="s">
        <v>1874</v>
      </c>
      <c r="C209" t="s">
        <v>1527</v>
      </c>
      <c r="D209" t="s">
        <v>1528</v>
      </c>
    </row>
    <row r="210" spans="1:70" x14ac:dyDescent="0.35">
      <c r="A210" t="s">
        <v>1875</v>
      </c>
      <c r="B210" t="s">
        <v>1876</v>
      </c>
      <c r="C210" t="s">
        <v>1527</v>
      </c>
      <c r="D210" t="s">
        <v>1528</v>
      </c>
      <c r="AI210">
        <v>0.847406207867763</v>
      </c>
      <c r="AJ210">
        <v>0.80114079546700101</v>
      </c>
      <c r="AK210">
        <v>0.780967820145684</v>
      </c>
      <c r="AL210">
        <v>0.75018840529561803</v>
      </c>
      <c r="AM210">
        <v>0.74254726763769296</v>
      </c>
      <c r="AN210">
        <v>0.76961456806598205</v>
      </c>
      <c r="AO210">
        <v>0.81505321111537399</v>
      </c>
      <c r="AP210">
        <v>0.82895722041188702</v>
      </c>
      <c r="AQ210">
        <v>0.705522731684879</v>
      </c>
      <c r="AR210">
        <v>0.79647078231734503</v>
      </c>
      <c r="AS210">
        <v>0.86409433580905104</v>
      </c>
      <c r="AT210">
        <v>0.83115128773255997</v>
      </c>
      <c r="AU210">
        <v>0.86718512553439497</v>
      </c>
      <c r="AV210">
        <v>0.87009606164555098</v>
      </c>
      <c r="AW210">
        <v>0.94099291343694602</v>
      </c>
      <c r="AX210">
        <v>1.0962280377418201</v>
      </c>
      <c r="AY210">
        <v>1.1864981318541401</v>
      </c>
      <c r="AZ210">
        <v>1.2526462842400301</v>
      </c>
      <c r="BA210">
        <v>1.4463702114192101</v>
      </c>
      <c r="BB210">
        <v>1.21162560092577</v>
      </c>
      <c r="BC210">
        <v>1.40287060684709</v>
      </c>
      <c r="BD210">
        <v>1.58635425567627</v>
      </c>
      <c r="BE210">
        <v>1.65684144821838</v>
      </c>
      <c r="BF210">
        <v>1.6799139537121901</v>
      </c>
      <c r="BG210">
        <v>1.66624773610963</v>
      </c>
      <c r="BH210">
        <v>1.6170822015456801</v>
      </c>
      <c r="BI210">
        <v>1.67218384513799</v>
      </c>
      <c r="BJ210">
        <v>1.68927085399628</v>
      </c>
      <c r="BK210">
        <v>1.85423243045807</v>
      </c>
      <c r="BL210">
        <v>1.8615682125091599</v>
      </c>
      <c r="BM210">
        <v>1.9207390546798699</v>
      </c>
      <c r="BN210">
        <v>1.9094260931014999</v>
      </c>
      <c r="BO210">
        <v>2.1046287835683701</v>
      </c>
      <c r="BP210">
        <v>1.9704076596137801</v>
      </c>
      <c r="BQ210">
        <v>1.9704076596137801</v>
      </c>
      <c r="BR210">
        <v>1.9704076596137801</v>
      </c>
    </row>
    <row r="211" spans="1:70" x14ac:dyDescent="0.35">
      <c r="A211" t="s">
        <v>1877</v>
      </c>
      <c r="B211" t="s">
        <v>1878</v>
      </c>
      <c r="C211" t="s">
        <v>1527</v>
      </c>
      <c r="D211" t="s">
        <v>1528</v>
      </c>
      <c r="AI211">
        <v>3.8537938355681601E-3</v>
      </c>
      <c r="AJ211">
        <v>7.0369402687788796E-3</v>
      </c>
      <c r="AK211">
        <v>1.43955927450374E-2</v>
      </c>
      <c r="AL211">
        <v>2.77712065704602E-2</v>
      </c>
      <c r="AM211">
        <v>7.0496330003611204E-2</v>
      </c>
      <c r="AN211">
        <v>0.141242375507527</v>
      </c>
      <c r="AO211">
        <v>0.183867890012097</v>
      </c>
      <c r="AP211">
        <v>0.249293803229963</v>
      </c>
      <c r="AQ211">
        <v>0.290064811057128</v>
      </c>
      <c r="AR211">
        <v>0.331275568399924</v>
      </c>
      <c r="AS211">
        <v>0.35585577586731099</v>
      </c>
      <c r="AT211">
        <v>0.421569857700132</v>
      </c>
      <c r="AU211">
        <v>0.45995690397269601</v>
      </c>
      <c r="AV211">
        <v>0.49525445003987201</v>
      </c>
      <c r="AW211">
        <v>0.56559533927864103</v>
      </c>
      <c r="AX211">
        <v>0.64741092508582898</v>
      </c>
      <c r="AY211">
        <v>0.67610255648039896</v>
      </c>
      <c r="AZ211">
        <v>0.75902701187849897</v>
      </c>
      <c r="BA211">
        <v>0.81088875726828902</v>
      </c>
      <c r="BB211">
        <v>0.82092526670370203</v>
      </c>
      <c r="BC211">
        <v>0.99493296896157002</v>
      </c>
      <c r="BD211">
        <v>1.2314757108688399</v>
      </c>
      <c r="BE211">
        <v>1.6481702083618599</v>
      </c>
      <c r="BF211">
        <v>2.2314288480547901</v>
      </c>
      <c r="BG211">
        <v>2.6642906389067398</v>
      </c>
      <c r="BH211">
        <v>3.03403527703952</v>
      </c>
      <c r="BI211">
        <v>3.4668920254580802</v>
      </c>
      <c r="BJ211">
        <v>4.7729554176330602</v>
      </c>
      <c r="BK211">
        <v>7.0852689743042001</v>
      </c>
      <c r="BL211">
        <v>10.973691940307599</v>
      </c>
      <c r="BM211">
        <v>25.951431274414102</v>
      </c>
      <c r="BN211">
        <v>85.722686767578097</v>
      </c>
      <c r="BO211">
        <v>173.68133638653799</v>
      </c>
      <c r="BP211">
        <v>514.30713486381705</v>
      </c>
      <c r="BQ211">
        <v>514.30713486381705</v>
      </c>
      <c r="BR211">
        <v>514.30713486381705</v>
      </c>
    </row>
    <row r="212" spans="1:70" x14ac:dyDescent="0.35">
      <c r="A212" t="s">
        <v>1879</v>
      </c>
      <c r="B212" t="s">
        <v>1880</v>
      </c>
      <c r="C212" t="s">
        <v>1527</v>
      </c>
      <c r="D212" t="s">
        <v>1528</v>
      </c>
      <c r="AI212">
        <v>172.26019231870001</v>
      </c>
      <c r="AJ212">
        <v>165.086159618663</v>
      </c>
      <c r="AK212">
        <v>160.072312089104</v>
      </c>
      <c r="AL212">
        <v>156.49770077014301</v>
      </c>
      <c r="AM212">
        <v>205.38625352796299</v>
      </c>
      <c r="AN212">
        <v>215.47750075579799</v>
      </c>
      <c r="AO212">
        <v>220.40945610793099</v>
      </c>
      <c r="AP212">
        <v>220.95846490634801</v>
      </c>
      <c r="AQ212">
        <v>224.57504717909401</v>
      </c>
      <c r="AR212">
        <v>220.27787465134799</v>
      </c>
      <c r="AS212">
        <v>218.21751023610301</v>
      </c>
      <c r="AT212">
        <v>228.34017105720599</v>
      </c>
      <c r="AU212">
        <v>229.12859527871601</v>
      </c>
      <c r="AV212">
        <v>222.61881740295101</v>
      </c>
      <c r="AW212">
        <v>216.49664209083301</v>
      </c>
      <c r="AX212">
        <v>219.82468302994701</v>
      </c>
      <c r="AY212">
        <v>219.40171596617299</v>
      </c>
      <c r="AZ212">
        <v>227.68878637658301</v>
      </c>
      <c r="BA212">
        <v>241.739317917715</v>
      </c>
      <c r="BB212">
        <v>236.199414886894</v>
      </c>
      <c r="BC212">
        <v>237.10749972976799</v>
      </c>
      <c r="BD212">
        <v>241.27606201171901</v>
      </c>
      <c r="BE212">
        <v>245.065668279378</v>
      </c>
      <c r="BF212">
        <v>246.13779229814301</v>
      </c>
      <c r="BG212">
        <v>242.032296063747</v>
      </c>
      <c r="BH212">
        <v>240.49166974998101</v>
      </c>
      <c r="BI212">
        <v>242.008808995479</v>
      </c>
      <c r="BJ212">
        <v>243.58380126953099</v>
      </c>
      <c r="BK212">
        <v>238.68804931640599</v>
      </c>
      <c r="BL212">
        <v>229.86734008789099</v>
      </c>
      <c r="BM212">
        <v>224.08723449707</v>
      </c>
      <c r="BN212">
        <v>212.33055114746099</v>
      </c>
      <c r="BO212">
        <v>215.684955234651</v>
      </c>
      <c r="BP212">
        <v>219.12822465489501</v>
      </c>
      <c r="BQ212">
        <v>219.12822465489501</v>
      </c>
      <c r="BR212">
        <v>219.12822465489501</v>
      </c>
    </row>
    <row r="213" spans="1:70" x14ac:dyDescent="0.35">
      <c r="A213" t="s">
        <v>46</v>
      </c>
      <c r="B213" t="s">
        <v>121</v>
      </c>
      <c r="C213" t="s">
        <v>1527</v>
      </c>
      <c r="D213" t="s">
        <v>1528</v>
      </c>
      <c r="AI213">
        <v>0.97139734957944301</v>
      </c>
      <c r="AJ213">
        <v>0.98129657653478997</v>
      </c>
      <c r="AK213">
        <v>0.97274658140542303</v>
      </c>
      <c r="AL213">
        <v>0.98306469351631798</v>
      </c>
      <c r="AM213">
        <v>0.99584245194372101</v>
      </c>
      <c r="AN213">
        <v>1.0063726796336101</v>
      </c>
      <c r="AO213">
        <v>1.0031652997310201</v>
      </c>
      <c r="AP213">
        <v>0.99685924629567002</v>
      </c>
      <c r="AQ213">
        <v>0.97268087066433995</v>
      </c>
      <c r="AR213">
        <v>0.92479327270288803</v>
      </c>
      <c r="AS213">
        <v>0.93924668233464703</v>
      </c>
      <c r="AT213">
        <v>0.90189677379270805</v>
      </c>
      <c r="AU213">
        <v>0.88013034212630903</v>
      </c>
      <c r="AV213">
        <v>0.84756280996786404</v>
      </c>
      <c r="AW213">
        <v>0.85804861955094602</v>
      </c>
      <c r="AX213">
        <v>0.847774412159223</v>
      </c>
      <c r="AY213">
        <v>0.83757934436820902</v>
      </c>
      <c r="AZ213">
        <v>0.86373658723609503</v>
      </c>
      <c r="BA213">
        <v>0.83570203533019505</v>
      </c>
      <c r="BB213">
        <v>0.85511386628045005</v>
      </c>
      <c r="BC213">
        <v>0.85420584236300201</v>
      </c>
      <c r="BD213">
        <v>0.84673774242401101</v>
      </c>
      <c r="BE213">
        <v>0.84543135205025599</v>
      </c>
      <c r="BF213">
        <v>0.85792252325774399</v>
      </c>
      <c r="BG213">
        <v>0.86260152288751002</v>
      </c>
      <c r="BH213">
        <v>0.877768678852892</v>
      </c>
      <c r="BI213">
        <v>0.87602060389598502</v>
      </c>
      <c r="BJ213">
        <v>0.883214712142944</v>
      </c>
      <c r="BK213">
        <v>0.86773568391799905</v>
      </c>
      <c r="BL213">
        <v>0.85412019491195701</v>
      </c>
      <c r="BM213">
        <v>0.83462834358215299</v>
      </c>
      <c r="BN213">
        <v>0.81101036071777299</v>
      </c>
      <c r="BO213">
        <v>0.85978198388088301</v>
      </c>
      <c r="BP213">
        <v>0.80408611659207496</v>
      </c>
      <c r="BQ213">
        <v>0.80408611659207496</v>
      </c>
      <c r="BR213">
        <v>0.80408611659207496</v>
      </c>
    </row>
    <row r="214" spans="1:70" x14ac:dyDescent="0.35">
      <c r="A214" t="s">
        <v>47</v>
      </c>
      <c r="B214" t="s">
        <v>692</v>
      </c>
      <c r="C214" t="s">
        <v>1527</v>
      </c>
      <c r="D214" t="s">
        <v>1528</v>
      </c>
      <c r="AI214">
        <v>1.89041477435804</v>
      </c>
      <c r="AJ214">
        <v>1.9610684393084601</v>
      </c>
      <c r="AK214">
        <v>2.1696442140074201</v>
      </c>
      <c r="AL214">
        <v>2.4073924486859499</v>
      </c>
      <c r="AM214">
        <v>2.5208191412384799</v>
      </c>
      <c r="AN214">
        <v>2.7045691338183802</v>
      </c>
      <c r="AO214">
        <v>2.9768865554110699</v>
      </c>
      <c r="AP214">
        <v>3.1743841722075801</v>
      </c>
      <c r="AQ214">
        <v>3.4891992364583602</v>
      </c>
      <c r="AR214">
        <v>3.7045574730064499</v>
      </c>
      <c r="AS214">
        <v>3.8238778887337599</v>
      </c>
      <c r="AT214">
        <v>4.1101614657842296</v>
      </c>
      <c r="AU214">
        <v>4.5037626034606797</v>
      </c>
      <c r="AV214">
        <v>4.6927702909953402</v>
      </c>
      <c r="AW214">
        <v>4.7418393811039703</v>
      </c>
      <c r="AX214">
        <v>5.0896011604474403</v>
      </c>
      <c r="AY214">
        <v>5.3492996210033299</v>
      </c>
      <c r="AZ214">
        <v>5.6922638580906302</v>
      </c>
      <c r="BA214">
        <v>5.9437106811752596</v>
      </c>
      <c r="BB214">
        <v>6.1951447880556003</v>
      </c>
      <c r="BC214">
        <v>6.2275842787776803</v>
      </c>
      <c r="BD214">
        <v>6.3748621240379801</v>
      </c>
      <c r="BE214">
        <v>6.54947103742143</v>
      </c>
      <c r="BF214">
        <v>6.5913555777984696</v>
      </c>
      <c r="BG214">
        <v>6.7163041267690398</v>
      </c>
      <c r="BH214">
        <v>6.8779916645528703</v>
      </c>
      <c r="BI214">
        <v>6.8367456452887696</v>
      </c>
      <c r="BJ214">
        <v>6.88952917643131</v>
      </c>
      <c r="BK214">
        <v>7.2644784933517901</v>
      </c>
      <c r="BL214">
        <v>7.2332421461848</v>
      </c>
      <c r="BM214">
        <v>7.0443069226897803</v>
      </c>
      <c r="BN214">
        <v>6.3647291337828404</v>
      </c>
      <c r="BO214">
        <v>6.0659742118458597</v>
      </c>
      <c r="BP214">
        <v>6.0803372773114797</v>
      </c>
      <c r="BQ214">
        <v>6.0803372773114797</v>
      </c>
      <c r="BR214">
        <v>6.0803372773114797</v>
      </c>
    </row>
    <row r="215" spans="1:70" x14ac:dyDescent="0.35">
      <c r="A215" t="s">
        <v>1881</v>
      </c>
      <c r="B215" t="s">
        <v>1882</v>
      </c>
      <c r="C215" t="s">
        <v>1527</v>
      </c>
      <c r="D215" t="s">
        <v>1528</v>
      </c>
      <c r="AI215">
        <v>2.9749115713608401E-2</v>
      </c>
      <c r="AJ215">
        <v>6.5828381249785101E-2</v>
      </c>
      <c r="AK215">
        <v>0.11715342029204499</v>
      </c>
      <c r="AL215">
        <v>0.14503806188057</v>
      </c>
      <c r="AM215">
        <v>0.17759554709403</v>
      </c>
      <c r="AN215">
        <v>0.232391550349381</v>
      </c>
      <c r="AO215">
        <v>0.29572016231583398</v>
      </c>
      <c r="AP215">
        <v>0.297256027108798</v>
      </c>
      <c r="AQ215">
        <v>0.36383994079968801</v>
      </c>
      <c r="AR215">
        <v>0.42044828570618697</v>
      </c>
      <c r="AS215">
        <v>0.42462519880273702</v>
      </c>
      <c r="AT215">
        <v>0.71158099149792498</v>
      </c>
      <c r="AU215">
        <v>0.67312586726540602</v>
      </c>
      <c r="AV215">
        <v>0.74721062121767801</v>
      </c>
      <c r="AW215">
        <v>0.82097451278809896</v>
      </c>
      <c r="AX215">
        <v>0.92827993272188203</v>
      </c>
      <c r="AY215">
        <v>1.0130102719016201</v>
      </c>
      <c r="AZ215">
        <v>1.05140414667052</v>
      </c>
      <c r="BA215">
        <v>1.1265717865002001</v>
      </c>
      <c r="BB215">
        <v>1.21537573119112</v>
      </c>
      <c r="BC215">
        <v>1.4101263307141401</v>
      </c>
      <c r="BD215">
        <v>1.62057507324219</v>
      </c>
      <c r="BE215">
        <v>1.7575392613737699</v>
      </c>
      <c r="BF215">
        <v>1.79263795649096</v>
      </c>
      <c r="BG215">
        <v>1.8308592868493001</v>
      </c>
      <c r="BH215">
        <v>1.9125360639157101</v>
      </c>
      <c r="BI215">
        <v>2.0157416514223701</v>
      </c>
      <c r="BJ215">
        <v>2.3002014160156299</v>
      </c>
      <c r="BK215">
        <v>2.5410129394531298</v>
      </c>
      <c r="BL215">
        <v>2.8113432617187502</v>
      </c>
      <c r="BM215">
        <v>3.0558271484374999</v>
      </c>
      <c r="BN215">
        <v>3.2438640136718799</v>
      </c>
      <c r="BO215">
        <v>3.7981687703160101</v>
      </c>
      <c r="BP215">
        <v>4.9997635617798899</v>
      </c>
      <c r="BQ215">
        <v>4.9997635617798899</v>
      </c>
      <c r="BR215">
        <v>4.9997635617798899</v>
      </c>
    </row>
    <row r="216" spans="1:70" x14ac:dyDescent="0.35">
      <c r="A216" t="s">
        <v>1883</v>
      </c>
      <c r="B216" t="s">
        <v>1884</v>
      </c>
      <c r="C216" t="s">
        <v>1527</v>
      </c>
      <c r="D216" t="s">
        <v>1528</v>
      </c>
      <c r="AI216">
        <v>0.31235190193569401</v>
      </c>
      <c r="AJ216">
        <v>0.32455385802990799</v>
      </c>
      <c r="AK216">
        <v>0.32817472613064202</v>
      </c>
      <c r="AL216">
        <v>0.34812404089544402</v>
      </c>
      <c r="AM216">
        <v>0.37426330395928498</v>
      </c>
      <c r="AN216">
        <v>0.40664067965179601</v>
      </c>
      <c r="AO216">
        <v>0.42561265921778801</v>
      </c>
      <c r="AP216">
        <v>0.43255538356191098</v>
      </c>
      <c r="AQ216">
        <v>0.44584222054760297</v>
      </c>
      <c r="AR216">
        <v>0.44399144650424399</v>
      </c>
      <c r="AS216">
        <v>0.448365302001903</v>
      </c>
      <c r="AT216">
        <v>0.45302182972267402</v>
      </c>
      <c r="AU216">
        <v>0.45282839791263202</v>
      </c>
      <c r="AV216">
        <v>0.457230628723586</v>
      </c>
      <c r="AW216">
        <v>0.45735790898257001</v>
      </c>
      <c r="AX216">
        <v>0.46249890542076</v>
      </c>
      <c r="AY216">
        <v>0.468102056562334</v>
      </c>
      <c r="AZ216">
        <v>0.47578652873803701</v>
      </c>
      <c r="BA216">
        <v>0.48314126639750099</v>
      </c>
      <c r="BB216">
        <v>0.48001685264788102</v>
      </c>
      <c r="BC216">
        <v>0.48657403943972599</v>
      </c>
      <c r="BD216">
        <v>0.50512027740478505</v>
      </c>
      <c r="BE216">
        <v>0.52142353098364602</v>
      </c>
      <c r="BF216">
        <v>0.505071868934312</v>
      </c>
      <c r="BG216">
        <v>0.488559921983099</v>
      </c>
      <c r="BH216">
        <v>0.47774975415875798</v>
      </c>
      <c r="BI216">
        <v>0.46139040390344399</v>
      </c>
      <c r="BJ216">
        <v>0.44841367006301902</v>
      </c>
      <c r="BK216">
        <v>0.45454740524291998</v>
      </c>
      <c r="BL216">
        <v>0.442782253026962</v>
      </c>
      <c r="BM216">
        <v>0.42556425929069502</v>
      </c>
      <c r="BN216">
        <v>0.42948478460311901</v>
      </c>
      <c r="BO216">
        <v>0.42989491334711499</v>
      </c>
      <c r="BP216">
        <v>0.42609493900915302</v>
      </c>
      <c r="BQ216">
        <v>0.42609493900915302</v>
      </c>
      <c r="BR216">
        <v>0.42609493900915302</v>
      </c>
    </row>
    <row r="217" spans="1:70" x14ac:dyDescent="0.35">
      <c r="A217" t="s">
        <v>1885</v>
      </c>
      <c r="B217" t="s">
        <v>1886</v>
      </c>
      <c r="C217" t="s">
        <v>1527</v>
      </c>
      <c r="D217" t="s">
        <v>1528</v>
      </c>
      <c r="AP217">
        <v>0.74943090390710199</v>
      </c>
      <c r="AQ217">
        <v>0.75464566359551799</v>
      </c>
      <c r="AR217">
        <v>0.75568398752746202</v>
      </c>
      <c r="AS217">
        <v>0.75791958129111603</v>
      </c>
      <c r="AT217">
        <v>0.76126837043497297</v>
      </c>
      <c r="AU217">
        <v>0.76751100726645405</v>
      </c>
      <c r="AV217">
        <v>0.77110501666334696</v>
      </c>
      <c r="AW217">
        <v>0.76601229242123903</v>
      </c>
      <c r="AX217">
        <v>0.75511222146989698</v>
      </c>
      <c r="AY217">
        <v>0.74726130762835796</v>
      </c>
      <c r="AZ217">
        <v>0.71319999444524496</v>
      </c>
      <c r="BA217">
        <v>0.71953426634942697</v>
      </c>
      <c r="BB217">
        <v>0.72227030429582395</v>
      </c>
      <c r="BC217">
        <v>0.72380503292354503</v>
      </c>
      <c r="BD217">
        <v>0.71025689999999997</v>
      </c>
      <c r="BE217">
        <v>0.72781445649667298</v>
      </c>
      <c r="BF217">
        <v>0.75350057053348796</v>
      </c>
      <c r="BG217">
        <v>0.72927189718099605</v>
      </c>
      <c r="BH217">
        <v>0.744308864340404</v>
      </c>
      <c r="BI217">
        <v>0.75566615121693204</v>
      </c>
      <c r="BJ217">
        <v>0.76251709461212203</v>
      </c>
      <c r="BK217">
        <v>0.74555036049701495</v>
      </c>
      <c r="BL217">
        <v>0.72506622866172799</v>
      </c>
      <c r="BM217">
        <v>0.704549975062565</v>
      </c>
      <c r="BN217">
        <v>0.70738214254379295</v>
      </c>
    </row>
    <row r="218" spans="1:70" x14ac:dyDescent="0.35">
      <c r="A218" t="s">
        <v>1887</v>
      </c>
      <c r="B218" t="s">
        <v>1888</v>
      </c>
      <c r="C218" t="s">
        <v>1527</v>
      </c>
      <c r="D218" t="s">
        <v>1528</v>
      </c>
      <c r="AI218">
        <v>651.14630687263798</v>
      </c>
      <c r="AJ218">
        <v>853.62420916138205</v>
      </c>
      <c r="AK218">
        <v>1043.26018692308</v>
      </c>
      <c r="AL218">
        <v>1576.18195146064</v>
      </c>
      <c r="AM218">
        <v>2404.5813116613899</v>
      </c>
      <c r="AN218">
        <v>3097.0880621914098</v>
      </c>
      <c r="AO218">
        <v>3951.7724655536999</v>
      </c>
      <c r="AP218">
        <v>5190.49945973387</v>
      </c>
      <c r="AQ218">
        <v>6259.7558599297099</v>
      </c>
      <c r="AR218">
        <v>7060.4772163278603</v>
      </c>
      <c r="AS218">
        <v>7912.7592568019199</v>
      </c>
      <c r="AT218">
        <v>8376.4274283863506</v>
      </c>
      <c r="AU218">
        <v>8885.0534632038107</v>
      </c>
      <c r="AV218">
        <v>9260.1632649805906</v>
      </c>
      <c r="AW218">
        <v>9630.4765983729994</v>
      </c>
      <c r="AX218">
        <v>10837.6865596466</v>
      </c>
      <c r="AY218">
        <v>9791.4279550198407</v>
      </c>
      <c r="AZ218">
        <v>9868.4473946069193</v>
      </c>
      <c r="BA218">
        <v>9881.3417740048008</v>
      </c>
      <c r="BB218">
        <v>10054.123575388699</v>
      </c>
      <c r="BC218">
        <v>8408.9343928816197</v>
      </c>
      <c r="BD218">
        <v>8001.0313137900903</v>
      </c>
      <c r="BE218">
        <v>7863.4403996232604</v>
      </c>
      <c r="BF218">
        <v>8032.8094234710998</v>
      </c>
      <c r="BG218">
        <v>7703.8787756068295</v>
      </c>
      <c r="BH218">
        <v>7392.4200996211903</v>
      </c>
      <c r="BI218">
        <v>7238.54410015133</v>
      </c>
      <c r="BJ218">
        <v>7390.9845233428396</v>
      </c>
      <c r="BK218">
        <v>7866.1768881960897</v>
      </c>
      <c r="BL218">
        <v>8740.8982867375107</v>
      </c>
      <c r="BM218">
        <v>9178.7463157474995</v>
      </c>
      <c r="BN218">
        <v>10268.417272663401</v>
      </c>
      <c r="BO218">
        <v>10219.7257670089</v>
      </c>
      <c r="BP218">
        <v>10867.516479845101</v>
      </c>
      <c r="BQ218">
        <v>10867.516479845101</v>
      </c>
      <c r="BR218">
        <v>10867.516479845101</v>
      </c>
    </row>
    <row r="219" spans="1:70" x14ac:dyDescent="0.35">
      <c r="A219" t="s">
        <v>1889</v>
      </c>
      <c r="B219" t="s">
        <v>1890</v>
      </c>
      <c r="C219" t="s">
        <v>1527</v>
      </c>
      <c r="D219" t="s">
        <v>1528</v>
      </c>
      <c r="AN219">
        <v>1.61916338325509</v>
      </c>
      <c r="AO219">
        <v>2.9421181367359899</v>
      </c>
      <c r="AP219">
        <v>3.4955280878036401</v>
      </c>
      <c r="AQ219">
        <v>4.3005917365009196</v>
      </c>
      <c r="AR219">
        <v>5.4235321414415703</v>
      </c>
      <c r="AS219">
        <v>9.5987641503949206</v>
      </c>
      <c r="AT219">
        <v>17.825352951886</v>
      </c>
      <c r="AU219">
        <v>19.970251256281401</v>
      </c>
      <c r="AV219">
        <v>22.6346897395273</v>
      </c>
      <c r="AW219">
        <v>24.093523299130801</v>
      </c>
      <c r="AX219">
        <v>27.033106509117999</v>
      </c>
      <c r="AY219">
        <v>28.8248712405417</v>
      </c>
      <c r="AZ219">
        <v>30.4186630252035</v>
      </c>
      <c r="BA219">
        <v>31.325357292490999</v>
      </c>
      <c r="BB219">
        <v>33.264196673285902</v>
      </c>
      <c r="BC219">
        <v>34.840980306080702</v>
      </c>
      <c r="BD219">
        <v>36.325793136334497</v>
      </c>
      <c r="BE219">
        <v>37.9844205707535</v>
      </c>
      <c r="BF219">
        <v>39.324847015356198</v>
      </c>
      <c r="BG219">
        <v>39.804796950131497</v>
      </c>
      <c r="BH219">
        <v>40.740293443176803</v>
      </c>
      <c r="BI219">
        <v>40.456682850256598</v>
      </c>
      <c r="BJ219">
        <v>40.824799620876497</v>
      </c>
      <c r="BK219">
        <v>41.007011310314901</v>
      </c>
      <c r="BL219">
        <v>39.6509389793477</v>
      </c>
      <c r="BM219">
        <v>39.7621161695849</v>
      </c>
      <c r="BN219">
        <v>40.653369319829999</v>
      </c>
      <c r="BO219">
        <v>42.502327544471598</v>
      </c>
      <c r="BP219">
        <v>44.944459331200001</v>
      </c>
      <c r="BQ219">
        <v>44.944459331200001</v>
      </c>
      <c r="BR219">
        <v>44.944459331200001</v>
      </c>
    </row>
    <row r="220" spans="1:70" x14ac:dyDescent="0.35">
      <c r="A220" t="s">
        <v>1891</v>
      </c>
      <c r="B220" t="s">
        <v>1892</v>
      </c>
      <c r="C220" t="s">
        <v>1527</v>
      </c>
      <c r="D220" t="s">
        <v>1528</v>
      </c>
    </row>
    <row r="221" spans="1:70" x14ac:dyDescent="0.35">
      <c r="A221" t="s">
        <v>1893</v>
      </c>
      <c r="B221" t="s">
        <v>1894</v>
      </c>
      <c r="C221" t="s">
        <v>1527</v>
      </c>
      <c r="D221" t="s">
        <v>1528</v>
      </c>
      <c r="BA221">
        <v>1.1981310330002199</v>
      </c>
      <c r="BB221">
        <v>1.0499244333679301</v>
      </c>
      <c r="BC221">
        <v>1.17140595034289</v>
      </c>
      <c r="BD221">
        <v>1.5934278790787799</v>
      </c>
      <c r="BE221">
        <v>2.3087001369297702</v>
      </c>
      <c r="BF221">
        <v>2.5396091456351999</v>
      </c>
      <c r="BG221">
        <v>2.6705884268712401</v>
      </c>
      <c r="BH221">
        <v>3.3709505348623598</v>
      </c>
    </row>
    <row r="222" spans="1:70" x14ac:dyDescent="0.35">
      <c r="A222" t="s">
        <v>1895</v>
      </c>
      <c r="B222" t="s">
        <v>1896</v>
      </c>
      <c r="C222" t="s">
        <v>1527</v>
      </c>
      <c r="D222" t="s">
        <v>1528</v>
      </c>
    </row>
    <row r="223" spans="1:70" x14ac:dyDescent="0.35">
      <c r="A223" t="s">
        <v>1897</v>
      </c>
      <c r="B223" t="s">
        <v>1898</v>
      </c>
      <c r="C223" t="s">
        <v>1527</v>
      </c>
      <c r="D223" t="s">
        <v>1528</v>
      </c>
    </row>
    <row r="224" spans="1:70" x14ac:dyDescent="0.35">
      <c r="A224" t="s">
        <v>1899</v>
      </c>
      <c r="B224" t="s">
        <v>1900</v>
      </c>
      <c r="C224" t="s">
        <v>1527</v>
      </c>
      <c r="D224" t="s">
        <v>1528</v>
      </c>
      <c r="AI224">
        <v>9.2422277081912599E-2</v>
      </c>
      <c r="AJ224">
        <v>0.11205731466426801</v>
      </c>
      <c r="AK224">
        <v>0.15290135497973401</v>
      </c>
      <c r="AL224">
        <v>0.26196074456450602</v>
      </c>
      <c r="AM224">
        <v>0.44676900860774499</v>
      </c>
      <c r="AN224">
        <v>0.65667074163111105</v>
      </c>
      <c r="AO224">
        <v>1.2848025345467</v>
      </c>
      <c r="AP224">
        <v>1.75704064175804</v>
      </c>
      <c r="AQ224">
        <v>2.0155158697357001</v>
      </c>
      <c r="AR224">
        <v>2.1444916275371799</v>
      </c>
      <c r="AS224">
        <v>2.3061868039959901</v>
      </c>
      <c r="AT224">
        <v>2.4174408563555501</v>
      </c>
      <c r="AU224">
        <v>2.6545530202843102</v>
      </c>
      <c r="AV224">
        <v>2.9634303491659102</v>
      </c>
      <c r="AW224">
        <v>3.3140657737866799</v>
      </c>
      <c r="AX224">
        <v>3.82681809634391</v>
      </c>
      <c r="AY224">
        <v>4.2070044186009001</v>
      </c>
      <c r="AZ224">
        <v>4.4893571732129498</v>
      </c>
      <c r="BA224">
        <v>5.6742358660724497</v>
      </c>
      <c r="BB224">
        <v>6.4263444289651197</v>
      </c>
      <c r="BC224">
        <v>6.7914262867407196</v>
      </c>
      <c r="BD224">
        <v>7.4313936233520499</v>
      </c>
      <c r="BE224">
        <v>8.6322882245461798</v>
      </c>
      <c r="BF224">
        <v>8.7277820677100895</v>
      </c>
      <c r="BG224">
        <v>8.5666146996114101</v>
      </c>
      <c r="BH224">
        <v>9.1044832019496305</v>
      </c>
      <c r="BI224">
        <v>9.6306960469778602</v>
      </c>
      <c r="BJ224">
        <v>9.9215412139892596</v>
      </c>
      <c r="BK224">
        <v>9.6845350265502894</v>
      </c>
      <c r="BL224">
        <v>9.1657676696777308</v>
      </c>
      <c r="BM224">
        <v>9.1281538009643608</v>
      </c>
      <c r="BN224">
        <v>8.5992937088012695</v>
      </c>
      <c r="BO224">
        <v>9.3434171555198393</v>
      </c>
      <c r="BP224">
        <v>9.7952012856174893</v>
      </c>
      <c r="BQ224">
        <v>9.7952012856174893</v>
      </c>
      <c r="BR224">
        <v>9.7952012856174893</v>
      </c>
    </row>
    <row r="225" spans="1:70" x14ac:dyDescent="0.35">
      <c r="A225" t="s">
        <v>1901</v>
      </c>
      <c r="B225" t="s">
        <v>1902</v>
      </c>
      <c r="C225" t="s">
        <v>1527</v>
      </c>
      <c r="D225" t="s">
        <v>1528</v>
      </c>
      <c r="AI225">
        <v>2.0540167538232899E-3</v>
      </c>
      <c r="AJ225">
        <v>2.6491013938552601E-3</v>
      </c>
      <c r="AK225">
        <v>3.4939863755196602E-3</v>
      </c>
      <c r="AL225">
        <v>8.36014120303551E-3</v>
      </c>
      <c r="AM225">
        <v>4.4058863365694798E-2</v>
      </c>
      <c r="AN225">
        <v>0.14660805568548099</v>
      </c>
      <c r="AO225">
        <v>0.14579079116246199</v>
      </c>
      <c r="AP225">
        <v>0.14546008442347799</v>
      </c>
      <c r="AQ225">
        <v>0.16905562928679899</v>
      </c>
      <c r="AR225">
        <v>0.28776883620751398</v>
      </c>
      <c r="AS225">
        <v>0.45232177533401102</v>
      </c>
      <c r="AT225">
        <v>0.617227554861428</v>
      </c>
      <c r="AU225">
        <v>0.79182777976518304</v>
      </c>
      <c r="AV225">
        <v>0.94203080074231005</v>
      </c>
      <c r="AW225">
        <v>1.0351324177218</v>
      </c>
      <c r="AX225">
        <v>1.1596303656261899</v>
      </c>
      <c r="AY225">
        <v>1.2706069424225901</v>
      </c>
      <c r="AZ225">
        <v>1.31657653411113</v>
      </c>
      <c r="BA225">
        <v>1.4921743947827899</v>
      </c>
      <c r="BB225">
        <v>1.57918129000912</v>
      </c>
      <c r="BC225">
        <v>1.6725022304522099</v>
      </c>
      <c r="BD225">
        <v>1.86556231975555</v>
      </c>
      <c r="BE225">
        <v>1.9235585800897901</v>
      </c>
      <c r="BF225">
        <v>1.84524187734711</v>
      </c>
      <c r="BG225">
        <v>1.8109275076717899</v>
      </c>
      <c r="BH225">
        <v>1.82023509450537</v>
      </c>
      <c r="BI225">
        <v>2.4286650060488801</v>
      </c>
      <c r="BJ225">
        <v>2.5784146785736102</v>
      </c>
      <c r="BK225">
        <v>2.7858772277832</v>
      </c>
      <c r="BL225">
        <v>2.64944648742676</v>
      </c>
      <c r="BM225">
        <v>3.73132395744324</v>
      </c>
      <c r="BN225">
        <v>5.3682279586792001</v>
      </c>
      <c r="BO225">
        <v>7.2161991195520399</v>
      </c>
      <c r="BP225">
        <v>10.6044507958133</v>
      </c>
      <c r="BQ225">
        <v>10.6044507958133</v>
      </c>
      <c r="BR225">
        <v>10.6044507958133</v>
      </c>
    </row>
    <row r="226" spans="1:70" x14ac:dyDescent="0.35">
      <c r="A226" t="s">
        <v>1903</v>
      </c>
      <c r="B226" t="s">
        <v>1904</v>
      </c>
      <c r="C226" t="s">
        <v>1527</v>
      </c>
      <c r="D226" t="s">
        <v>1528</v>
      </c>
      <c r="AI226">
        <v>0.222355140559302</v>
      </c>
      <c r="AJ226">
        <v>0.28951502763214698</v>
      </c>
      <c r="AK226">
        <v>0.31480900000000001</v>
      </c>
      <c r="AL226">
        <v>0.35477500000000001</v>
      </c>
      <c r="AM226">
        <v>0.39407199999999998</v>
      </c>
      <c r="AN226">
        <v>0.424155</v>
      </c>
      <c r="AO226">
        <v>0.43601699999999999</v>
      </c>
      <c r="AP226">
        <v>0.45050000000000001</v>
      </c>
      <c r="AQ226">
        <v>0.46606399999999998</v>
      </c>
      <c r="AR226">
        <v>0.49440600000000001</v>
      </c>
      <c r="AS226">
        <v>0.51638499999999998</v>
      </c>
      <c r="AT226">
        <v>0.51567200000000002</v>
      </c>
      <c r="AU226">
        <v>0.52151800000000004</v>
      </c>
      <c r="AV226">
        <v>0.54431700000000005</v>
      </c>
      <c r="AW226">
        <v>0.56447199999999997</v>
      </c>
      <c r="AX226">
        <v>0.56471499999999997</v>
      </c>
      <c r="AY226">
        <v>0.55459899999999995</v>
      </c>
      <c r="AZ226">
        <v>0.55363600000000002</v>
      </c>
      <c r="BA226">
        <v>0.53742999999999996</v>
      </c>
      <c r="BB226">
        <v>0.51557799999999998</v>
      </c>
      <c r="BC226">
        <v>0.50217299999999998</v>
      </c>
      <c r="BD226">
        <v>0.50640700000000005</v>
      </c>
      <c r="BE226">
        <v>0.50454200000000005</v>
      </c>
      <c r="BF226">
        <v>0.491124</v>
      </c>
      <c r="BG226">
        <v>0.48541200000000001</v>
      </c>
      <c r="BH226">
        <v>0.49154799999999998</v>
      </c>
      <c r="BI226">
        <v>0.50319400000000003</v>
      </c>
      <c r="BJ226">
        <v>0.51643300000000003</v>
      </c>
      <c r="BK226">
        <v>0.52600100000000005</v>
      </c>
      <c r="BL226">
        <v>0.51006700000000005</v>
      </c>
      <c r="BM226">
        <v>0.48909000000000002</v>
      </c>
      <c r="BN226">
        <v>0.48696499999999998</v>
      </c>
      <c r="BO226">
        <v>0.49218000000000001</v>
      </c>
      <c r="BP226">
        <v>0.50685199999999997</v>
      </c>
      <c r="BQ226">
        <v>0.50685199999999997</v>
      </c>
      <c r="BR226">
        <v>0.50685199999999997</v>
      </c>
    </row>
    <row r="227" spans="1:70" x14ac:dyDescent="0.35">
      <c r="A227" t="s">
        <v>1905</v>
      </c>
      <c r="B227" t="s">
        <v>1906</v>
      </c>
      <c r="C227" t="s">
        <v>1527</v>
      </c>
      <c r="D227" t="s">
        <v>1528</v>
      </c>
      <c r="AI227">
        <v>3.4748000000000001E-2</v>
      </c>
      <c r="AJ227">
        <v>6.5517000000000006E-2</v>
      </c>
      <c r="AK227">
        <v>0.19741</v>
      </c>
      <c r="AL227">
        <v>0.26434200000000002</v>
      </c>
      <c r="AM227">
        <v>0.31728000000000001</v>
      </c>
      <c r="AN227">
        <v>0.38971099999999997</v>
      </c>
      <c r="AO227">
        <v>0.42706</v>
      </c>
      <c r="AP227">
        <v>0.45596900000000001</v>
      </c>
      <c r="AQ227">
        <v>0.48250300000000002</v>
      </c>
      <c r="AR227">
        <v>0.50850600000000001</v>
      </c>
      <c r="AS227">
        <v>0.52651099999999995</v>
      </c>
      <c r="AT227">
        <v>0.56009900000000001</v>
      </c>
      <c r="AU227">
        <v>0.58328599999999997</v>
      </c>
      <c r="AV227">
        <v>0.60785699999999998</v>
      </c>
      <c r="AW227">
        <v>0.60781200000000002</v>
      </c>
      <c r="AX227">
        <v>0.61013499999999998</v>
      </c>
      <c r="AY227">
        <v>0.60968699999999998</v>
      </c>
      <c r="AZ227">
        <v>0.63022199999999995</v>
      </c>
      <c r="BA227">
        <v>0.63378900000000005</v>
      </c>
      <c r="BB227">
        <v>0.64549299999999998</v>
      </c>
      <c r="BC227">
        <v>0.63800999999999997</v>
      </c>
      <c r="BD227">
        <v>0.62397000000000002</v>
      </c>
      <c r="BE227">
        <v>0.60679300000000003</v>
      </c>
      <c r="BF227">
        <v>0.59040700000000002</v>
      </c>
      <c r="BG227">
        <v>0.59123800000000004</v>
      </c>
      <c r="BH227">
        <v>0.59529799999999999</v>
      </c>
      <c r="BI227">
        <v>0.57710600000000001</v>
      </c>
      <c r="BJ227">
        <v>0.57014900000000002</v>
      </c>
      <c r="BK227">
        <v>0.56761200000000001</v>
      </c>
      <c r="BL227">
        <v>0.54419200000000001</v>
      </c>
      <c r="BM227">
        <v>0.53225699999999998</v>
      </c>
      <c r="BN227">
        <v>0.53329300000000002</v>
      </c>
      <c r="BO227">
        <v>0.52663199999999999</v>
      </c>
      <c r="BP227">
        <v>0.54135500000000003</v>
      </c>
      <c r="BQ227">
        <v>0.54135500000000003</v>
      </c>
      <c r="BR227">
        <v>0.54135500000000003</v>
      </c>
    </row>
    <row r="228" spans="1:70" x14ac:dyDescent="0.35">
      <c r="A228" t="s">
        <v>1907</v>
      </c>
      <c r="B228" t="s">
        <v>1908</v>
      </c>
      <c r="C228" t="s">
        <v>1527</v>
      </c>
      <c r="D228" t="s">
        <v>1528</v>
      </c>
      <c r="AI228">
        <v>8.8715080000000004</v>
      </c>
      <c r="AJ228">
        <v>9.2889909999999993</v>
      </c>
      <c r="AK228">
        <v>9.1742329999999992</v>
      </c>
      <c r="AL228">
        <v>9.1600669999999997</v>
      </c>
      <c r="AM228">
        <v>9.2006599999999992</v>
      </c>
      <c r="AN228">
        <v>9.3551649999999995</v>
      </c>
      <c r="AO228">
        <v>9.2490799999999993</v>
      </c>
      <c r="AP228">
        <v>9.3315009999999994</v>
      </c>
      <c r="AQ228">
        <v>9.3959580000000003</v>
      </c>
      <c r="AR228">
        <v>9.3058999999999994</v>
      </c>
      <c r="AS228">
        <v>9.1630889999999994</v>
      </c>
      <c r="AT228">
        <v>9.4014450000000007</v>
      </c>
      <c r="AU228">
        <v>9.4136550000000003</v>
      </c>
      <c r="AV228">
        <v>9.4854590000000005</v>
      </c>
      <c r="AW228">
        <v>9.2940389999999997</v>
      </c>
      <c r="AX228">
        <v>9.4791819999999998</v>
      </c>
      <c r="AY228">
        <v>9.1115180000000002</v>
      </c>
      <c r="AZ228">
        <v>8.8708930000000006</v>
      </c>
      <c r="BA228">
        <v>8.7789859999999997</v>
      </c>
      <c r="BB228">
        <v>8.9210030000000007</v>
      </c>
      <c r="BC228">
        <v>9.0261829999999996</v>
      </c>
      <c r="BD228">
        <v>8.844042</v>
      </c>
      <c r="BE228">
        <v>8.6547680000000007</v>
      </c>
      <c r="BF228">
        <v>8.5976809999999997</v>
      </c>
      <c r="BG228">
        <v>8.727131</v>
      </c>
      <c r="BH228">
        <v>8.8543830000000003</v>
      </c>
      <c r="BI228">
        <v>8.8225859999999994</v>
      </c>
      <c r="BJ228">
        <v>8.8522470000000002</v>
      </c>
      <c r="BK228">
        <v>8.8658809999999999</v>
      </c>
      <c r="BL228">
        <v>8.5840150000000008</v>
      </c>
      <c r="BM228">
        <v>8.4356159999999996</v>
      </c>
      <c r="BN228">
        <v>8.3116760000000003</v>
      </c>
      <c r="BO228">
        <v>8.3630849999999999</v>
      </c>
      <c r="BP228">
        <v>8.5092809999999997</v>
      </c>
      <c r="BQ228">
        <v>8.5092809999999997</v>
      </c>
      <c r="BR228">
        <v>8.5092809999999997</v>
      </c>
    </row>
    <row r="229" spans="1:70" x14ac:dyDescent="0.35">
      <c r="A229" t="s">
        <v>1909</v>
      </c>
      <c r="B229" t="s">
        <v>1910</v>
      </c>
      <c r="C229" t="s">
        <v>1527</v>
      </c>
      <c r="D229" t="s">
        <v>1528</v>
      </c>
      <c r="AI229">
        <v>0.99767610517815597</v>
      </c>
      <c r="AJ229">
        <v>1.0497490905298199</v>
      </c>
      <c r="AK229">
        <v>1.1411915513423101</v>
      </c>
      <c r="AL229">
        <v>1.3086233921427299</v>
      </c>
      <c r="AM229">
        <v>1.4218261531977701</v>
      </c>
      <c r="AN229">
        <v>1.6244908882228299</v>
      </c>
      <c r="AO229">
        <v>1.7178405930465299</v>
      </c>
      <c r="AP229">
        <v>1.88030204984983</v>
      </c>
      <c r="AQ229">
        <v>1.9970989353138</v>
      </c>
      <c r="AR229">
        <v>2.07498130597055</v>
      </c>
      <c r="AS229">
        <v>2.54323340849326</v>
      </c>
      <c r="AT229">
        <v>2.70965212784705</v>
      </c>
      <c r="AU229">
        <v>2.9060557203524402</v>
      </c>
      <c r="AV229">
        <v>3.0209359875958199</v>
      </c>
      <c r="AW229">
        <v>3.0557142813730098</v>
      </c>
      <c r="AX229">
        <v>3.1570831541103299</v>
      </c>
      <c r="AY229">
        <v>3.1864025450220299</v>
      </c>
      <c r="AZ229">
        <v>3.2579129768225199</v>
      </c>
      <c r="BA229">
        <v>3.5295647075683401</v>
      </c>
      <c r="BB229">
        <v>3.8506504383115598</v>
      </c>
      <c r="BC229">
        <v>3.92604972964673</v>
      </c>
      <c r="BD229">
        <v>4.0521378517150897</v>
      </c>
      <c r="BE229">
        <v>4.4693253236640897</v>
      </c>
      <c r="BF229">
        <v>4.6332426641937401</v>
      </c>
      <c r="BG229">
        <v>4.8921116560103499</v>
      </c>
      <c r="BH229">
        <v>5.1948186108592997</v>
      </c>
      <c r="BI229">
        <v>5.6142893411055601</v>
      </c>
      <c r="BJ229">
        <v>5.98295021057129</v>
      </c>
      <c r="BK229">
        <v>6.1624798774719203</v>
      </c>
      <c r="BL229">
        <v>6.1148343086242702</v>
      </c>
      <c r="BM229">
        <v>6.1199936866760298</v>
      </c>
      <c r="BN229">
        <v>5.8953628540039098</v>
      </c>
      <c r="BO229">
        <v>5.9919678620659198</v>
      </c>
      <c r="BP229">
        <v>5.96839720517122</v>
      </c>
      <c r="BQ229">
        <v>5.96839720517122</v>
      </c>
      <c r="BR229">
        <v>5.96839720517122</v>
      </c>
    </row>
    <row r="230" spans="1:70" x14ac:dyDescent="0.35">
      <c r="A230" t="s">
        <v>1911</v>
      </c>
      <c r="B230" t="s">
        <v>1912</v>
      </c>
      <c r="C230" t="s">
        <v>1527</v>
      </c>
      <c r="D230" t="s">
        <v>1528</v>
      </c>
      <c r="BB230">
        <v>1.37085201303079</v>
      </c>
      <c r="BC230">
        <v>1.36968008921063</v>
      </c>
      <c r="BD230">
        <v>1.34595239162445</v>
      </c>
      <c r="BE230">
        <v>1.55130886533556</v>
      </c>
      <c r="BF230">
        <v>1.5437035524132801</v>
      </c>
      <c r="BG230">
        <v>1.5275803627737801</v>
      </c>
      <c r="BH230">
        <v>1.51909831986512</v>
      </c>
      <c r="BI230">
        <v>1.4891796478691399</v>
      </c>
      <c r="BJ230">
        <v>1.39649999141693</v>
      </c>
      <c r="BK230">
        <v>1.3626294136047401</v>
      </c>
      <c r="BL230">
        <v>1.36500227451324</v>
      </c>
      <c r="BM230">
        <v>1.3873534202575699</v>
      </c>
      <c r="BN230">
        <v>1.43830955028534</v>
      </c>
      <c r="BO230">
        <v>1.3902025635250901</v>
      </c>
      <c r="BP230">
        <v>1.3698503608897601</v>
      </c>
      <c r="BQ230">
        <v>1.3698503608897601</v>
      </c>
      <c r="BR230">
        <v>1.3698503608897601</v>
      </c>
    </row>
    <row r="231" spans="1:70" x14ac:dyDescent="0.35">
      <c r="A231" t="s">
        <v>1913</v>
      </c>
      <c r="B231" t="s">
        <v>1914</v>
      </c>
      <c r="C231" t="s">
        <v>1527</v>
      </c>
      <c r="D231" t="s">
        <v>1528</v>
      </c>
      <c r="AI231">
        <v>3.36251962919714</v>
      </c>
      <c r="AJ231">
        <v>3.1860711684520302</v>
      </c>
      <c r="AK231">
        <v>3.2605029892878901</v>
      </c>
      <c r="AL231">
        <v>3.2814599546943302</v>
      </c>
      <c r="AM231">
        <v>3.2981936546921502</v>
      </c>
      <c r="AN231">
        <v>3.1634957452577699</v>
      </c>
      <c r="AO231">
        <v>2.9177299859686898</v>
      </c>
      <c r="AP231">
        <v>2.8933556624135801</v>
      </c>
      <c r="AQ231">
        <v>3.1591015378095402</v>
      </c>
      <c r="AR231">
        <v>3.1790855380498</v>
      </c>
      <c r="AS231">
        <v>3.1475869573566602</v>
      </c>
      <c r="AT231">
        <v>3.2677957545374299</v>
      </c>
      <c r="AU231">
        <v>3.3340554443234298</v>
      </c>
      <c r="AV231">
        <v>3.46393719203577</v>
      </c>
      <c r="AW231">
        <v>4.2055424881769001</v>
      </c>
      <c r="AX231">
        <v>4.096390539343</v>
      </c>
      <c r="AY231">
        <v>4.0311602017548998</v>
      </c>
      <c r="AZ231">
        <v>4.35967356519616</v>
      </c>
      <c r="BA231">
        <v>5.6428356632565304</v>
      </c>
      <c r="BB231">
        <v>7.1887586776469803</v>
      </c>
      <c r="BC231">
        <v>6.9518923866828901</v>
      </c>
      <c r="BD231">
        <v>6.8838653564453098</v>
      </c>
      <c r="BE231">
        <v>7.5938785243670202</v>
      </c>
      <c r="BF231">
        <v>7.8948983298782904</v>
      </c>
      <c r="BG231">
        <v>7.7489704955492797</v>
      </c>
      <c r="BH231">
        <v>8.0260261219336897</v>
      </c>
      <c r="BI231">
        <v>7.65869628659678</v>
      </c>
      <c r="BJ231">
        <v>7.7774081230163601</v>
      </c>
      <c r="BK231">
        <v>7.9935765266418501</v>
      </c>
      <c r="BL231">
        <v>7.8499412536621103</v>
      </c>
      <c r="BM231">
        <v>7.9650425910949698</v>
      </c>
      <c r="BN231">
        <v>8.4563093185424805</v>
      </c>
      <c r="BO231">
        <v>8.0203336337153104</v>
      </c>
      <c r="BP231">
        <v>7.6661137781463999</v>
      </c>
      <c r="BQ231">
        <v>7.6661137781463999</v>
      </c>
      <c r="BR231">
        <v>7.6661137781463999</v>
      </c>
    </row>
    <row r="232" spans="1:70" x14ac:dyDescent="0.35">
      <c r="A232" t="s">
        <v>1915</v>
      </c>
      <c r="B232" t="s">
        <v>1916</v>
      </c>
      <c r="C232" t="s">
        <v>1527</v>
      </c>
      <c r="D232" t="s">
        <v>1528</v>
      </c>
      <c r="BJ232">
        <v>132.99591064453099</v>
      </c>
      <c r="BK232">
        <v>141.60333251953099</v>
      </c>
      <c r="BL232">
        <v>163.02743530273401</v>
      </c>
      <c r="BM232">
        <v>237.00914001464801</v>
      </c>
      <c r="BN232">
        <v>417.32241821289102</v>
      </c>
    </row>
    <row r="233" spans="1:70" x14ac:dyDescent="0.35">
      <c r="A233" t="s">
        <v>1917</v>
      </c>
      <c r="B233" t="s">
        <v>1918</v>
      </c>
      <c r="C233" t="s">
        <v>1527</v>
      </c>
      <c r="D233" t="s">
        <v>1528</v>
      </c>
      <c r="BD233">
        <v>1.02840805053711</v>
      </c>
      <c r="BE233">
        <v>1.09797098553298</v>
      </c>
      <c r="BF233">
        <v>1.0719602593781901</v>
      </c>
      <c r="BG233">
        <v>1.06835783618016</v>
      </c>
      <c r="BH233">
        <v>1.0717627199153701</v>
      </c>
      <c r="BI233">
        <v>1.05349065622913</v>
      </c>
      <c r="BJ233">
        <v>0.99723815917968806</v>
      </c>
      <c r="BK233">
        <v>1.01522052288055</v>
      </c>
      <c r="BL233">
        <v>1.01947629451752</v>
      </c>
      <c r="BM233">
        <v>1.0594413280487101</v>
      </c>
      <c r="BN233">
        <v>1.0907070636749301</v>
      </c>
      <c r="BO233">
        <v>1.1273823068875499</v>
      </c>
      <c r="BP233">
        <v>1.2263883735119001</v>
      </c>
      <c r="BQ233">
        <v>1.2263883735119001</v>
      </c>
      <c r="BR233">
        <v>1.2263883735119001</v>
      </c>
    </row>
    <row r="234" spans="1:70" x14ac:dyDescent="0.35">
      <c r="A234" t="s">
        <v>1919</v>
      </c>
      <c r="B234" t="s">
        <v>1920</v>
      </c>
      <c r="C234" t="s">
        <v>1527</v>
      </c>
      <c r="D234" t="s">
        <v>1528</v>
      </c>
      <c r="AI234">
        <v>118.504965481537</v>
      </c>
      <c r="AJ234">
        <v>118.15155179791699</v>
      </c>
      <c r="AK234">
        <v>100.60951388522101</v>
      </c>
      <c r="AL234">
        <v>96.987967590006406</v>
      </c>
      <c r="AM234">
        <v>136.310836124921</v>
      </c>
      <c r="AN234">
        <v>145.304757634049</v>
      </c>
      <c r="AO234">
        <v>159.04273971604499</v>
      </c>
      <c r="AP234">
        <v>162.26088091675101</v>
      </c>
      <c r="AQ234">
        <v>171.28748992030401</v>
      </c>
      <c r="AR234">
        <v>156.10704942915601</v>
      </c>
      <c r="AS234">
        <v>160.72409330712401</v>
      </c>
      <c r="AT234">
        <v>178.872589529197</v>
      </c>
      <c r="AU234">
        <v>179.495800412645</v>
      </c>
      <c r="AV234">
        <v>176.15966435976699</v>
      </c>
      <c r="AW234">
        <v>188.24541381606099</v>
      </c>
      <c r="AX234">
        <v>224.50492454861899</v>
      </c>
      <c r="AY234">
        <v>239.533630821527</v>
      </c>
      <c r="AZ234">
        <v>240.91584098069501</v>
      </c>
      <c r="BA234">
        <v>256.80434371554497</v>
      </c>
      <c r="BB234">
        <v>230.83331166164299</v>
      </c>
      <c r="BC234">
        <v>242.63757669850301</v>
      </c>
      <c r="BD234">
        <v>258.13131713867199</v>
      </c>
      <c r="BE234">
        <v>283.95622048128502</v>
      </c>
      <c r="BF234">
        <v>305.40661600738599</v>
      </c>
      <c r="BG234">
        <v>295.99496450215599</v>
      </c>
      <c r="BH234">
        <v>247.173979732254</v>
      </c>
      <c r="BI234">
        <v>240.898708633551</v>
      </c>
      <c r="BJ234">
        <v>236.58299255371099</v>
      </c>
      <c r="BK234">
        <v>236.52249145507801</v>
      </c>
      <c r="BL234">
        <v>222.57347106933599</v>
      </c>
      <c r="BM234">
        <v>228.27320861816401</v>
      </c>
      <c r="BN234">
        <v>215.51094055175801</v>
      </c>
      <c r="BO234">
        <v>231.82731387420301</v>
      </c>
      <c r="BP234">
        <v>221.57944919809401</v>
      </c>
      <c r="BQ234">
        <v>221.57944919809401</v>
      </c>
      <c r="BR234">
        <v>221.57944919809401</v>
      </c>
    </row>
    <row r="235" spans="1:70" x14ac:dyDescent="0.35">
      <c r="A235" t="s">
        <v>1921</v>
      </c>
      <c r="B235" t="s">
        <v>1922</v>
      </c>
      <c r="C235" t="s">
        <v>1527</v>
      </c>
      <c r="D235" t="s">
        <v>1528</v>
      </c>
    </row>
    <row r="236" spans="1:70" x14ac:dyDescent="0.35">
      <c r="A236" t="s">
        <v>1923</v>
      </c>
      <c r="B236" t="s">
        <v>1924</v>
      </c>
      <c r="C236" t="s">
        <v>1527</v>
      </c>
      <c r="D236" t="s">
        <v>1528</v>
      </c>
    </row>
    <row r="237" spans="1:70" x14ac:dyDescent="0.35">
      <c r="A237" t="s">
        <v>1925</v>
      </c>
      <c r="B237" t="s">
        <v>1926</v>
      </c>
      <c r="C237" t="s">
        <v>1527</v>
      </c>
      <c r="D237" t="s">
        <v>1528</v>
      </c>
      <c r="AI237">
        <v>141.039776959351</v>
      </c>
      <c r="AJ237">
        <v>140.07017138980299</v>
      </c>
      <c r="AK237">
        <v>141.39389625566</v>
      </c>
      <c r="AL237">
        <v>126.798619659281</v>
      </c>
      <c r="AM237">
        <v>168.645351593605</v>
      </c>
      <c r="AN237">
        <v>183.491119941509</v>
      </c>
      <c r="AO237">
        <v>189.90085152951099</v>
      </c>
      <c r="AP237">
        <v>190.48252643216799</v>
      </c>
      <c r="AQ237">
        <v>206.366954143924</v>
      </c>
      <c r="AR237">
        <v>205.756551105591</v>
      </c>
      <c r="AS237">
        <v>221.418407605977</v>
      </c>
      <c r="AT237">
        <v>220.08096196456799</v>
      </c>
      <c r="AU237">
        <v>227.60927882166499</v>
      </c>
      <c r="AV237">
        <v>216.74506909642099</v>
      </c>
      <c r="AW237">
        <v>207.042265928939</v>
      </c>
      <c r="AX237">
        <v>212.54417023758501</v>
      </c>
      <c r="AY237">
        <v>205.136741464626</v>
      </c>
      <c r="AZ237">
        <v>209.639623670909</v>
      </c>
      <c r="BA237">
        <v>224.34035278638899</v>
      </c>
      <c r="BB237">
        <v>229.915483106626</v>
      </c>
      <c r="BC237">
        <v>226.94288258379899</v>
      </c>
      <c r="BD237">
        <v>228.62496948242199</v>
      </c>
      <c r="BE237">
        <v>236.57741614025699</v>
      </c>
      <c r="BF237">
        <v>237.984447804111</v>
      </c>
      <c r="BG237">
        <v>234.28539708271001</v>
      </c>
      <c r="BH237">
        <v>236.22822592392899</v>
      </c>
      <c r="BI237">
        <v>236.86163710404699</v>
      </c>
      <c r="BJ237">
        <v>231.84017944335901</v>
      </c>
      <c r="BK237">
        <v>228.70668029785199</v>
      </c>
      <c r="BL237">
        <v>218.59042358398401</v>
      </c>
      <c r="BM237">
        <v>208.46754455566401</v>
      </c>
      <c r="BN237">
        <v>202.17446899414099</v>
      </c>
      <c r="BO237">
        <v>196.72500362213799</v>
      </c>
      <c r="BP237">
        <v>194.731218631422</v>
      </c>
      <c r="BQ237">
        <v>194.731218631422</v>
      </c>
      <c r="BR237">
        <v>194.731218631422</v>
      </c>
    </row>
    <row r="238" spans="1:70" x14ac:dyDescent="0.35">
      <c r="A238" t="s">
        <v>50</v>
      </c>
      <c r="B238" t="s">
        <v>165</v>
      </c>
      <c r="C238" t="s">
        <v>1527</v>
      </c>
      <c r="D238" t="s">
        <v>1528</v>
      </c>
      <c r="AI238">
        <v>8.9631306818436407</v>
      </c>
      <c r="AJ238">
        <v>9.1681495956931496</v>
      </c>
      <c r="AK238">
        <v>9.3663946562915097</v>
      </c>
      <c r="AL238">
        <v>9.7433851201486608</v>
      </c>
      <c r="AM238">
        <v>9.9854610616063404</v>
      </c>
      <c r="AN238">
        <v>10.341814473405201</v>
      </c>
      <c r="AO238">
        <v>10.5720865901334</v>
      </c>
      <c r="AP238">
        <v>10.852353156201699</v>
      </c>
      <c r="AQ238">
        <v>11.597119453463201</v>
      </c>
      <c r="AR238">
        <v>11.1406164842875</v>
      </c>
      <c r="AS238">
        <v>11.038852109913</v>
      </c>
      <c r="AT238">
        <v>11.002777233154699</v>
      </c>
      <c r="AU238">
        <v>11.017562238475399</v>
      </c>
      <c r="AV238">
        <v>11.036494995582</v>
      </c>
      <c r="AW238">
        <v>11.1310913362879</v>
      </c>
      <c r="AX238">
        <v>11.3422073483228</v>
      </c>
      <c r="AY238">
        <v>11.564507277766999</v>
      </c>
      <c r="AZ238">
        <v>11.5379438772594</v>
      </c>
      <c r="BA238">
        <v>11.9009792514947</v>
      </c>
      <c r="BB238">
        <v>11.8510639653125</v>
      </c>
      <c r="BC238">
        <v>12.1866024524141</v>
      </c>
      <c r="BD238">
        <v>12.3871974945068</v>
      </c>
      <c r="BE238">
        <v>12.1756433231893</v>
      </c>
      <c r="BF238">
        <v>12.152472358636</v>
      </c>
      <c r="BG238">
        <v>12.262807991166101</v>
      </c>
      <c r="BH238">
        <v>12.3379218581063</v>
      </c>
      <c r="BI238">
        <v>12.3508534176816</v>
      </c>
      <c r="BJ238">
        <v>12.3857574462891</v>
      </c>
      <c r="BK238">
        <v>12.152611732482899</v>
      </c>
      <c r="BL238">
        <v>11.828584671020501</v>
      </c>
      <c r="BM238">
        <v>11.407295227050801</v>
      </c>
      <c r="BN238">
        <v>11.1481275558472</v>
      </c>
      <c r="BO238">
        <v>10.9112914640691</v>
      </c>
      <c r="BP238">
        <v>10.655997460930701</v>
      </c>
      <c r="BQ238">
        <v>10.655997460930701</v>
      </c>
      <c r="BR238">
        <v>10.655997460930701</v>
      </c>
    </row>
    <row r="239" spans="1:70" x14ac:dyDescent="0.35">
      <c r="A239" t="s">
        <v>49</v>
      </c>
      <c r="B239" t="s">
        <v>645</v>
      </c>
      <c r="C239" t="s">
        <v>1527</v>
      </c>
      <c r="D239" t="s">
        <v>1528</v>
      </c>
      <c r="AI239">
        <v>5.2281975320178497E-6</v>
      </c>
      <c r="AJ239">
        <v>1.00958129530173E-5</v>
      </c>
      <c r="AK239">
        <v>6.6531097522488705E-5</v>
      </c>
      <c r="AL239">
        <v>8.4956442132115399E-4</v>
      </c>
      <c r="AM239">
        <v>3.0195431258866201E-3</v>
      </c>
      <c r="AN239">
        <v>1.1668377093652401E-2</v>
      </c>
      <c r="AO239">
        <v>6.0777857798398199E-2</v>
      </c>
      <c r="AP239">
        <v>9.8733531105076294E-2</v>
      </c>
      <c r="AQ239">
        <v>0.18343538540414001</v>
      </c>
      <c r="AR239">
        <v>0.22880997493402</v>
      </c>
      <c r="AS239">
        <v>0.27437874515769001</v>
      </c>
      <c r="AT239">
        <v>0.35138067028298497</v>
      </c>
      <c r="AU239">
        <v>0.41112067415487302</v>
      </c>
      <c r="AV239">
        <v>0.51236308796213204</v>
      </c>
      <c r="AW239">
        <v>0.58592015568207301</v>
      </c>
      <c r="AX239">
        <v>0.62215898917796197</v>
      </c>
      <c r="AY239">
        <v>0.73066823064066</v>
      </c>
      <c r="AZ239">
        <v>0.90516442198987002</v>
      </c>
      <c r="BA239">
        <v>1.13816122859472</v>
      </c>
      <c r="BB239">
        <v>1.2683539896949401</v>
      </c>
      <c r="BC239">
        <v>1.4092851943178699</v>
      </c>
      <c r="BD239">
        <v>1.56478023529053</v>
      </c>
      <c r="BE239">
        <v>1.6843324471226</v>
      </c>
      <c r="BF239">
        <v>1.6784200002797001</v>
      </c>
      <c r="BG239">
        <v>1.69437273495577</v>
      </c>
      <c r="BH239">
        <v>1.98206846361453</v>
      </c>
      <c r="BI239">
        <v>2.1209274984148898</v>
      </c>
      <c r="BJ239">
        <v>2.3505592346191402</v>
      </c>
      <c r="BK239">
        <v>2.4876167774200399</v>
      </c>
      <c r="BL239">
        <v>2.39919829368591</v>
      </c>
      <c r="BM239">
        <v>2.3568177223205602</v>
      </c>
      <c r="BN239">
        <v>2.5442578792571999</v>
      </c>
      <c r="BO239">
        <v>2.5732856931055301</v>
      </c>
      <c r="BP239">
        <v>2.5371170489044399</v>
      </c>
      <c r="BQ239">
        <v>2.5371170489044399</v>
      </c>
      <c r="BR239">
        <v>2.5371170489044399</v>
      </c>
    </row>
    <row r="240" spans="1:70" x14ac:dyDescent="0.35">
      <c r="A240" t="s">
        <v>1443</v>
      </c>
      <c r="B240" t="s">
        <v>1927</v>
      </c>
      <c r="C240" t="s">
        <v>1527</v>
      </c>
      <c r="D240" t="s">
        <v>1528</v>
      </c>
      <c r="AI240">
        <v>2.52008675623336E-7</v>
      </c>
      <c r="AJ240">
        <v>4.9425455803402001E-7</v>
      </c>
      <c r="AK240">
        <v>1.5463749528795499E-5</v>
      </c>
      <c r="AL240">
        <v>1.8640279362325501E-4</v>
      </c>
      <c r="AM240">
        <v>1.92052294885647E-3</v>
      </c>
      <c r="AN240">
        <v>1.51562294434001E-2</v>
      </c>
      <c r="AO240">
        <v>0.18966180696548501</v>
      </c>
      <c r="AP240">
        <v>0.30167073254871302</v>
      </c>
      <c r="AQ240">
        <v>0.35087214079649398</v>
      </c>
      <c r="AR240">
        <v>0.42556912413359699</v>
      </c>
      <c r="AS240">
        <v>0.45690839158159902</v>
      </c>
      <c r="AT240">
        <v>0.51228529138430601</v>
      </c>
      <c r="AU240">
        <v>0.54659217803833604</v>
      </c>
      <c r="AV240">
        <v>0.60105764571200604</v>
      </c>
      <c r="AW240">
        <v>0.62060498502914097</v>
      </c>
      <c r="AX240">
        <v>0.64402062524518799</v>
      </c>
      <c r="AY240">
        <v>0.70128636320098803</v>
      </c>
      <c r="AZ240">
        <v>0.74607783612594103</v>
      </c>
      <c r="BA240">
        <v>1.1692593780635201</v>
      </c>
      <c r="BB240">
        <v>1.2755237898646601</v>
      </c>
      <c r="BC240">
        <v>1.2892701642757101</v>
      </c>
      <c r="BD240">
        <v>1.4256252771395499</v>
      </c>
      <c r="BE240">
        <v>1.56346513424599</v>
      </c>
      <c r="BF240">
        <v>1.60447804584533</v>
      </c>
      <c r="BG240">
        <v>1.6364972489952201</v>
      </c>
      <c r="BH240">
        <v>1.58541391961658</v>
      </c>
      <c r="BI240">
        <v>1.54066564780999</v>
      </c>
      <c r="BJ240">
        <v>1.53630566596985</v>
      </c>
      <c r="BK240">
        <v>1.49199550558646</v>
      </c>
      <c r="BL240">
        <v>1.50332972021</v>
      </c>
      <c r="BM240">
        <v>1.52900388443585</v>
      </c>
      <c r="BN240">
        <v>1.50170361995697</v>
      </c>
      <c r="BO240">
        <v>1.4936631768564099</v>
      </c>
      <c r="BP240">
        <v>1.43591360484589</v>
      </c>
      <c r="BQ240">
        <v>1.43591360484589</v>
      </c>
      <c r="BR240">
        <v>1.43591360484589</v>
      </c>
    </row>
    <row r="241" spans="1:70" x14ac:dyDescent="0.35">
      <c r="A241" t="s">
        <v>1928</v>
      </c>
      <c r="B241" t="s">
        <v>1929</v>
      </c>
      <c r="C241" t="s">
        <v>1527</v>
      </c>
      <c r="D241" t="s">
        <v>1528</v>
      </c>
    </row>
    <row r="242" spans="1:70" x14ac:dyDescent="0.35">
      <c r="A242" t="s">
        <v>51</v>
      </c>
      <c r="B242" t="s">
        <v>644</v>
      </c>
      <c r="C242" t="s">
        <v>1527</v>
      </c>
      <c r="D242" t="s">
        <v>1528</v>
      </c>
      <c r="AI242">
        <v>0.246061698750005</v>
      </c>
      <c r="AJ242">
        <v>0.24768092226306199</v>
      </c>
      <c r="AK242">
        <v>0.27886367727929301</v>
      </c>
      <c r="AL242">
        <v>0.28536372022245599</v>
      </c>
      <c r="AM242">
        <v>0.28742488642863701</v>
      </c>
      <c r="AN242">
        <v>0.290142481683974</v>
      </c>
      <c r="AO242">
        <v>0.30817639386316098</v>
      </c>
      <c r="AP242">
        <v>0.30365204741533602</v>
      </c>
      <c r="AQ242">
        <v>0.31191843402657099</v>
      </c>
      <c r="AR242">
        <v>0.32966533868356901</v>
      </c>
      <c r="AS242">
        <v>0.33203049485505898</v>
      </c>
      <c r="AT242">
        <v>0.363146152346079</v>
      </c>
      <c r="AU242">
        <v>0.37687058112271998</v>
      </c>
      <c r="AV242">
        <v>0.39470669321456398</v>
      </c>
      <c r="AW242">
        <v>0.34406886688933902</v>
      </c>
      <c r="AX242">
        <v>0.33973870127436001</v>
      </c>
      <c r="AY242">
        <v>0.33742100270938802</v>
      </c>
      <c r="AZ242">
        <v>0.35637091031823798</v>
      </c>
      <c r="BA242">
        <v>0.375006616955529</v>
      </c>
      <c r="BB242">
        <v>0.37928658925130898</v>
      </c>
      <c r="BC242">
        <v>0.41581743444057101</v>
      </c>
      <c r="BD242">
        <v>0.45453202700875001</v>
      </c>
      <c r="BE242">
        <v>0.42856696972093</v>
      </c>
      <c r="BF242">
        <v>0.46942868309255797</v>
      </c>
      <c r="BG242">
        <v>0.42825498927272698</v>
      </c>
      <c r="BH242">
        <v>0.42463795383562603</v>
      </c>
      <c r="BI242">
        <v>0.393877192203333</v>
      </c>
      <c r="BJ242">
        <v>0.36561790108680697</v>
      </c>
      <c r="BK242">
        <v>0.34242276590442</v>
      </c>
      <c r="BL242">
        <v>0.34287839446274199</v>
      </c>
      <c r="BM242">
        <v>0.265956834851583</v>
      </c>
      <c r="BN242">
        <v>0.39339321851730302</v>
      </c>
      <c r="BO242">
        <v>0.409249229951958</v>
      </c>
      <c r="BP242">
        <v>0.32271334475604102</v>
      </c>
      <c r="BQ242">
        <v>0.32271334475604102</v>
      </c>
      <c r="BR242">
        <v>0.32271334475604102</v>
      </c>
    </row>
    <row r="243" spans="1:70" x14ac:dyDescent="0.35">
      <c r="A243" t="s">
        <v>1930</v>
      </c>
      <c r="B243" t="s">
        <v>1931</v>
      </c>
      <c r="C243" t="s">
        <v>1527</v>
      </c>
      <c r="D243" t="s">
        <v>1528</v>
      </c>
    </row>
    <row r="244" spans="1:70" x14ac:dyDescent="0.35">
      <c r="A244" t="s">
        <v>1442</v>
      </c>
      <c r="B244" t="s">
        <v>1932</v>
      </c>
      <c r="C244" t="s">
        <v>1527</v>
      </c>
      <c r="D244" t="s">
        <v>1528</v>
      </c>
      <c r="AI244">
        <v>0.70406789492415101</v>
      </c>
      <c r="AJ244">
        <v>0.74547145179024199</v>
      </c>
      <c r="AK244">
        <v>0.78314376621073201</v>
      </c>
      <c r="AL244">
        <v>0.76551368410971798</v>
      </c>
      <c r="AM244">
        <v>0.95316930301700398</v>
      </c>
      <c r="AN244">
        <v>0.89198180778421898</v>
      </c>
      <c r="AO244">
        <v>0.88682892316529005</v>
      </c>
      <c r="AP244">
        <v>0.85507591239078795</v>
      </c>
      <c r="AQ244">
        <v>0.86806885666251299</v>
      </c>
      <c r="AR244">
        <v>0.91074831856298399</v>
      </c>
      <c r="AS244">
        <v>0.94016369165386304</v>
      </c>
      <c r="AT244">
        <v>0.93562773025872104</v>
      </c>
      <c r="AU244">
        <v>0.98754782242997097</v>
      </c>
      <c r="AV244">
        <v>1.0550339136809801</v>
      </c>
      <c r="AW244">
        <v>1.1187547282851</v>
      </c>
      <c r="AX244">
        <v>1.1656049369692201</v>
      </c>
      <c r="AY244">
        <v>1.3101058782884101</v>
      </c>
      <c r="AZ244">
        <v>1.2954340776475599</v>
      </c>
      <c r="BA244">
        <v>1.3287022808556901</v>
      </c>
      <c r="BB244">
        <v>1.38624700530894</v>
      </c>
      <c r="BC244">
        <v>1.4756179740494799</v>
      </c>
      <c r="BD244">
        <v>1.45268475139735</v>
      </c>
      <c r="BE244">
        <v>1.48594068920641</v>
      </c>
      <c r="BF244">
        <v>1.4264259099926</v>
      </c>
      <c r="BG244">
        <v>1.40217338844866</v>
      </c>
      <c r="BH244">
        <v>1.4626810704533899</v>
      </c>
      <c r="BI244">
        <v>1.49317537039246</v>
      </c>
      <c r="BJ244">
        <v>1.5492557165940799</v>
      </c>
      <c r="BK244">
        <v>1.5924051966186901</v>
      </c>
      <c r="BL244">
        <v>1.68676728129674</v>
      </c>
      <c r="BM244">
        <v>1.5948931775900099</v>
      </c>
      <c r="BN244">
        <v>1.49529759154827</v>
      </c>
      <c r="BO244">
        <v>1.51582880307416</v>
      </c>
    </row>
    <row r="245" spans="1:70" x14ac:dyDescent="0.35">
      <c r="A245" t="s">
        <v>1933</v>
      </c>
      <c r="B245" t="s">
        <v>1934</v>
      </c>
      <c r="C245" t="s">
        <v>1527</v>
      </c>
      <c r="D245" t="s">
        <v>1528</v>
      </c>
    </row>
    <row r="246" spans="1:70" x14ac:dyDescent="0.35">
      <c r="A246" t="s">
        <v>1935</v>
      </c>
      <c r="B246" t="s">
        <v>1936</v>
      </c>
      <c r="C246" t="s">
        <v>1527</v>
      </c>
      <c r="D246" t="s">
        <v>1528</v>
      </c>
    </row>
    <row r="247" spans="1:70" x14ac:dyDescent="0.35">
      <c r="A247" t="s">
        <v>1937</v>
      </c>
      <c r="B247" t="s">
        <v>1938</v>
      </c>
      <c r="C247" t="s">
        <v>1527</v>
      </c>
      <c r="D247" t="s">
        <v>1528</v>
      </c>
      <c r="AI247">
        <v>2.5009833498325902</v>
      </c>
      <c r="AJ247">
        <v>2.4572103848700699</v>
      </c>
      <c r="AK247">
        <v>2.2363349768923899</v>
      </c>
      <c r="AL247">
        <v>2.3770521499568602</v>
      </c>
      <c r="AM247">
        <v>2.6361477483609601</v>
      </c>
      <c r="AN247">
        <v>2.6896624929577002</v>
      </c>
      <c r="AO247">
        <v>2.69015849443955</v>
      </c>
      <c r="AP247">
        <v>2.55084294958173</v>
      </c>
      <c r="AQ247">
        <v>2.4756638267068198</v>
      </c>
      <c r="AR247">
        <v>2.5461654035519499</v>
      </c>
      <c r="AS247">
        <v>2.7896138030560902</v>
      </c>
      <c r="AT247">
        <v>2.8044075890409901</v>
      </c>
      <c r="AU247">
        <v>2.6181025716275399</v>
      </c>
      <c r="AV247">
        <v>2.8364417708774101</v>
      </c>
      <c r="AW247">
        <v>3.0075616635612898</v>
      </c>
      <c r="AX247">
        <v>3.3045976003968098</v>
      </c>
      <c r="AY247">
        <v>3.2611719033283499</v>
      </c>
      <c r="AZ247">
        <v>3.58003914763187</v>
      </c>
      <c r="BA247">
        <v>4.3480464804980103</v>
      </c>
      <c r="BB247">
        <v>3.12731464514005</v>
      </c>
      <c r="BC247">
        <v>3.4831953217664999</v>
      </c>
      <c r="BD247">
        <v>3.94960689544678</v>
      </c>
      <c r="BE247">
        <v>4.1001988393763602</v>
      </c>
      <c r="BF247">
        <v>4.3236684963964498</v>
      </c>
      <c r="BG247">
        <v>4.38425220895755</v>
      </c>
      <c r="BH247">
        <v>4.2523958160167501</v>
      </c>
      <c r="BI247">
        <v>4.1218879955059702</v>
      </c>
      <c r="BJ247">
        <v>4.1808996200561497</v>
      </c>
      <c r="BK247">
        <v>4.1492428779602104</v>
      </c>
      <c r="BL247">
        <v>3.9657657146453902</v>
      </c>
      <c r="BM247">
        <v>3.8599081039428702</v>
      </c>
      <c r="BN247">
        <v>3.9272503852844198</v>
      </c>
      <c r="BO247">
        <v>4.4325890873808396</v>
      </c>
      <c r="BP247">
        <v>3.91967295016779</v>
      </c>
      <c r="BQ247">
        <v>3.91967295016779</v>
      </c>
      <c r="BR247">
        <v>3.91967295016779</v>
      </c>
    </row>
    <row r="248" spans="1:70" x14ac:dyDescent="0.35">
      <c r="A248" t="s">
        <v>1939</v>
      </c>
      <c r="B248" t="s">
        <v>1940</v>
      </c>
      <c r="C248" t="s">
        <v>1527</v>
      </c>
      <c r="D248" t="s">
        <v>1528</v>
      </c>
      <c r="AI248">
        <v>0.39792864022197399</v>
      </c>
      <c r="AJ248">
        <v>0.41199712559229701</v>
      </c>
      <c r="AK248">
        <v>0.42574404027347001</v>
      </c>
      <c r="AL248">
        <v>0.43539683575258198</v>
      </c>
      <c r="AM248">
        <v>0.445588939626132</v>
      </c>
      <c r="AN248">
        <v>0.459792414466628</v>
      </c>
      <c r="AO248">
        <v>0.47119719765172702</v>
      </c>
      <c r="AP248">
        <v>0.48151578994238597</v>
      </c>
      <c r="AQ248">
        <v>0.49174289698253798</v>
      </c>
      <c r="AR248">
        <v>0.501180243752678</v>
      </c>
      <c r="AS248">
        <v>0.50617113100580702</v>
      </c>
      <c r="AT248">
        <v>0.51439788591212698</v>
      </c>
      <c r="AU248">
        <v>0.51809962290890899</v>
      </c>
      <c r="AV248">
        <v>0.52170915445386401</v>
      </c>
      <c r="AW248">
        <v>0.52507507897262495</v>
      </c>
      <c r="AX248">
        <v>0.53037178718130396</v>
      </c>
      <c r="AY248">
        <v>0.53423052357748602</v>
      </c>
      <c r="AZ248">
        <v>0.53119924969954802</v>
      </c>
      <c r="BA248">
        <v>0.55420115711027995</v>
      </c>
      <c r="BB248">
        <v>0.56745495459028705</v>
      </c>
      <c r="BC248">
        <v>0.58202922847710103</v>
      </c>
      <c r="BD248">
        <v>0.59633147716522195</v>
      </c>
      <c r="BE248">
        <v>0.63232827211651899</v>
      </c>
      <c r="BF248">
        <v>0.66526481873134302</v>
      </c>
      <c r="BG248">
        <v>0.69151097929620198</v>
      </c>
      <c r="BH248">
        <v>0.73042335579402695</v>
      </c>
      <c r="BI248">
        <v>0.75181569188553099</v>
      </c>
      <c r="BJ248">
        <v>0.77563542127609297</v>
      </c>
      <c r="BK248">
        <v>0.810976982116699</v>
      </c>
      <c r="BL248">
        <v>0.82876449823379505</v>
      </c>
      <c r="BM248">
        <v>0.837391257286072</v>
      </c>
      <c r="BN248">
        <v>0.87733256816864003</v>
      </c>
      <c r="BO248">
        <v>0.845232802506099</v>
      </c>
      <c r="BP248">
        <v>0.88458710518347305</v>
      </c>
      <c r="BQ248">
        <v>0.88458710518347305</v>
      </c>
      <c r="BR248">
        <v>0.88458710518347305</v>
      </c>
    </row>
    <row r="249" spans="1:70" x14ac:dyDescent="0.35">
      <c r="A249" t="s">
        <v>1941</v>
      </c>
      <c r="B249" t="s">
        <v>1942</v>
      </c>
      <c r="C249" t="s">
        <v>1527</v>
      </c>
      <c r="D249" t="s">
        <v>1528</v>
      </c>
      <c r="AI249">
        <v>1.186E-3</v>
      </c>
      <c r="AJ249">
        <v>1.8220000000000001E-3</v>
      </c>
      <c r="AK249">
        <v>2.9160000000000002E-3</v>
      </c>
      <c r="AL249">
        <v>4.7790000000000003E-3</v>
      </c>
      <c r="AM249">
        <v>9.6589999999999992E-3</v>
      </c>
      <c r="AN249">
        <v>1.7711000000000001E-2</v>
      </c>
      <c r="AO249">
        <v>3.0976E-2</v>
      </c>
      <c r="AP249">
        <v>5.5376000000000002E-2</v>
      </c>
      <c r="AQ249">
        <v>0.12887299999999999</v>
      </c>
      <c r="AR249">
        <v>0.196465</v>
      </c>
      <c r="AS249">
        <v>0.28159400000000001</v>
      </c>
      <c r="AT249">
        <v>0.41494900000000001</v>
      </c>
      <c r="AU249">
        <v>0.59125099999999997</v>
      </c>
      <c r="AV249">
        <v>0.73650599999999999</v>
      </c>
      <c r="AW249">
        <v>0.79215000000000002</v>
      </c>
      <c r="AX249">
        <v>0.83458900000000003</v>
      </c>
      <c r="AY249">
        <v>0.84181099999999998</v>
      </c>
      <c r="AZ249">
        <v>0.85111599999999998</v>
      </c>
      <c r="BA249">
        <v>0.87995999999999996</v>
      </c>
      <c r="BB249">
        <v>0.90465499999999999</v>
      </c>
      <c r="BC249">
        <v>0.92046899999999998</v>
      </c>
      <c r="BD249">
        <v>0.96617600000000003</v>
      </c>
      <c r="BE249">
        <v>1.0198560000000001</v>
      </c>
      <c r="BF249">
        <v>1.0702940000000001</v>
      </c>
      <c r="BG249">
        <v>1.1045039999999999</v>
      </c>
      <c r="BH249">
        <v>1.162452</v>
      </c>
      <c r="BI249">
        <v>1.241052</v>
      </c>
      <c r="BJ249">
        <v>1.38398</v>
      </c>
      <c r="BK249">
        <v>1.6326099999999999</v>
      </c>
      <c r="BL249">
        <v>1.8371249999999999</v>
      </c>
      <c r="BM249">
        <v>2.111056</v>
      </c>
      <c r="BN249">
        <v>2.7256049999999998</v>
      </c>
      <c r="BO249">
        <v>4.6056619999999997</v>
      </c>
      <c r="BP249">
        <v>6.9749670000000004</v>
      </c>
      <c r="BQ249">
        <v>6.9749670000000004</v>
      </c>
      <c r="BR249">
        <v>6.9749670000000004</v>
      </c>
    </row>
    <row r="250" spans="1:70" x14ac:dyDescent="0.35">
      <c r="A250" t="s">
        <v>1444</v>
      </c>
      <c r="B250" t="s">
        <v>1943</v>
      </c>
      <c r="C250" t="s">
        <v>1527</v>
      </c>
      <c r="D250" t="s">
        <v>1528</v>
      </c>
      <c r="AI250">
        <v>0.83391623163513795</v>
      </c>
      <c r="AJ250">
        <v>0.82795728179749195</v>
      </c>
      <c r="AK250">
        <v>0.86896067070897998</v>
      </c>
      <c r="AL250">
        <v>0.87045556275386105</v>
      </c>
      <c r="AM250">
        <v>0.81250105539415196</v>
      </c>
      <c r="AN250">
        <v>0.83680307552431599</v>
      </c>
      <c r="AO250">
        <v>0.92605837788898804</v>
      </c>
      <c r="AP250">
        <v>0.89847629675810503</v>
      </c>
      <c r="AQ250">
        <v>0.91284124893965002</v>
      </c>
      <c r="AR250">
        <v>0.95520332952777698</v>
      </c>
      <c r="AS250">
        <v>1.06904633566408</v>
      </c>
      <c r="AT250">
        <v>1.08571653273669</v>
      </c>
      <c r="AU250">
        <v>1.12075020839586</v>
      </c>
      <c r="AV250">
        <v>1.11194357293724</v>
      </c>
      <c r="AW250">
        <v>1.14494101638694</v>
      </c>
      <c r="AX250">
        <v>1.1267285177425801</v>
      </c>
      <c r="AY250">
        <v>1.13813034322423</v>
      </c>
      <c r="AZ250">
        <v>1.09887457112229</v>
      </c>
      <c r="BA250">
        <v>1.12962962804755</v>
      </c>
      <c r="BB250">
        <v>1.1345229474887399</v>
      </c>
      <c r="BC250">
        <v>1.1145320349915799</v>
      </c>
      <c r="BD250">
        <v>1.1099262718756799</v>
      </c>
      <c r="BE250">
        <v>1.1133231898940601</v>
      </c>
      <c r="BF250">
        <v>1.1042953963141899</v>
      </c>
      <c r="BG250">
        <v>1.16679641405364</v>
      </c>
      <c r="BH250">
        <v>1.19309829887651</v>
      </c>
      <c r="BI250">
        <v>1.2783456720927</v>
      </c>
      <c r="BJ250">
        <v>1.2931542076765099</v>
      </c>
      <c r="BK250">
        <v>1.3564233133993699</v>
      </c>
      <c r="BL250">
        <v>1.4199263603152801</v>
      </c>
      <c r="BM250">
        <v>1.4139031575924501</v>
      </c>
      <c r="BN250">
        <v>1.41525535397602</v>
      </c>
      <c r="BO250">
        <v>1.3955092740446799</v>
      </c>
      <c r="BP250">
        <v>1.4272729954107899</v>
      </c>
      <c r="BQ250">
        <v>1.4272729954107899</v>
      </c>
      <c r="BR250">
        <v>1.4272729954107899</v>
      </c>
    </row>
    <row r="251" spans="1:70" x14ac:dyDescent="0.35">
      <c r="A251" t="s">
        <v>1944</v>
      </c>
      <c r="B251" t="s">
        <v>1945</v>
      </c>
      <c r="C251" t="s">
        <v>1527</v>
      </c>
      <c r="D251" t="s">
        <v>1528</v>
      </c>
      <c r="AI251">
        <v>51.350835530264703</v>
      </c>
      <c r="AJ251">
        <v>63.634881133318899</v>
      </c>
      <c r="AK251">
        <v>78.004919875789497</v>
      </c>
      <c r="AL251">
        <v>94.838492373498894</v>
      </c>
      <c r="AM251">
        <v>121.798957663557</v>
      </c>
      <c r="AN251">
        <v>151.343336120033</v>
      </c>
      <c r="AO251">
        <v>177.326830429956</v>
      </c>
      <c r="AP251">
        <v>210.20857912894101</v>
      </c>
      <c r="AQ251">
        <v>237.436218067781</v>
      </c>
      <c r="AR251">
        <v>261.14095686918199</v>
      </c>
      <c r="AS251">
        <v>276.29869427793102</v>
      </c>
      <c r="AT251">
        <v>283.22774379039203</v>
      </c>
      <c r="AU251">
        <v>299.06622029898898</v>
      </c>
      <c r="AV251">
        <v>317.96600665412501</v>
      </c>
      <c r="AW251">
        <v>330.96013947311297</v>
      </c>
      <c r="AX251">
        <v>341.52010074529699</v>
      </c>
      <c r="AY251">
        <v>349.55837417440398</v>
      </c>
      <c r="AZ251">
        <v>371.30640205784101</v>
      </c>
      <c r="BA251">
        <v>423.96070076080201</v>
      </c>
      <c r="BB251">
        <v>459.45993598259003</v>
      </c>
      <c r="BC251">
        <v>496.74424301412301</v>
      </c>
      <c r="BD251">
        <v>546.07312011718795</v>
      </c>
      <c r="BE251">
        <v>650.23799438397998</v>
      </c>
      <c r="BF251">
        <v>707.46869711952502</v>
      </c>
      <c r="BG251">
        <v>760.90122704267401</v>
      </c>
      <c r="BH251">
        <v>806.45266029147899</v>
      </c>
      <c r="BI251">
        <v>852.16669935182495</v>
      </c>
      <c r="BJ251">
        <v>889.44873046875</v>
      </c>
      <c r="BK251">
        <v>849.043212890625</v>
      </c>
      <c r="BL251">
        <v>815.96429443359398</v>
      </c>
      <c r="BM251">
        <v>779.03918457031295</v>
      </c>
      <c r="BN251">
        <v>762.95837402343795</v>
      </c>
      <c r="BO251">
        <v>732.463061080849</v>
      </c>
      <c r="BP251">
        <v>726.47610276224896</v>
      </c>
      <c r="BQ251">
        <v>726.47610276224896</v>
      </c>
      <c r="BR251">
        <v>726.47610276224896</v>
      </c>
    </row>
    <row r="252" spans="1:70" x14ac:dyDescent="0.35">
      <c r="A252" t="s">
        <v>1946</v>
      </c>
      <c r="B252" t="s">
        <v>1947</v>
      </c>
      <c r="C252" t="s">
        <v>1527</v>
      </c>
      <c r="D252" t="s">
        <v>1528</v>
      </c>
      <c r="AI252">
        <v>190.246788475681</v>
      </c>
      <c r="AJ252">
        <v>231.90514639873999</v>
      </c>
      <c r="AK252">
        <v>328.924514641195</v>
      </c>
      <c r="AL252">
        <v>418.14077807542401</v>
      </c>
      <c r="AM252">
        <v>437.436991306702</v>
      </c>
      <c r="AN252">
        <v>468.62734246049803</v>
      </c>
      <c r="AO252">
        <v>481.24478108314997</v>
      </c>
      <c r="AP252">
        <v>487.72995014802098</v>
      </c>
      <c r="AQ252">
        <v>524.683733672637</v>
      </c>
      <c r="AR252">
        <v>516.77725092845003</v>
      </c>
      <c r="AS252">
        <v>561.50966871288995</v>
      </c>
      <c r="AT252">
        <v>574.04546497287697</v>
      </c>
      <c r="AU252">
        <v>547.34505759347496</v>
      </c>
      <c r="AV252">
        <v>578.65048628102204</v>
      </c>
      <c r="AW252">
        <v>651.33300496726895</v>
      </c>
      <c r="AX252">
        <v>620.53548242420004</v>
      </c>
      <c r="AY252">
        <v>616.45281119669096</v>
      </c>
      <c r="AZ252">
        <v>644.13360182870997</v>
      </c>
      <c r="BA252">
        <v>672.17714337059397</v>
      </c>
      <c r="BB252">
        <v>765.36964912817098</v>
      </c>
      <c r="BC252">
        <v>798.81038136406301</v>
      </c>
      <c r="BD252">
        <v>856.168212890625</v>
      </c>
      <c r="BE252">
        <v>1000.76456368353</v>
      </c>
      <c r="BF252">
        <v>1036.8679056660101</v>
      </c>
      <c r="BG252">
        <v>1065.69998821225</v>
      </c>
      <c r="BH252">
        <v>1114.23857909872</v>
      </c>
      <c r="BI252">
        <v>1196.8394273803401</v>
      </c>
      <c r="BJ252">
        <v>1251.63403320313</v>
      </c>
      <c r="BK252">
        <v>1253.7099609375</v>
      </c>
      <c r="BL252">
        <v>1258.25891113281</v>
      </c>
      <c r="BM252">
        <v>1240.85021972656</v>
      </c>
      <c r="BN252">
        <v>1203.16076660156</v>
      </c>
      <c r="BO252">
        <v>1179.34574920566</v>
      </c>
      <c r="BP252">
        <v>1228.4306882779999</v>
      </c>
      <c r="BQ252">
        <v>1228.4306882779999</v>
      </c>
      <c r="BR252">
        <v>1228.4306882779999</v>
      </c>
    </row>
    <row r="253" spans="1:70" x14ac:dyDescent="0.35">
      <c r="A253" t="s">
        <v>1948</v>
      </c>
      <c r="B253" t="s">
        <v>1949</v>
      </c>
      <c r="C253" t="s">
        <v>1527</v>
      </c>
      <c r="D253" t="s">
        <v>1528</v>
      </c>
      <c r="AI253">
        <v>4.22657571850748E-6</v>
      </c>
      <c r="AJ253">
        <v>8.0173059340020405E-6</v>
      </c>
      <c r="AK253">
        <v>1.46444664232791E-4</v>
      </c>
      <c r="AL253">
        <v>4.9118752441829E-3</v>
      </c>
      <c r="AM253">
        <v>5.0640570889164203E-2</v>
      </c>
      <c r="AN253">
        <v>0.25584480026247802</v>
      </c>
      <c r="AO253">
        <v>0.417432823761057</v>
      </c>
      <c r="AP253">
        <v>0.48452342422158301</v>
      </c>
      <c r="AQ253">
        <v>0.53669275860645305</v>
      </c>
      <c r="AR253">
        <v>0.674205511643722</v>
      </c>
      <c r="AS253">
        <v>0.84058075265698595</v>
      </c>
      <c r="AT253">
        <v>0.90592897667739702</v>
      </c>
      <c r="AU253">
        <v>0.93893316995771703</v>
      </c>
      <c r="AV253">
        <v>0.99592810890658301</v>
      </c>
      <c r="AW253">
        <v>1.1183389219254101</v>
      </c>
      <c r="AX253">
        <v>1.34562312254248</v>
      </c>
      <c r="AY253">
        <v>1.49924739400973</v>
      </c>
      <c r="AZ253">
        <v>1.7931301120735801</v>
      </c>
      <c r="BA253">
        <v>2.2697667068194698</v>
      </c>
      <c r="BB253">
        <v>2.5407656770492202</v>
      </c>
      <c r="BC253">
        <v>2.85349225494324</v>
      </c>
      <c r="BD253">
        <v>3.19231104850769</v>
      </c>
      <c r="BE253">
        <v>3.30551217821594</v>
      </c>
      <c r="BF253">
        <v>3.0274025729063099</v>
      </c>
      <c r="BG253">
        <v>3.4604092128924702</v>
      </c>
      <c r="BH253">
        <v>4.6113598171973296</v>
      </c>
      <c r="BI253">
        <v>5.0762356415454803</v>
      </c>
      <c r="BJ253">
        <v>6.0042233467102104</v>
      </c>
      <c r="BK253">
        <v>6.6275362968444798</v>
      </c>
      <c r="BL253">
        <v>6.5804495811462402</v>
      </c>
      <c r="BM253">
        <v>6.4349794387817401</v>
      </c>
      <c r="BN253">
        <v>7.3021616935729998</v>
      </c>
      <c r="BO253">
        <v>9.2036983630635802</v>
      </c>
      <c r="BP253">
        <v>10.523521985326401</v>
      </c>
      <c r="BQ253">
        <v>10.523521985326401</v>
      </c>
      <c r="BR253">
        <v>10.523521985326401</v>
      </c>
    </row>
    <row r="254" spans="1:70" x14ac:dyDescent="0.35">
      <c r="A254" t="s">
        <v>16</v>
      </c>
      <c r="B254" t="s">
        <v>1950</v>
      </c>
      <c r="C254" t="s">
        <v>1527</v>
      </c>
      <c r="D254" t="s">
        <v>1528</v>
      </c>
    </row>
    <row r="255" spans="1:70" x14ac:dyDescent="0.35">
      <c r="A255" t="s">
        <v>1951</v>
      </c>
      <c r="B255" t="s">
        <v>1952</v>
      </c>
      <c r="C255" t="s">
        <v>1527</v>
      </c>
      <c r="D255" t="s">
        <v>1528</v>
      </c>
      <c r="AI255">
        <v>0.56021892235791004</v>
      </c>
      <c r="AJ255">
        <v>1.08816564356967</v>
      </c>
      <c r="AK255">
        <v>1.69826835890343</v>
      </c>
      <c r="AL255">
        <v>2.4527835878510902</v>
      </c>
      <c r="AM255">
        <v>3.33706598308886</v>
      </c>
      <c r="AN255">
        <v>4.6102139115016403</v>
      </c>
      <c r="AO255">
        <v>5.7239809490640701</v>
      </c>
      <c r="AP255">
        <v>6.71186115725666</v>
      </c>
      <c r="AQ255">
        <v>7.4592200870356802</v>
      </c>
      <c r="AR255">
        <v>7.6407373787318402</v>
      </c>
      <c r="AS255">
        <v>7.7359326719342301</v>
      </c>
      <c r="AT255">
        <v>7.9307409228576304</v>
      </c>
      <c r="AU255">
        <v>8.7946369486903393</v>
      </c>
      <c r="AV255">
        <v>10.050975812405101</v>
      </c>
      <c r="AW255">
        <v>10.776834038298601</v>
      </c>
      <c r="AX255">
        <v>10.520035844671501</v>
      </c>
      <c r="AY255">
        <v>10.961983613395001</v>
      </c>
      <c r="AZ255">
        <v>11.773728009243399</v>
      </c>
      <c r="BA255">
        <v>12.5795005692244</v>
      </c>
      <c r="BB255">
        <v>13.5797283649711</v>
      </c>
      <c r="BC255">
        <v>14.1877145278602</v>
      </c>
      <c r="BD255">
        <v>15.2736978530884</v>
      </c>
      <c r="BE255">
        <v>16.939448597679998</v>
      </c>
      <c r="BF255">
        <v>18.175727331214201</v>
      </c>
      <c r="BG255">
        <v>19.477194466332399</v>
      </c>
      <c r="BH255">
        <v>21.111191475694401</v>
      </c>
      <c r="BI255">
        <v>22.462616857317599</v>
      </c>
      <c r="BJ255">
        <v>23.304756164550799</v>
      </c>
      <c r="BK255">
        <v>24.253562927246101</v>
      </c>
      <c r="BL255">
        <v>25.045021057128899</v>
      </c>
      <c r="BM255">
        <v>25.734472274780298</v>
      </c>
      <c r="BN255">
        <v>26.462287902831999</v>
      </c>
      <c r="BO255">
        <v>25.770979026951199</v>
      </c>
      <c r="BP255">
        <v>25.7177624165063</v>
      </c>
      <c r="BQ255">
        <v>25.7177624165063</v>
      </c>
      <c r="BR255">
        <v>25.7177624165063</v>
      </c>
    </row>
    <row r="256" spans="1:70" x14ac:dyDescent="0.35">
      <c r="A256" t="s">
        <v>1953</v>
      </c>
      <c r="B256" t="s">
        <v>1954</v>
      </c>
      <c r="C256" t="s">
        <v>1527</v>
      </c>
      <c r="D256" t="s">
        <v>1528</v>
      </c>
      <c r="AI256">
        <v>1</v>
      </c>
      <c r="AJ256">
        <v>1</v>
      </c>
      <c r="AK256">
        <v>1</v>
      </c>
      <c r="AL256">
        <v>1</v>
      </c>
      <c r="AM256">
        <v>1</v>
      </c>
      <c r="AN256">
        <v>1</v>
      </c>
      <c r="AO256">
        <v>1</v>
      </c>
      <c r="AP256">
        <v>1</v>
      </c>
      <c r="AQ256">
        <v>1</v>
      </c>
      <c r="AR256">
        <v>1</v>
      </c>
      <c r="AS256">
        <v>1</v>
      </c>
      <c r="AT256">
        <v>1</v>
      </c>
      <c r="AU256">
        <v>1</v>
      </c>
      <c r="AV256">
        <v>1</v>
      </c>
      <c r="AW256">
        <v>1</v>
      </c>
      <c r="AX256">
        <v>1</v>
      </c>
      <c r="AY256">
        <v>1</v>
      </c>
      <c r="AZ256">
        <v>1</v>
      </c>
      <c r="BA256">
        <v>1</v>
      </c>
      <c r="BB256">
        <v>1</v>
      </c>
      <c r="BC256">
        <v>1</v>
      </c>
      <c r="BD256">
        <v>1</v>
      </c>
      <c r="BE256">
        <v>1</v>
      </c>
      <c r="BF256">
        <v>1</v>
      </c>
      <c r="BG256">
        <v>1</v>
      </c>
      <c r="BH256">
        <v>1</v>
      </c>
      <c r="BI256">
        <v>1</v>
      </c>
      <c r="BJ256">
        <v>1</v>
      </c>
      <c r="BK256">
        <v>1</v>
      </c>
      <c r="BL256">
        <v>1</v>
      </c>
      <c r="BM256">
        <v>1</v>
      </c>
      <c r="BN256">
        <v>1</v>
      </c>
      <c r="BO256">
        <v>1</v>
      </c>
      <c r="BP256">
        <v>1</v>
      </c>
      <c r="BQ256">
        <v>1</v>
      </c>
      <c r="BR256">
        <v>1</v>
      </c>
    </row>
    <row r="257" spans="1:70" x14ac:dyDescent="0.35">
      <c r="A257" t="s">
        <v>52</v>
      </c>
      <c r="B257" t="s">
        <v>926</v>
      </c>
      <c r="C257" t="s">
        <v>1527</v>
      </c>
      <c r="D257" t="s">
        <v>1528</v>
      </c>
      <c r="AI257">
        <v>6.3401438600072999E-4</v>
      </c>
      <c r="AJ257">
        <v>1.16968195622701E-3</v>
      </c>
      <c r="AK257">
        <v>9.2879055168398703E-3</v>
      </c>
      <c r="AL257">
        <v>0.10695826731934301</v>
      </c>
      <c r="AM257">
        <v>1.40180694805022</v>
      </c>
      <c r="AN257">
        <v>6.4661500350094796</v>
      </c>
      <c r="AO257">
        <v>11.528574115316999</v>
      </c>
      <c r="AP257">
        <v>18.8228799406657</v>
      </c>
      <c r="AQ257">
        <v>25.872644542834301</v>
      </c>
      <c r="AR257">
        <v>36.766178178838601</v>
      </c>
      <c r="AS257">
        <v>52.954346060741997</v>
      </c>
      <c r="AT257">
        <v>75.216962134208998</v>
      </c>
      <c r="AU257">
        <v>107.753505214014</v>
      </c>
      <c r="AV257">
        <v>133.94934664246699</v>
      </c>
      <c r="AW257">
        <v>151.205716839899</v>
      </c>
      <c r="AX257">
        <v>178.02841228833</v>
      </c>
      <c r="AY257">
        <v>213.22859642871401</v>
      </c>
      <c r="AZ257">
        <v>253.06333537456399</v>
      </c>
      <c r="BA257">
        <v>314.79777467490601</v>
      </c>
      <c r="BB257">
        <v>366.87398957504598</v>
      </c>
      <c r="BC257">
        <v>505.16806382579398</v>
      </c>
      <c r="BD257">
        <v>601.99839932491204</v>
      </c>
      <c r="BE257">
        <v>706.90461325190802</v>
      </c>
      <c r="BF257">
        <v>804.31010352320004</v>
      </c>
      <c r="BG257">
        <v>935.23724584663205</v>
      </c>
      <c r="BH257">
        <v>1058.67768324759</v>
      </c>
      <c r="BI257">
        <v>1179.95670461133</v>
      </c>
      <c r="BJ257">
        <v>1432.90717805091</v>
      </c>
      <c r="BK257">
        <v>1799.8923753158899</v>
      </c>
      <c r="BL257">
        <v>2111.3195549946299</v>
      </c>
      <c r="BM257">
        <v>2353.38338692144</v>
      </c>
      <c r="BN257">
        <v>2591.1123046875</v>
      </c>
      <c r="BO257">
        <v>2781.5700068810902</v>
      </c>
      <c r="BP257">
        <v>3012.0524334379902</v>
      </c>
      <c r="BQ257">
        <v>3012.0524334379902</v>
      </c>
      <c r="BR257">
        <v>3012.0524334379902</v>
      </c>
    </row>
    <row r="258" spans="1:70" x14ac:dyDescent="0.35">
      <c r="A258" t="s">
        <v>1955</v>
      </c>
      <c r="B258" t="s">
        <v>1956</v>
      </c>
      <c r="C258" t="s">
        <v>1527</v>
      </c>
      <c r="D258" t="s">
        <v>1528</v>
      </c>
      <c r="AI258">
        <v>1.3971726723925799</v>
      </c>
      <c r="AJ258">
        <v>1.41669929862973</v>
      </c>
      <c r="AK258">
        <v>1.42025288908297</v>
      </c>
      <c r="AL258">
        <v>1.37078618090238</v>
      </c>
      <c r="AM258">
        <v>1.37394150616637</v>
      </c>
      <c r="AN258">
        <v>1.36337511606619</v>
      </c>
      <c r="AO258">
        <v>1.3865976288735</v>
      </c>
      <c r="AP258">
        <v>1.38161408075795</v>
      </c>
      <c r="AQ258">
        <v>1.4101297727393101</v>
      </c>
      <c r="AR258">
        <v>1.4157221451953099</v>
      </c>
      <c r="AS258">
        <v>1.49181396240276</v>
      </c>
      <c r="AT258">
        <v>1.5482399254224599</v>
      </c>
      <c r="AU258">
        <v>1.5277025863841101</v>
      </c>
      <c r="AV258">
        <v>1.46556328073951</v>
      </c>
      <c r="AW258">
        <v>1.4806648765367101</v>
      </c>
      <c r="AX258">
        <v>1.47733603090152</v>
      </c>
      <c r="AY258">
        <v>1.4861990915234899</v>
      </c>
      <c r="AZ258">
        <v>1.55300912943493</v>
      </c>
      <c r="BA258">
        <v>1.63435658592524</v>
      </c>
      <c r="BB258">
        <v>1.60575706275186</v>
      </c>
      <c r="BC258">
        <v>1.6750117050576301</v>
      </c>
      <c r="BD258">
        <v>1.63591921329498</v>
      </c>
      <c r="BE258">
        <v>1.6496588652828299</v>
      </c>
      <c r="BF258">
        <v>1.6426570104173801</v>
      </c>
      <c r="BG258">
        <v>1.5949656108708601</v>
      </c>
      <c r="BH258">
        <v>1.6039533299401101</v>
      </c>
      <c r="BI258">
        <v>1.53212034819621</v>
      </c>
      <c r="BJ258">
        <v>1.5887317657470701</v>
      </c>
      <c r="BK258">
        <v>1.5490928888320901</v>
      </c>
      <c r="BL258">
        <v>1.53848028182983</v>
      </c>
      <c r="BM258">
        <v>1.47022485733032</v>
      </c>
      <c r="BN258">
        <v>1.4401332139968901</v>
      </c>
      <c r="BO258">
        <v>1.3912011069547201</v>
      </c>
      <c r="BP258">
        <v>1.3964111334576801</v>
      </c>
      <c r="BQ258">
        <v>1.3964111334576801</v>
      </c>
      <c r="BR258">
        <v>1.3964111334576801</v>
      </c>
    </row>
    <row r="259" spans="1:70" x14ac:dyDescent="0.35">
      <c r="A259" t="s">
        <v>1957</v>
      </c>
      <c r="B259" t="s">
        <v>1958</v>
      </c>
      <c r="C259" t="s">
        <v>1527</v>
      </c>
      <c r="D259" t="s">
        <v>1528</v>
      </c>
      <c r="AI259">
        <v>1.2104274326591001E-2</v>
      </c>
      <c r="AJ259">
        <v>1.42197109442919E-2</v>
      </c>
      <c r="AK259">
        <v>1.7829623813229101E-2</v>
      </c>
      <c r="AL259">
        <v>2.29284758544623E-2</v>
      </c>
      <c r="AM259">
        <v>3.65675612938084E-2</v>
      </c>
      <c r="AN259">
        <v>5.4355235164559E-2</v>
      </c>
      <c r="AO259">
        <v>0.115042804379764</v>
      </c>
      <c r="AP259">
        <v>0.151484640510719</v>
      </c>
      <c r="AQ259">
        <v>0.17809893075241501</v>
      </c>
      <c r="AR259">
        <v>0.221611842299484</v>
      </c>
      <c r="AS259">
        <v>0.28052827762211402</v>
      </c>
      <c r="AT259">
        <v>0.29629031567403702</v>
      </c>
      <c r="AU259">
        <v>0.38810280262546698</v>
      </c>
      <c r="AV259">
        <v>0.51354273791986105</v>
      </c>
      <c r="AW259">
        <v>0.66989554544660501</v>
      </c>
      <c r="AX259">
        <v>0.84181702988918905</v>
      </c>
      <c r="AY259">
        <v>0.962846008372789</v>
      </c>
      <c r="AZ259">
        <v>1.0822695793923001</v>
      </c>
      <c r="BA259">
        <v>1.38176141887531</v>
      </c>
      <c r="BB259">
        <v>1.4808428102184299</v>
      </c>
      <c r="BC259">
        <v>2.1352411007970402</v>
      </c>
      <c r="BD259">
        <v>2.6809825897216801</v>
      </c>
    </row>
    <row r="260" spans="1:70" x14ac:dyDescent="0.35">
      <c r="A260" t="s">
        <v>1959</v>
      </c>
      <c r="B260" t="s">
        <v>1960</v>
      </c>
      <c r="C260" t="s">
        <v>1527</v>
      </c>
      <c r="D260" t="s">
        <v>1528</v>
      </c>
      <c r="BD260">
        <v>1.0275467634201001</v>
      </c>
      <c r="BE260">
        <v>1.08888118250332</v>
      </c>
      <c r="BF260">
        <v>1.07673377210841</v>
      </c>
      <c r="BG260">
        <v>1.06438324097038</v>
      </c>
      <c r="BH260">
        <v>1.0715020491882901</v>
      </c>
      <c r="BI260">
        <v>1.05583141549163</v>
      </c>
      <c r="BJ260">
        <v>1.02022969722748</v>
      </c>
    </row>
    <row r="261" spans="1:70" x14ac:dyDescent="0.35">
      <c r="A261" t="s">
        <v>1961</v>
      </c>
      <c r="B261" t="s">
        <v>1962</v>
      </c>
      <c r="C261" t="s">
        <v>1527</v>
      </c>
      <c r="D261" t="s">
        <v>1528</v>
      </c>
      <c r="AU261">
        <v>0.93611965935030295</v>
      </c>
      <c r="AV261">
        <v>0.97278577104576702</v>
      </c>
      <c r="AW261">
        <v>1.01147575502497</v>
      </c>
      <c r="AX261">
        <v>1.10518709323125</v>
      </c>
      <c r="AY261">
        <v>1.0489189240116901</v>
      </c>
      <c r="AZ261">
        <v>1.04756340183277</v>
      </c>
      <c r="BA261">
        <v>0.90077450037236295</v>
      </c>
      <c r="BB261">
        <v>0.94875016734166595</v>
      </c>
      <c r="BC261">
        <v>0.95908344160152004</v>
      </c>
      <c r="BD261">
        <v>0.99977068453427598</v>
      </c>
      <c r="BE261">
        <v>1.11559780698707</v>
      </c>
      <c r="BF261">
        <v>1.0700214058487001</v>
      </c>
      <c r="BG261">
        <v>1.0211509565088801</v>
      </c>
      <c r="BH261">
        <v>1.0440120565262601</v>
      </c>
      <c r="BI261">
        <v>1.05540339694868</v>
      </c>
      <c r="BJ261">
        <v>1.0434159040451001</v>
      </c>
      <c r="BK261">
        <v>0.99773371165046698</v>
      </c>
      <c r="BL261">
        <v>0.96531269293322897</v>
      </c>
      <c r="BM261">
        <v>0.95301199763630595</v>
      </c>
      <c r="BN261">
        <v>0.90782374143600497</v>
      </c>
    </row>
    <row r="262" spans="1:70" x14ac:dyDescent="0.35">
      <c r="A262" t="s">
        <v>53</v>
      </c>
      <c r="B262" t="s">
        <v>112</v>
      </c>
      <c r="C262" t="s">
        <v>1527</v>
      </c>
      <c r="D262" t="s">
        <v>1528</v>
      </c>
      <c r="AI262">
        <v>672.27704691773101</v>
      </c>
      <c r="AJ262">
        <v>1122.04431701001</v>
      </c>
      <c r="AK262">
        <v>1455.0008762359701</v>
      </c>
      <c r="AL262">
        <v>1668.8321663782201</v>
      </c>
      <c r="AM262">
        <v>1910.9356024409001</v>
      </c>
      <c r="AN262">
        <v>2190.6320337948</v>
      </c>
      <c r="AO262">
        <v>2338.3367595030099</v>
      </c>
      <c r="AP262">
        <v>2450.3512683854001</v>
      </c>
      <c r="AQ262">
        <v>2637.27060636545</v>
      </c>
      <c r="AR262">
        <v>2749.6006908439599</v>
      </c>
      <c r="AS262">
        <v>2780.34949717275</v>
      </c>
      <c r="AT262">
        <v>2790.4258846616299</v>
      </c>
      <c r="AU262">
        <v>2876.84005162836</v>
      </c>
      <c r="AV262">
        <v>3021.7138028476602</v>
      </c>
      <c r="AW262">
        <v>3190.74249859975</v>
      </c>
      <c r="AX262">
        <v>3675.68820736219</v>
      </c>
      <c r="AY262">
        <v>3871.2723003590199</v>
      </c>
      <c r="AZ262">
        <v>4132.1343562215898</v>
      </c>
      <c r="BA262">
        <v>4973.2069822885496</v>
      </c>
      <c r="BB262">
        <v>5249.9421560631999</v>
      </c>
      <c r="BC262">
        <v>5813.1887871932804</v>
      </c>
      <c r="BD262">
        <v>6915.33544921875</v>
      </c>
      <c r="BE262">
        <v>7137.0668185834402</v>
      </c>
      <c r="BF262">
        <v>7308.3464188786002</v>
      </c>
      <c r="BG262">
        <v>7379.9961483716197</v>
      </c>
      <c r="BH262">
        <v>7290.1488042946703</v>
      </c>
      <c r="BI262">
        <v>7163.8311480290204</v>
      </c>
      <c r="BJ262">
        <v>7211.599609375</v>
      </c>
      <c r="BK262">
        <v>7275.826171875</v>
      </c>
      <c r="BL262">
        <v>7191.1884765625</v>
      </c>
      <c r="BM262">
        <v>7064.95361328125</v>
      </c>
      <c r="BN262">
        <v>7120.01123046875</v>
      </c>
      <c r="BO262">
        <v>6921.1408178633401</v>
      </c>
      <c r="BP262">
        <v>6805.0307239481199</v>
      </c>
      <c r="BQ262">
        <v>6805.0307239481199</v>
      </c>
      <c r="BR262">
        <v>6805.0307239481199</v>
      </c>
    </row>
    <row r="263" spans="1:70" x14ac:dyDescent="0.35">
      <c r="A263" t="s">
        <v>54</v>
      </c>
      <c r="B263" t="s">
        <v>919</v>
      </c>
      <c r="C263" t="s">
        <v>1527</v>
      </c>
      <c r="D263" t="s">
        <v>1528</v>
      </c>
      <c r="AI263">
        <v>77.334747663249502</v>
      </c>
      <c r="AJ263">
        <v>82.485846709260798</v>
      </c>
      <c r="AK263">
        <v>82.894995531925801</v>
      </c>
      <c r="AL263">
        <v>82.645861948743701</v>
      </c>
      <c r="AM263">
        <v>82.787550907809006</v>
      </c>
      <c r="AN263">
        <v>82.491784885930002</v>
      </c>
      <c r="AO263">
        <v>82.697895486397201</v>
      </c>
      <c r="AP263">
        <v>83.878780560119196</v>
      </c>
      <c r="AQ263">
        <v>89.712607413220397</v>
      </c>
      <c r="AR263">
        <v>91.184188990554901</v>
      </c>
      <c r="AS263">
        <v>91.1073073126921</v>
      </c>
      <c r="AT263">
        <v>92.330856546973294</v>
      </c>
      <c r="AU263">
        <v>93.531361923800802</v>
      </c>
      <c r="AV263">
        <v>92.453121359967795</v>
      </c>
      <c r="AW263">
        <v>91.937949328008699</v>
      </c>
      <c r="AX263">
        <v>89.516905647384206</v>
      </c>
      <c r="AY263">
        <v>90.201961005240307</v>
      </c>
      <c r="AZ263">
        <v>92.896096954046101</v>
      </c>
      <c r="BA263">
        <v>97.669888173197705</v>
      </c>
      <c r="BB263">
        <v>99.551063026535402</v>
      </c>
      <c r="BC263">
        <v>99.8032689493037</v>
      </c>
      <c r="BD263">
        <v>100.51104325685201</v>
      </c>
      <c r="BE263">
        <v>98.215697861794098</v>
      </c>
      <c r="BF263">
        <v>99.476259892214003</v>
      </c>
      <c r="BG263">
        <v>99.134241251731893</v>
      </c>
      <c r="BH263">
        <v>103.98229432608601</v>
      </c>
      <c r="BI263">
        <v>104.627777263724</v>
      </c>
      <c r="BJ263">
        <v>108.30065058046399</v>
      </c>
      <c r="BK263">
        <v>109.270207712599</v>
      </c>
      <c r="BL263">
        <v>110.99058852099</v>
      </c>
      <c r="BM263">
        <v>112.595104167324</v>
      </c>
      <c r="BN263">
        <v>108.412512003296</v>
      </c>
      <c r="BO263">
        <v>112.650617936039</v>
      </c>
      <c r="BP263">
        <v>120.98165140284</v>
      </c>
      <c r="BQ263">
        <v>120.98165140284</v>
      </c>
      <c r="BR263">
        <v>120.98165140284</v>
      </c>
    </row>
    <row r="264" spans="1:70" x14ac:dyDescent="0.35">
      <c r="A264" t="s">
        <v>1963</v>
      </c>
      <c r="B264" t="s">
        <v>1964</v>
      </c>
      <c r="C264" t="s">
        <v>1527</v>
      </c>
      <c r="D264" t="s">
        <v>1528</v>
      </c>
    </row>
    <row r="265" spans="1:70" x14ac:dyDescent="0.35">
      <c r="A265" t="s">
        <v>45</v>
      </c>
      <c r="B265" t="s">
        <v>688</v>
      </c>
      <c r="C265" t="s">
        <v>1527</v>
      </c>
      <c r="D265" t="s">
        <v>1528</v>
      </c>
      <c r="AI265">
        <v>0.79982675361418698</v>
      </c>
      <c r="AJ265">
        <v>0.82094436592772702</v>
      </c>
      <c r="AK265">
        <v>0.87140808015175197</v>
      </c>
      <c r="AL265">
        <v>0.85680440244047595</v>
      </c>
      <c r="AM265">
        <v>1.41125148614531</v>
      </c>
      <c r="AN265">
        <v>1.28584989614248</v>
      </c>
      <c r="AO265">
        <v>1.3206922949764399</v>
      </c>
      <c r="AP265">
        <v>1.45197624089267</v>
      </c>
      <c r="AQ265">
        <v>1.4848537328543201</v>
      </c>
      <c r="AR265">
        <v>1.48062437031774</v>
      </c>
      <c r="AS265">
        <v>1.4778692030543701</v>
      </c>
      <c r="AT265">
        <v>1.4939868706242601</v>
      </c>
      <c r="AU265">
        <v>1.49291819974736</v>
      </c>
      <c r="AV265">
        <v>1.5013096861239801</v>
      </c>
      <c r="AW265">
        <v>1.5653987596404599</v>
      </c>
      <c r="AX265">
        <v>1.5784470385879901</v>
      </c>
      <c r="AY265">
        <v>1.6119850934787101</v>
      </c>
      <c r="AZ265">
        <v>1.68699655449865</v>
      </c>
      <c r="BA265">
        <v>1.80605033907419</v>
      </c>
      <c r="BB265">
        <v>1.8250940515590199</v>
      </c>
      <c r="BC265">
        <v>1.71038960636552</v>
      </c>
      <c r="BD265">
        <v>1.66056811905465</v>
      </c>
      <c r="BE265">
        <v>1.69585094211951</v>
      </c>
      <c r="BF265">
        <v>1.7065962976384801</v>
      </c>
      <c r="BG265">
        <v>1.6916926713417</v>
      </c>
      <c r="BH265">
        <v>1.7425906551897601</v>
      </c>
      <c r="BI265">
        <v>1.76493499848913</v>
      </c>
      <c r="BJ265">
        <v>1.7391712452201</v>
      </c>
      <c r="BK265">
        <v>1.7188823906867701</v>
      </c>
      <c r="BL265">
        <v>1.7158560164905601</v>
      </c>
      <c r="BM265">
        <v>1.7142131747319</v>
      </c>
      <c r="BN265">
        <v>1.63248936400745</v>
      </c>
      <c r="BO265">
        <v>1.6110974818680199</v>
      </c>
      <c r="BP265">
        <v>1.69170325252631</v>
      </c>
      <c r="BQ265">
        <v>1.69170325252631</v>
      </c>
      <c r="BR265">
        <v>1.69170325252631</v>
      </c>
    </row>
    <row r="266" spans="1:70" x14ac:dyDescent="0.35">
      <c r="A266" t="s">
        <v>1965</v>
      </c>
      <c r="B266" t="s">
        <v>1966</v>
      </c>
      <c r="C266" t="s">
        <v>1527</v>
      </c>
      <c r="D266" t="s">
        <v>1528</v>
      </c>
      <c r="BA266">
        <v>0.30922460677897601</v>
      </c>
      <c r="BB266">
        <v>0.29862202861890702</v>
      </c>
      <c r="BC266">
        <v>0.31389640610749497</v>
      </c>
      <c r="BD266">
        <v>0.32693860000000002</v>
      </c>
      <c r="BE266">
        <v>0.33613425636873101</v>
      </c>
      <c r="BF266">
        <v>0.34475490321139601</v>
      </c>
      <c r="BG266">
        <v>0.35821302692301299</v>
      </c>
      <c r="BH266">
        <v>0.36410299960731402</v>
      </c>
      <c r="BI266">
        <v>0.37090188196363599</v>
      </c>
      <c r="BJ266">
        <v>0.37832800509890002</v>
      </c>
      <c r="BK266">
        <v>0.370546696933857</v>
      </c>
      <c r="BL266">
        <v>0.36317282097949699</v>
      </c>
      <c r="BM266">
        <v>0.35914519949270202</v>
      </c>
      <c r="BN266">
        <v>0.36040675221683499</v>
      </c>
      <c r="BO266">
        <v>0.36093767797287502</v>
      </c>
      <c r="BP266">
        <v>0.36566239451476801</v>
      </c>
      <c r="BQ266">
        <v>0.36566239451476801</v>
      </c>
      <c r="BR266">
        <v>0.36566239451476801</v>
      </c>
    </row>
    <row r="267" spans="1:70" x14ac:dyDescent="0.35">
      <c r="A267" t="s">
        <v>1967</v>
      </c>
      <c r="B267" t="s">
        <v>1968</v>
      </c>
      <c r="C267" t="s">
        <v>1527</v>
      </c>
      <c r="D267" t="s">
        <v>1528</v>
      </c>
      <c r="AI267">
        <v>6.1141481360726502</v>
      </c>
      <c r="AJ267">
        <v>6.6234605137758402</v>
      </c>
      <c r="AK267">
        <v>7.3288715576129402</v>
      </c>
      <c r="AL267">
        <v>8.3315558732202994</v>
      </c>
      <c r="AM267">
        <v>9.8528391435371603</v>
      </c>
      <c r="AN267">
        <v>14.064958753992601</v>
      </c>
      <c r="AO267">
        <v>18.890810192601698</v>
      </c>
      <c r="AP267">
        <v>21.038690669986501</v>
      </c>
      <c r="AQ267">
        <v>19.069131445257899</v>
      </c>
      <c r="AR267">
        <v>25.094720553278702</v>
      </c>
      <c r="AS267">
        <v>30.2677240192087</v>
      </c>
      <c r="AT267">
        <v>30.4146970808868</v>
      </c>
      <c r="AU267">
        <v>32.558432832555503</v>
      </c>
      <c r="AV267">
        <v>35.405787294763599</v>
      </c>
      <c r="AW267">
        <v>39.344705745381098</v>
      </c>
      <c r="AX267">
        <v>45.218784719113401</v>
      </c>
      <c r="AY267">
        <v>49.826827856242502</v>
      </c>
      <c r="AZ267">
        <v>53.794676756207402</v>
      </c>
      <c r="BA267">
        <v>63.532728236959301</v>
      </c>
      <c r="BB267">
        <v>57.646480319113699</v>
      </c>
      <c r="BC267">
        <v>70.4048210360707</v>
      </c>
      <c r="BD267">
        <v>81.476760864257798</v>
      </c>
      <c r="BE267">
        <v>88.792991638183594</v>
      </c>
      <c r="BF267">
        <v>93.631317138671903</v>
      </c>
    </row>
    <row r="268" spans="1:70" x14ac:dyDescent="0.35">
      <c r="A268" t="s">
        <v>1969</v>
      </c>
      <c r="B268" t="s">
        <v>1970</v>
      </c>
      <c r="C268" t="s">
        <v>1527</v>
      </c>
      <c r="D268" t="s">
        <v>1528</v>
      </c>
      <c r="AI268">
        <v>1.25844116921577</v>
      </c>
      <c r="AJ268">
        <v>1.4078338337457199</v>
      </c>
      <c r="AK268">
        <v>1.57899975541125</v>
      </c>
      <c r="AL268">
        <v>1.74267162953362</v>
      </c>
      <c r="AM268">
        <v>1.8736594824680799</v>
      </c>
      <c r="AN268">
        <v>2.0340842719541299</v>
      </c>
      <c r="AO268">
        <v>2.1577568543247199</v>
      </c>
      <c r="AP268">
        <v>2.2937876959102899</v>
      </c>
      <c r="AQ268">
        <v>2.4514766852980601</v>
      </c>
      <c r="AR268">
        <v>2.5837916600475102</v>
      </c>
      <c r="AS268">
        <v>2.7585537300163199</v>
      </c>
      <c r="AT268">
        <v>2.9082492675793001</v>
      </c>
      <c r="AU268">
        <v>3.2228021630383701</v>
      </c>
      <c r="AV268">
        <v>3.36253789024703</v>
      </c>
      <c r="AW268">
        <v>3.47233409371339</v>
      </c>
      <c r="AX268">
        <v>3.5552090096598001</v>
      </c>
      <c r="AY268">
        <v>3.6580124010616002</v>
      </c>
      <c r="AZ268">
        <v>3.85519626673736</v>
      </c>
      <c r="BA268">
        <v>4.0792467202563696</v>
      </c>
      <c r="BB268">
        <v>4.4054615328990101</v>
      </c>
      <c r="BC268">
        <v>4.6193094141386801</v>
      </c>
      <c r="BD268">
        <v>4.7766284942626998</v>
      </c>
      <c r="BE268">
        <v>5.10604487750647</v>
      </c>
      <c r="BF268">
        <v>5.2920648462715496</v>
      </c>
      <c r="BG268">
        <v>5.5660949231475003</v>
      </c>
      <c r="BH268">
        <v>5.8171773288711801</v>
      </c>
      <c r="BI268">
        <v>6.14841834119248</v>
      </c>
      <c r="BJ268">
        <v>6.4133367538452104</v>
      </c>
      <c r="BK268">
        <v>6.8554153442382804</v>
      </c>
      <c r="BL268">
        <v>7.0652213096618697</v>
      </c>
      <c r="BM268">
        <v>7.2489242553710902</v>
      </c>
      <c r="BN268">
        <v>7.37613821029663</v>
      </c>
      <c r="BO268">
        <v>7.2189184212585999</v>
      </c>
      <c r="BP268">
        <v>7.2801946616265996</v>
      </c>
      <c r="BQ268">
        <v>7.2801946616265996</v>
      </c>
      <c r="BR268">
        <v>7.2801946616265996</v>
      </c>
    </row>
    <row r="269" spans="1:70" x14ac:dyDescent="0.35">
      <c r="A269" t="s">
        <v>1971</v>
      </c>
      <c r="B269" t="s">
        <v>1972</v>
      </c>
      <c r="C269" t="s">
        <v>1527</v>
      </c>
      <c r="D269" t="s">
        <v>1528</v>
      </c>
      <c r="AI269">
        <v>9.5664759560799492E-3</v>
      </c>
      <c r="AJ269">
        <v>1.7827366017693899E-2</v>
      </c>
      <c r="AK269">
        <v>4.6282987963953498E-2</v>
      </c>
      <c r="AL269">
        <v>0.110161183060384</v>
      </c>
      <c r="AM269">
        <v>0.19494527587118499</v>
      </c>
      <c r="AN269">
        <v>0.249391259653331</v>
      </c>
      <c r="AO269">
        <v>0.304540760473615</v>
      </c>
      <c r="AP269">
        <v>0.375427795861067</v>
      </c>
      <c r="AQ269">
        <v>0.43402305984110001</v>
      </c>
      <c r="AR269">
        <v>0.50467515357009396</v>
      </c>
      <c r="AS269">
        <v>0.65444480255860205</v>
      </c>
      <c r="AT269">
        <v>0.80216171259511704</v>
      </c>
      <c r="AU269">
        <v>0.94305327719627696</v>
      </c>
      <c r="AV269">
        <v>1.08763024850811</v>
      </c>
      <c r="AW269">
        <v>1.2679793073711101</v>
      </c>
      <c r="AX269">
        <v>1.4341337735003601</v>
      </c>
      <c r="AY269">
        <v>1.59354675049622</v>
      </c>
      <c r="AZ269">
        <v>1.75274668389201</v>
      </c>
      <c r="BA269">
        <v>1.9025859147303601</v>
      </c>
      <c r="BB269">
        <v>1.9960524444644201</v>
      </c>
      <c r="BC269">
        <v>2.24720994511084</v>
      </c>
      <c r="BD269">
        <v>2.4463460445404102</v>
      </c>
      <c r="BE269">
        <v>2.6483499227866498</v>
      </c>
      <c r="BF269">
        <v>2.8261524271207898</v>
      </c>
      <c r="BG269">
        <v>3.0539415161126602</v>
      </c>
      <c r="BH269">
        <v>3.35055571386025</v>
      </c>
      <c r="BI269">
        <v>3.8559028791987</v>
      </c>
      <c r="BJ269">
        <v>4.16286420822144</v>
      </c>
      <c r="BK269">
        <v>4.4476289749145499</v>
      </c>
      <c r="BL269">
        <v>4.8278527259826696</v>
      </c>
      <c r="BM269">
        <v>5.5291075706481898</v>
      </c>
      <c r="BN269">
        <v>6.4412870407104501</v>
      </c>
      <c r="BO269">
        <v>6.38475594757581</v>
      </c>
      <c r="BP269">
        <v>6.7075566628294601</v>
      </c>
      <c r="BQ269">
        <v>6.7075566628294601</v>
      </c>
      <c r="BR269">
        <v>6.7075566628294601</v>
      </c>
    </row>
    <row r="270" spans="1:70" x14ac:dyDescent="0.35">
      <c r="A270" t="s">
        <v>1973</v>
      </c>
      <c r="B270" t="s">
        <v>1974</v>
      </c>
      <c r="C270" t="s">
        <v>1527</v>
      </c>
      <c r="D270" t="s">
        <v>1528</v>
      </c>
      <c r="AI270">
        <v>0.75862806935249605</v>
      </c>
      <c r="AJ270">
        <v>0.68407929764511199</v>
      </c>
      <c r="AK270">
        <v>0.57433301717983898</v>
      </c>
      <c r="AL270">
        <v>0.53976516299219601</v>
      </c>
      <c r="AM270">
        <v>0.50789315306854699</v>
      </c>
      <c r="AN270">
        <v>0.51257850629561197</v>
      </c>
      <c r="AO270">
        <v>0.54858718441097998</v>
      </c>
      <c r="AP270">
        <v>0.52376110759171601</v>
      </c>
      <c r="AQ270">
        <v>0.37784433993234101</v>
      </c>
      <c r="AR270">
        <v>0.40240323024798003</v>
      </c>
      <c r="AS270">
        <v>0.395960638920894</v>
      </c>
      <c r="AT270">
        <v>0.38673430779234602</v>
      </c>
      <c r="AU270">
        <v>0.391147801390681</v>
      </c>
      <c r="AV270">
        <v>0.417334304872928</v>
      </c>
      <c r="AW270">
        <v>0.43733936823255598</v>
      </c>
      <c r="AX270">
        <v>0.44582510353696603</v>
      </c>
      <c r="AY270">
        <v>0.42376166738958099</v>
      </c>
      <c r="AZ270">
        <v>0.41627586549960199</v>
      </c>
      <c r="BA270">
        <v>0.41391736720204497</v>
      </c>
      <c r="BB270">
        <v>0.512889235808479</v>
      </c>
      <c r="BC270">
        <v>0.51978204089965596</v>
      </c>
      <c r="BD270">
        <v>0.52033537626266502</v>
      </c>
      <c r="BE270">
        <v>0.545265420308927</v>
      </c>
      <c r="BF270">
        <v>0.55035993688874196</v>
      </c>
      <c r="BG270">
        <v>0.53739681212978097</v>
      </c>
      <c r="BH270">
        <v>0.52383985626106599</v>
      </c>
      <c r="BI270">
        <v>0.50322409115061295</v>
      </c>
      <c r="BJ270">
        <v>0.61342901297807695</v>
      </c>
      <c r="BK270">
        <v>1.7710576713025601</v>
      </c>
      <c r="BL270">
        <v>5.0961232812881496</v>
      </c>
      <c r="BM270">
        <v>31.596193406456699</v>
      </c>
      <c r="BN270">
        <v>60.8777489512443</v>
      </c>
      <c r="BO270">
        <v>207.34897222393599</v>
      </c>
      <c r="BP270">
        <v>1921.5441892521801</v>
      </c>
      <c r="BQ270">
        <v>1921.5441892521801</v>
      </c>
      <c r="BR270">
        <v>1921.5441892521801</v>
      </c>
    </row>
  </sheetData>
  <phoneticPr fontId="5" type="noConversion"/>
  <pageMargins left="0.7" right="0.7" top="0.75" bottom="0.75" header="0.3" footer="0.3"/>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B55CD-2C95-694F-8EB4-B530AE1A3C96}">
  <dimension ref="A1:BR270"/>
  <sheetViews>
    <sheetView workbookViewId="0">
      <selection activeCell="D127" sqref="D127"/>
    </sheetView>
  </sheetViews>
  <sheetFormatPr defaultColWidth="11.453125" defaultRowHeight="14.5" x14ac:dyDescent="0.35"/>
  <cols>
    <col min="1" max="1" width="44" bestFit="1" customWidth="1"/>
    <col min="2" max="2" width="25.7265625" bestFit="1" customWidth="1"/>
    <col min="3" max="3" width="43" bestFit="1" customWidth="1"/>
    <col min="4" max="4" width="12.7265625" bestFit="1" customWidth="1"/>
    <col min="5" max="70" width="11.453125" bestFit="1" customWidth="1"/>
    <col min="71" max="256" width="8.81640625" customWidth="1"/>
    <col min="257" max="257" width="44" bestFit="1" customWidth="1"/>
    <col min="258" max="258" width="25.7265625" bestFit="1" customWidth="1"/>
    <col min="259" max="259" width="43" bestFit="1" customWidth="1"/>
    <col min="260" max="260" width="12.7265625" bestFit="1" customWidth="1"/>
    <col min="261" max="324" width="11.453125" bestFit="1" customWidth="1"/>
    <col min="325" max="512" width="8.81640625" customWidth="1"/>
    <col min="513" max="513" width="44" bestFit="1" customWidth="1"/>
    <col min="514" max="514" width="25.7265625" bestFit="1" customWidth="1"/>
    <col min="515" max="515" width="43" bestFit="1" customWidth="1"/>
    <col min="516" max="516" width="12.7265625" bestFit="1" customWidth="1"/>
    <col min="517" max="580" width="11.453125" bestFit="1" customWidth="1"/>
    <col min="581" max="768" width="8.81640625" customWidth="1"/>
    <col min="769" max="769" width="44" bestFit="1" customWidth="1"/>
    <col min="770" max="770" width="25.7265625" bestFit="1" customWidth="1"/>
    <col min="771" max="771" width="43" bestFit="1" customWidth="1"/>
    <col min="772" max="772" width="12.7265625" bestFit="1" customWidth="1"/>
    <col min="773" max="836" width="11.453125" bestFit="1" customWidth="1"/>
    <col min="837" max="1024" width="8.81640625" customWidth="1"/>
    <col min="1025" max="1025" width="44" bestFit="1" customWidth="1"/>
    <col min="1026" max="1026" width="25.7265625" bestFit="1" customWidth="1"/>
    <col min="1027" max="1027" width="43" bestFit="1" customWidth="1"/>
    <col min="1028" max="1028" width="12.7265625" bestFit="1" customWidth="1"/>
    <col min="1029" max="1092" width="11.453125" bestFit="1" customWidth="1"/>
    <col min="1093" max="1280" width="8.81640625" customWidth="1"/>
    <col min="1281" max="1281" width="44" bestFit="1" customWidth="1"/>
    <col min="1282" max="1282" width="25.7265625" bestFit="1" customWidth="1"/>
    <col min="1283" max="1283" width="43" bestFit="1" customWidth="1"/>
    <col min="1284" max="1284" width="12.7265625" bestFit="1" customWidth="1"/>
    <col min="1285" max="1348" width="11.453125" bestFit="1" customWidth="1"/>
    <col min="1349" max="1536" width="8.81640625" customWidth="1"/>
    <col min="1537" max="1537" width="44" bestFit="1" customWidth="1"/>
    <col min="1538" max="1538" width="25.7265625" bestFit="1" customWidth="1"/>
    <col min="1539" max="1539" width="43" bestFit="1" customWidth="1"/>
    <col min="1540" max="1540" width="12.7265625" bestFit="1" customWidth="1"/>
    <col min="1541" max="1604" width="11.453125" bestFit="1" customWidth="1"/>
    <col min="1605" max="1792" width="8.81640625" customWidth="1"/>
    <col min="1793" max="1793" width="44" bestFit="1" customWidth="1"/>
    <col min="1794" max="1794" width="25.7265625" bestFit="1" customWidth="1"/>
    <col min="1795" max="1795" width="43" bestFit="1" customWidth="1"/>
    <col min="1796" max="1796" width="12.7265625" bestFit="1" customWidth="1"/>
    <col min="1797" max="1860" width="11.453125" bestFit="1" customWidth="1"/>
    <col min="1861" max="2048" width="8.81640625" customWidth="1"/>
    <col min="2049" max="2049" width="44" bestFit="1" customWidth="1"/>
    <col min="2050" max="2050" width="25.7265625" bestFit="1" customWidth="1"/>
    <col min="2051" max="2051" width="43" bestFit="1" customWidth="1"/>
    <col min="2052" max="2052" width="12.7265625" bestFit="1" customWidth="1"/>
    <col min="2053" max="2116" width="11.453125" bestFit="1" customWidth="1"/>
    <col min="2117" max="2304" width="8.81640625" customWidth="1"/>
    <col min="2305" max="2305" width="44" bestFit="1" customWidth="1"/>
    <col min="2306" max="2306" width="25.7265625" bestFit="1" customWidth="1"/>
    <col min="2307" max="2307" width="43" bestFit="1" customWidth="1"/>
    <col min="2308" max="2308" width="12.7265625" bestFit="1" customWidth="1"/>
    <col min="2309" max="2372" width="11.453125" bestFit="1" customWidth="1"/>
    <col min="2373" max="2560" width="8.81640625" customWidth="1"/>
    <col min="2561" max="2561" width="44" bestFit="1" customWidth="1"/>
    <col min="2562" max="2562" width="25.7265625" bestFit="1" customWidth="1"/>
    <col min="2563" max="2563" width="43" bestFit="1" customWidth="1"/>
    <col min="2564" max="2564" width="12.7265625" bestFit="1" customWidth="1"/>
    <col min="2565" max="2628" width="11.453125" bestFit="1" customWidth="1"/>
    <col min="2629" max="2816" width="8.81640625" customWidth="1"/>
    <col min="2817" max="2817" width="44" bestFit="1" customWidth="1"/>
    <col min="2818" max="2818" width="25.7265625" bestFit="1" customWidth="1"/>
    <col min="2819" max="2819" width="43" bestFit="1" customWidth="1"/>
    <col min="2820" max="2820" width="12.7265625" bestFit="1" customWidth="1"/>
    <col min="2821" max="2884" width="11.453125" bestFit="1" customWidth="1"/>
    <col min="2885" max="3072" width="8.81640625" customWidth="1"/>
    <col min="3073" max="3073" width="44" bestFit="1" customWidth="1"/>
    <col min="3074" max="3074" width="25.7265625" bestFit="1" customWidth="1"/>
    <col min="3075" max="3075" width="43" bestFit="1" customWidth="1"/>
    <col min="3076" max="3076" width="12.7265625" bestFit="1" customWidth="1"/>
    <col min="3077" max="3140" width="11.453125" bestFit="1" customWidth="1"/>
    <col min="3141" max="3328" width="8.81640625" customWidth="1"/>
    <col min="3329" max="3329" width="44" bestFit="1" customWidth="1"/>
    <col min="3330" max="3330" width="25.7265625" bestFit="1" customWidth="1"/>
    <col min="3331" max="3331" width="43" bestFit="1" customWidth="1"/>
    <col min="3332" max="3332" width="12.7265625" bestFit="1" customWidth="1"/>
    <col min="3333" max="3396" width="11.453125" bestFit="1" customWidth="1"/>
    <col min="3397" max="3584" width="8.81640625" customWidth="1"/>
    <col min="3585" max="3585" width="44" bestFit="1" customWidth="1"/>
    <col min="3586" max="3586" width="25.7265625" bestFit="1" customWidth="1"/>
    <col min="3587" max="3587" width="43" bestFit="1" customWidth="1"/>
    <col min="3588" max="3588" width="12.7265625" bestFit="1" customWidth="1"/>
    <col min="3589" max="3652" width="11.453125" bestFit="1" customWidth="1"/>
    <col min="3653" max="3840" width="8.81640625" customWidth="1"/>
    <col min="3841" max="3841" width="44" bestFit="1" customWidth="1"/>
    <col min="3842" max="3842" width="25.7265625" bestFit="1" customWidth="1"/>
    <col min="3843" max="3843" width="43" bestFit="1" customWidth="1"/>
    <col min="3844" max="3844" width="12.7265625" bestFit="1" customWidth="1"/>
    <col min="3845" max="3908" width="11.453125" bestFit="1" customWidth="1"/>
    <col min="3909" max="4096" width="8.81640625" customWidth="1"/>
    <col min="4097" max="4097" width="44" bestFit="1" customWidth="1"/>
    <col min="4098" max="4098" width="25.7265625" bestFit="1" customWidth="1"/>
    <col min="4099" max="4099" width="43" bestFit="1" customWidth="1"/>
    <col min="4100" max="4100" width="12.7265625" bestFit="1" customWidth="1"/>
    <col min="4101" max="4164" width="11.453125" bestFit="1" customWidth="1"/>
    <col min="4165" max="4352" width="8.81640625" customWidth="1"/>
    <col min="4353" max="4353" width="44" bestFit="1" customWidth="1"/>
    <col min="4354" max="4354" width="25.7265625" bestFit="1" customWidth="1"/>
    <col min="4355" max="4355" width="43" bestFit="1" customWidth="1"/>
    <col min="4356" max="4356" width="12.7265625" bestFit="1" customWidth="1"/>
    <col min="4357" max="4420" width="11.453125" bestFit="1" customWidth="1"/>
    <col min="4421" max="4608" width="8.81640625" customWidth="1"/>
    <col min="4609" max="4609" width="44" bestFit="1" customWidth="1"/>
    <col min="4610" max="4610" width="25.7265625" bestFit="1" customWidth="1"/>
    <col min="4611" max="4611" width="43" bestFit="1" customWidth="1"/>
    <col min="4612" max="4612" width="12.7265625" bestFit="1" customWidth="1"/>
    <col min="4613" max="4676" width="11.453125" bestFit="1" customWidth="1"/>
    <col min="4677" max="4864" width="8.81640625" customWidth="1"/>
    <col min="4865" max="4865" width="44" bestFit="1" customWidth="1"/>
    <col min="4866" max="4866" width="25.7265625" bestFit="1" customWidth="1"/>
    <col min="4867" max="4867" width="43" bestFit="1" customWidth="1"/>
    <col min="4868" max="4868" width="12.7265625" bestFit="1" customWidth="1"/>
    <col min="4869" max="4932" width="11.453125" bestFit="1" customWidth="1"/>
    <col min="4933" max="5120" width="8.81640625" customWidth="1"/>
    <col min="5121" max="5121" width="44" bestFit="1" customWidth="1"/>
    <col min="5122" max="5122" width="25.7265625" bestFit="1" customWidth="1"/>
    <col min="5123" max="5123" width="43" bestFit="1" customWidth="1"/>
    <col min="5124" max="5124" width="12.7265625" bestFit="1" customWidth="1"/>
    <col min="5125" max="5188" width="11.453125" bestFit="1" customWidth="1"/>
    <col min="5189" max="5376" width="8.81640625" customWidth="1"/>
    <col min="5377" max="5377" width="44" bestFit="1" customWidth="1"/>
    <col min="5378" max="5378" width="25.7265625" bestFit="1" customWidth="1"/>
    <col min="5379" max="5379" width="43" bestFit="1" customWidth="1"/>
    <col min="5380" max="5380" width="12.7265625" bestFit="1" customWidth="1"/>
    <col min="5381" max="5444" width="11.453125" bestFit="1" customWidth="1"/>
    <col min="5445" max="5632" width="8.81640625" customWidth="1"/>
    <col min="5633" max="5633" width="44" bestFit="1" customWidth="1"/>
    <col min="5634" max="5634" width="25.7265625" bestFit="1" customWidth="1"/>
    <col min="5635" max="5635" width="43" bestFit="1" customWidth="1"/>
    <col min="5636" max="5636" width="12.7265625" bestFit="1" customWidth="1"/>
    <col min="5637" max="5700" width="11.453125" bestFit="1" customWidth="1"/>
    <col min="5701" max="5888" width="8.81640625" customWidth="1"/>
    <col min="5889" max="5889" width="44" bestFit="1" customWidth="1"/>
    <col min="5890" max="5890" width="25.7265625" bestFit="1" customWidth="1"/>
    <col min="5891" max="5891" width="43" bestFit="1" customWidth="1"/>
    <col min="5892" max="5892" width="12.7265625" bestFit="1" customWidth="1"/>
    <col min="5893" max="5956" width="11.453125" bestFit="1" customWidth="1"/>
    <col min="5957" max="6144" width="8.81640625" customWidth="1"/>
    <col min="6145" max="6145" width="44" bestFit="1" customWidth="1"/>
    <col min="6146" max="6146" width="25.7265625" bestFit="1" customWidth="1"/>
    <col min="6147" max="6147" width="43" bestFit="1" customWidth="1"/>
    <col min="6148" max="6148" width="12.7265625" bestFit="1" customWidth="1"/>
    <col min="6149" max="6212" width="11.453125" bestFit="1" customWidth="1"/>
    <col min="6213" max="6400" width="8.81640625" customWidth="1"/>
    <col min="6401" max="6401" width="44" bestFit="1" customWidth="1"/>
    <col min="6402" max="6402" width="25.7265625" bestFit="1" customWidth="1"/>
    <col min="6403" max="6403" width="43" bestFit="1" customWidth="1"/>
    <col min="6404" max="6404" width="12.7265625" bestFit="1" customWidth="1"/>
    <col min="6405" max="6468" width="11.453125" bestFit="1" customWidth="1"/>
    <col min="6469" max="6656" width="8.81640625" customWidth="1"/>
    <col min="6657" max="6657" width="44" bestFit="1" customWidth="1"/>
    <col min="6658" max="6658" width="25.7265625" bestFit="1" customWidth="1"/>
    <col min="6659" max="6659" width="43" bestFit="1" customWidth="1"/>
    <col min="6660" max="6660" width="12.7265625" bestFit="1" customWidth="1"/>
    <col min="6661" max="6724" width="11.453125" bestFit="1" customWidth="1"/>
    <col min="6725" max="6912" width="8.81640625" customWidth="1"/>
    <col min="6913" max="6913" width="44" bestFit="1" customWidth="1"/>
    <col min="6914" max="6914" width="25.7265625" bestFit="1" customWidth="1"/>
    <col min="6915" max="6915" width="43" bestFit="1" customWidth="1"/>
    <col min="6916" max="6916" width="12.7265625" bestFit="1" customWidth="1"/>
    <col min="6917" max="6980" width="11.453125" bestFit="1" customWidth="1"/>
    <col min="6981" max="7168" width="8.81640625" customWidth="1"/>
    <col min="7169" max="7169" width="44" bestFit="1" customWidth="1"/>
    <col min="7170" max="7170" width="25.7265625" bestFit="1" customWidth="1"/>
    <col min="7171" max="7171" width="43" bestFit="1" customWidth="1"/>
    <col min="7172" max="7172" width="12.7265625" bestFit="1" customWidth="1"/>
    <col min="7173" max="7236" width="11.453125" bestFit="1" customWidth="1"/>
    <col min="7237" max="7424" width="8.81640625" customWidth="1"/>
    <col min="7425" max="7425" width="44" bestFit="1" customWidth="1"/>
    <col min="7426" max="7426" width="25.7265625" bestFit="1" customWidth="1"/>
    <col min="7427" max="7427" width="43" bestFit="1" customWidth="1"/>
    <col min="7428" max="7428" width="12.7265625" bestFit="1" customWidth="1"/>
    <col min="7429" max="7492" width="11.453125" bestFit="1" customWidth="1"/>
    <col min="7493" max="7680" width="8.81640625" customWidth="1"/>
    <col min="7681" max="7681" width="44" bestFit="1" customWidth="1"/>
    <col min="7682" max="7682" width="25.7265625" bestFit="1" customWidth="1"/>
    <col min="7683" max="7683" width="43" bestFit="1" customWidth="1"/>
    <col min="7684" max="7684" width="12.7265625" bestFit="1" customWidth="1"/>
    <col min="7685" max="7748" width="11.453125" bestFit="1" customWidth="1"/>
    <col min="7749" max="7936" width="8.81640625" customWidth="1"/>
    <col min="7937" max="7937" width="44" bestFit="1" customWidth="1"/>
    <col min="7938" max="7938" width="25.7265625" bestFit="1" customWidth="1"/>
    <col min="7939" max="7939" width="43" bestFit="1" customWidth="1"/>
    <col min="7940" max="7940" width="12.7265625" bestFit="1" customWidth="1"/>
    <col min="7941" max="8004" width="11.453125" bestFit="1" customWidth="1"/>
    <col min="8005" max="8192" width="8.81640625" customWidth="1"/>
    <col min="8193" max="8193" width="44" bestFit="1" customWidth="1"/>
    <col min="8194" max="8194" width="25.7265625" bestFit="1" customWidth="1"/>
    <col min="8195" max="8195" width="43" bestFit="1" customWidth="1"/>
    <col min="8196" max="8196" width="12.7265625" bestFit="1" customWidth="1"/>
    <col min="8197" max="8260" width="11.453125" bestFit="1" customWidth="1"/>
    <col min="8261" max="8448" width="8.81640625" customWidth="1"/>
    <col min="8449" max="8449" width="44" bestFit="1" customWidth="1"/>
    <col min="8450" max="8450" width="25.7265625" bestFit="1" customWidth="1"/>
    <col min="8451" max="8451" width="43" bestFit="1" customWidth="1"/>
    <col min="8452" max="8452" width="12.7265625" bestFit="1" customWidth="1"/>
    <col min="8453" max="8516" width="11.453125" bestFit="1" customWidth="1"/>
    <col min="8517" max="8704" width="8.81640625" customWidth="1"/>
    <col min="8705" max="8705" width="44" bestFit="1" customWidth="1"/>
    <col min="8706" max="8706" width="25.7265625" bestFit="1" customWidth="1"/>
    <col min="8707" max="8707" width="43" bestFit="1" customWidth="1"/>
    <col min="8708" max="8708" width="12.7265625" bestFit="1" customWidth="1"/>
    <col min="8709" max="8772" width="11.453125" bestFit="1" customWidth="1"/>
    <col min="8773" max="8960" width="8.81640625" customWidth="1"/>
    <col min="8961" max="8961" width="44" bestFit="1" customWidth="1"/>
    <col min="8962" max="8962" width="25.7265625" bestFit="1" customWidth="1"/>
    <col min="8963" max="8963" width="43" bestFit="1" customWidth="1"/>
    <col min="8964" max="8964" width="12.7265625" bestFit="1" customWidth="1"/>
    <col min="8965" max="9028" width="11.453125" bestFit="1" customWidth="1"/>
    <col min="9029" max="9216" width="8.81640625" customWidth="1"/>
    <col min="9217" max="9217" width="44" bestFit="1" customWidth="1"/>
    <col min="9218" max="9218" width="25.7265625" bestFit="1" customWidth="1"/>
    <col min="9219" max="9219" width="43" bestFit="1" customWidth="1"/>
    <col min="9220" max="9220" width="12.7265625" bestFit="1" customWidth="1"/>
    <col min="9221" max="9284" width="11.453125" bestFit="1" customWidth="1"/>
    <col min="9285" max="9472" width="8.81640625" customWidth="1"/>
    <col min="9473" max="9473" width="44" bestFit="1" customWidth="1"/>
    <col min="9474" max="9474" width="25.7265625" bestFit="1" customWidth="1"/>
    <col min="9475" max="9475" width="43" bestFit="1" customWidth="1"/>
    <col min="9476" max="9476" width="12.7265625" bestFit="1" customWidth="1"/>
    <col min="9477" max="9540" width="11.453125" bestFit="1" customWidth="1"/>
    <col min="9541" max="9728" width="8.81640625" customWidth="1"/>
    <col min="9729" max="9729" width="44" bestFit="1" customWidth="1"/>
    <col min="9730" max="9730" width="25.7265625" bestFit="1" customWidth="1"/>
    <col min="9731" max="9731" width="43" bestFit="1" customWidth="1"/>
    <col min="9732" max="9732" width="12.7265625" bestFit="1" customWidth="1"/>
    <col min="9733" max="9796" width="11.453125" bestFit="1" customWidth="1"/>
    <col min="9797" max="9984" width="8.81640625" customWidth="1"/>
    <col min="9985" max="9985" width="44" bestFit="1" customWidth="1"/>
    <col min="9986" max="9986" width="25.7265625" bestFit="1" customWidth="1"/>
    <col min="9987" max="9987" width="43" bestFit="1" customWidth="1"/>
    <col min="9988" max="9988" width="12.7265625" bestFit="1" customWidth="1"/>
    <col min="9989" max="10052" width="11.453125" bestFit="1" customWidth="1"/>
    <col min="10053" max="10240" width="8.81640625" customWidth="1"/>
    <col min="10241" max="10241" width="44" bestFit="1" customWidth="1"/>
    <col min="10242" max="10242" width="25.7265625" bestFit="1" customWidth="1"/>
    <col min="10243" max="10243" width="43" bestFit="1" customWidth="1"/>
    <col min="10244" max="10244" width="12.7265625" bestFit="1" customWidth="1"/>
    <col min="10245" max="10308" width="11.453125" bestFit="1" customWidth="1"/>
    <col min="10309" max="10496" width="8.81640625" customWidth="1"/>
    <col min="10497" max="10497" width="44" bestFit="1" customWidth="1"/>
    <col min="10498" max="10498" width="25.7265625" bestFit="1" customWidth="1"/>
    <col min="10499" max="10499" width="43" bestFit="1" customWidth="1"/>
    <col min="10500" max="10500" width="12.7265625" bestFit="1" customWidth="1"/>
    <col min="10501" max="10564" width="11.453125" bestFit="1" customWidth="1"/>
    <col min="10565" max="10752" width="8.81640625" customWidth="1"/>
    <col min="10753" max="10753" width="44" bestFit="1" customWidth="1"/>
    <col min="10754" max="10754" width="25.7265625" bestFit="1" customWidth="1"/>
    <col min="10755" max="10755" width="43" bestFit="1" customWidth="1"/>
    <col min="10756" max="10756" width="12.7265625" bestFit="1" customWidth="1"/>
    <col min="10757" max="10820" width="11.453125" bestFit="1" customWidth="1"/>
    <col min="10821" max="11008" width="8.81640625" customWidth="1"/>
    <col min="11009" max="11009" width="44" bestFit="1" customWidth="1"/>
    <col min="11010" max="11010" width="25.7265625" bestFit="1" customWidth="1"/>
    <col min="11011" max="11011" width="43" bestFit="1" customWidth="1"/>
    <col min="11012" max="11012" width="12.7265625" bestFit="1" customWidth="1"/>
    <col min="11013" max="11076" width="11.453125" bestFit="1" customWidth="1"/>
    <col min="11077" max="11264" width="8.81640625" customWidth="1"/>
    <col min="11265" max="11265" width="44" bestFit="1" customWidth="1"/>
    <col min="11266" max="11266" width="25.7265625" bestFit="1" customWidth="1"/>
    <col min="11267" max="11267" width="43" bestFit="1" customWidth="1"/>
    <col min="11268" max="11268" width="12.7265625" bestFit="1" customWidth="1"/>
    <col min="11269" max="11332" width="11.453125" bestFit="1" customWidth="1"/>
    <col min="11333" max="11520" width="8.81640625" customWidth="1"/>
    <col min="11521" max="11521" width="44" bestFit="1" customWidth="1"/>
    <col min="11522" max="11522" width="25.7265625" bestFit="1" customWidth="1"/>
    <col min="11523" max="11523" width="43" bestFit="1" customWidth="1"/>
    <col min="11524" max="11524" width="12.7265625" bestFit="1" customWidth="1"/>
    <col min="11525" max="11588" width="11.453125" bestFit="1" customWidth="1"/>
    <col min="11589" max="11776" width="8.81640625" customWidth="1"/>
    <col min="11777" max="11777" width="44" bestFit="1" customWidth="1"/>
    <col min="11778" max="11778" width="25.7265625" bestFit="1" customWidth="1"/>
    <col min="11779" max="11779" width="43" bestFit="1" customWidth="1"/>
    <col min="11780" max="11780" width="12.7265625" bestFit="1" customWidth="1"/>
    <col min="11781" max="11844" width="11.453125" bestFit="1" customWidth="1"/>
    <col min="11845" max="12032" width="8.81640625" customWidth="1"/>
    <col min="12033" max="12033" width="44" bestFit="1" customWidth="1"/>
    <col min="12034" max="12034" width="25.7265625" bestFit="1" customWidth="1"/>
    <col min="12035" max="12035" width="43" bestFit="1" customWidth="1"/>
    <col min="12036" max="12036" width="12.7265625" bestFit="1" customWidth="1"/>
    <col min="12037" max="12100" width="11.453125" bestFit="1" customWidth="1"/>
    <col min="12101" max="12288" width="8.81640625" customWidth="1"/>
    <col min="12289" max="12289" width="44" bestFit="1" customWidth="1"/>
    <col min="12290" max="12290" width="25.7265625" bestFit="1" customWidth="1"/>
    <col min="12291" max="12291" width="43" bestFit="1" customWidth="1"/>
    <col min="12292" max="12292" width="12.7265625" bestFit="1" customWidth="1"/>
    <col min="12293" max="12356" width="11.453125" bestFit="1" customWidth="1"/>
    <col min="12357" max="12544" width="8.81640625" customWidth="1"/>
    <col min="12545" max="12545" width="44" bestFit="1" customWidth="1"/>
    <col min="12546" max="12546" width="25.7265625" bestFit="1" customWidth="1"/>
    <col min="12547" max="12547" width="43" bestFit="1" customWidth="1"/>
    <col min="12548" max="12548" width="12.7265625" bestFit="1" customWidth="1"/>
    <col min="12549" max="12612" width="11.453125" bestFit="1" customWidth="1"/>
    <col min="12613" max="12800" width="8.81640625" customWidth="1"/>
    <col min="12801" max="12801" width="44" bestFit="1" customWidth="1"/>
    <col min="12802" max="12802" width="25.7265625" bestFit="1" customWidth="1"/>
    <col min="12803" max="12803" width="43" bestFit="1" customWidth="1"/>
    <col min="12804" max="12804" width="12.7265625" bestFit="1" customWidth="1"/>
    <col min="12805" max="12868" width="11.453125" bestFit="1" customWidth="1"/>
    <col min="12869" max="13056" width="8.81640625" customWidth="1"/>
    <col min="13057" max="13057" width="44" bestFit="1" customWidth="1"/>
    <col min="13058" max="13058" width="25.7265625" bestFit="1" customWidth="1"/>
    <col min="13059" max="13059" width="43" bestFit="1" customWidth="1"/>
    <col min="13060" max="13060" width="12.7265625" bestFit="1" customWidth="1"/>
    <col min="13061" max="13124" width="11.453125" bestFit="1" customWidth="1"/>
    <col min="13125" max="13312" width="8.81640625" customWidth="1"/>
    <col min="13313" max="13313" width="44" bestFit="1" customWidth="1"/>
    <col min="13314" max="13314" width="25.7265625" bestFit="1" customWidth="1"/>
    <col min="13315" max="13315" width="43" bestFit="1" customWidth="1"/>
    <col min="13316" max="13316" width="12.7265625" bestFit="1" customWidth="1"/>
    <col min="13317" max="13380" width="11.453125" bestFit="1" customWidth="1"/>
    <col min="13381" max="13568" width="8.81640625" customWidth="1"/>
    <col min="13569" max="13569" width="44" bestFit="1" customWidth="1"/>
    <col min="13570" max="13570" width="25.7265625" bestFit="1" customWidth="1"/>
    <col min="13571" max="13571" width="43" bestFit="1" customWidth="1"/>
    <col min="13572" max="13572" width="12.7265625" bestFit="1" customWidth="1"/>
    <col min="13573" max="13636" width="11.453125" bestFit="1" customWidth="1"/>
    <col min="13637" max="13824" width="8.81640625" customWidth="1"/>
    <col min="13825" max="13825" width="44" bestFit="1" customWidth="1"/>
    <col min="13826" max="13826" width="25.7265625" bestFit="1" customWidth="1"/>
    <col min="13827" max="13827" width="43" bestFit="1" customWidth="1"/>
    <col min="13828" max="13828" width="12.7265625" bestFit="1" customWidth="1"/>
    <col min="13829" max="13892" width="11.453125" bestFit="1" customWidth="1"/>
    <col min="13893" max="14080" width="8.81640625" customWidth="1"/>
    <col min="14081" max="14081" width="44" bestFit="1" customWidth="1"/>
    <col min="14082" max="14082" width="25.7265625" bestFit="1" customWidth="1"/>
    <col min="14083" max="14083" width="43" bestFit="1" customWidth="1"/>
    <col min="14084" max="14084" width="12.7265625" bestFit="1" customWidth="1"/>
    <col min="14085" max="14148" width="11.453125" bestFit="1" customWidth="1"/>
    <col min="14149" max="14336" width="8.81640625" customWidth="1"/>
    <col min="14337" max="14337" width="44" bestFit="1" customWidth="1"/>
    <col min="14338" max="14338" width="25.7265625" bestFit="1" customWidth="1"/>
    <col min="14339" max="14339" width="43" bestFit="1" customWidth="1"/>
    <col min="14340" max="14340" width="12.7265625" bestFit="1" customWidth="1"/>
    <col min="14341" max="14404" width="11.453125" bestFit="1" customWidth="1"/>
    <col min="14405" max="14592" width="8.81640625" customWidth="1"/>
    <col min="14593" max="14593" width="44" bestFit="1" customWidth="1"/>
    <col min="14594" max="14594" width="25.7265625" bestFit="1" customWidth="1"/>
    <col min="14595" max="14595" width="43" bestFit="1" customWidth="1"/>
    <col min="14596" max="14596" width="12.7265625" bestFit="1" customWidth="1"/>
    <col min="14597" max="14660" width="11.453125" bestFit="1" customWidth="1"/>
    <col min="14661" max="14848" width="8.81640625" customWidth="1"/>
    <col min="14849" max="14849" width="44" bestFit="1" customWidth="1"/>
    <col min="14850" max="14850" width="25.7265625" bestFit="1" customWidth="1"/>
    <col min="14851" max="14851" width="43" bestFit="1" customWidth="1"/>
    <col min="14852" max="14852" width="12.7265625" bestFit="1" customWidth="1"/>
    <col min="14853" max="14916" width="11.453125" bestFit="1" customWidth="1"/>
    <col min="14917" max="15104" width="8.81640625" customWidth="1"/>
    <col min="15105" max="15105" width="44" bestFit="1" customWidth="1"/>
    <col min="15106" max="15106" width="25.7265625" bestFit="1" customWidth="1"/>
    <col min="15107" max="15107" width="43" bestFit="1" customWidth="1"/>
    <col min="15108" max="15108" width="12.7265625" bestFit="1" customWidth="1"/>
    <col min="15109" max="15172" width="11.453125" bestFit="1" customWidth="1"/>
    <col min="15173" max="15360" width="8.81640625" customWidth="1"/>
    <col min="15361" max="15361" width="44" bestFit="1" customWidth="1"/>
    <col min="15362" max="15362" width="25.7265625" bestFit="1" customWidth="1"/>
    <col min="15363" max="15363" width="43" bestFit="1" customWidth="1"/>
    <col min="15364" max="15364" width="12.7265625" bestFit="1" customWidth="1"/>
    <col min="15365" max="15428" width="11.453125" bestFit="1" customWidth="1"/>
    <col min="15429" max="15616" width="8.81640625" customWidth="1"/>
    <col min="15617" max="15617" width="44" bestFit="1" customWidth="1"/>
    <col min="15618" max="15618" width="25.7265625" bestFit="1" customWidth="1"/>
    <col min="15619" max="15619" width="43" bestFit="1" customWidth="1"/>
    <col min="15620" max="15620" width="12.7265625" bestFit="1" customWidth="1"/>
    <col min="15621" max="15684" width="11.453125" bestFit="1" customWidth="1"/>
    <col min="15685" max="15872" width="8.81640625" customWidth="1"/>
    <col min="15873" max="15873" width="44" bestFit="1" customWidth="1"/>
    <col min="15874" max="15874" width="25.7265625" bestFit="1" customWidth="1"/>
    <col min="15875" max="15875" width="43" bestFit="1" customWidth="1"/>
    <col min="15876" max="15876" width="12.7265625" bestFit="1" customWidth="1"/>
    <col min="15877" max="15940" width="11.453125" bestFit="1" customWidth="1"/>
    <col min="15941" max="16128" width="8.81640625" customWidth="1"/>
    <col min="16129" max="16129" width="44" bestFit="1" customWidth="1"/>
    <col min="16130" max="16130" width="25.7265625" bestFit="1" customWidth="1"/>
    <col min="16131" max="16131" width="43" bestFit="1" customWidth="1"/>
    <col min="16132" max="16132" width="12.7265625" bestFit="1" customWidth="1"/>
    <col min="16133" max="16196" width="11.453125" bestFit="1" customWidth="1"/>
    <col min="16197" max="16384" width="8.81640625" customWidth="1"/>
  </cols>
  <sheetData>
    <row r="1" spans="1:70" x14ac:dyDescent="0.35">
      <c r="A1" t="s">
        <v>1452</v>
      </c>
      <c r="B1" t="s">
        <v>1453</v>
      </c>
    </row>
    <row r="2" spans="1:70" x14ac:dyDescent="0.35">
      <c r="A2" t="s">
        <v>1454</v>
      </c>
      <c r="B2" s="19">
        <v>45554</v>
      </c>
    </row>
    <row r="3" spans="1:70" x14ac:dyDescent="0.35">
      <c r="E3">
        <f>VALUE(E4)</f>
        <v>1960</v>
      </c>
      <c r="F3">
        <f t="shared" ref="F3:BR3" si="0">VALUE(F4)</f>
        <v>1961</v>
      </c>
      <c r="G3">
        <f t="shared" si="0"/>
        <v>1962</v>
      </c>
      <c r="H3">
        <f t="shared" si="0"/>
        <v>1963</v>
      </c>
      <c r="I3">
        <f t="shared" si="0"/>
        <v>1964</v>
      </c>
      <c r="J3">
        <f t="shared" si="0"/>
        <v>1965</v>
      </c>
      <c r="K3">
        <f t="shared" si="0"/>
        <v>1966</v>
      </c>
      <c r="L3">
        <f t="shared" si="0"/>
        <v>1967</v>
      </c>
      <c r="M3">
        <f t="shared" si="0"/>
        <v>1968</v>
      </c>
      <c r="N3">
        <f t="shared" si="0"/>
        <v>1969</v>
      </c>
      <c r="O3">
        <f t="shared" si="0"/>
        <v>1970</v>
      </c>
      <c r="P3">
        <f t="shared" si="0"/>
        <v>1971</v>
      </c>
      <c r="Q3">
        <f t="shared" si="0"/>
        <v>1972</v>
      </c>
      <c r="R3">
        <f t="shared" si="0"/>
        <v>1973</v>
      </c>
      <c r="S3">
        <f t="shared" si="0"/>
        <v>1974</v>
      </c>
      <c r="T3">
        <f t="shared" si="0"/>
        <v>1975</v>
      </c>
      <c r="U3">
        <f t="shared" si="0"/>
        <v>1976</v>
      </c>
      <c r="V3">
        <f t="shared" si="0"/>
        <v>1977</v>
      </c>
      <c r="W3">
        <f t="shared" si="0"/>
        <v>1978</v>
      </c>
      <c r="X3">
        <f t="shared" si="0"/>
        <v>1979</v>
      </c>
      <c r="Y3">
        <f t="shared" si="0"/>
        <v>1980</v>
      </c>
      <c r="Z3">
        <f t="shared" si="0"/>
        <v>1981</v>
      </c>
      <c r="AA3">
        <f t="shared" si="0"/>
        <v>1982</v>
      </c>
      <c r="AB3">
        <f t="shared" si="0"/>
        <v>1983</v>
      </c>
      <c r="AC3">
        <f t="shared" si="0"/>
        <v>1984</v>
      </c>
      <c r="AD3">
        <f t="shared" si="0"/>
        <v>1985</v>
      </c>
      <c r="AE3">
        <f t="shared" si="0"/>
        <v>1986</v>
      </c>
      <c r="AF3">
        <f t="shared" si="0"/>
        <v>1987</v>
      </c>
      <c r="AG3">
        <f t="shared" si="0"/>
        <v>1988</v>
      </c>
      <c r="AH3">
        <f t="shared" si="0"/>
        <v>1989</v>
      </c>
      <c r="AI3">
        <f t="shared" si="0"/>
        <v>1990</v>
      </c>
      <c r="AJ3">
        <f t="shared" si="0"/>
        <v>1991</v>
      </c>
      <c r="AK3">
        <f t="shared" si="0"/>
        <v>1992</v>
      </c>
      <c r="AL3">
        <f t="shared" si="0"/>
        <v>1993</v>
      </c>
      <c r="AM3">
        <f t="shared" si="0"/>
        <v>1994</v>
      </c>
      <c r="AN3">
        <f t="shared" si="0"/>
        <v>1995</v>
      </c>
      <c r="AO3">
        <f t="shared" si="0"/>
        <v>1996</v>
      </c>
      <c r="AP3">
        <f t="shared" si="0"/>
        <v>1997</v>
      </c>
      <c r="AQ3">
        <f t="shared" si="0"/>
        <v>1998</v>
      </c>
      <c r="AR3">
        <f t="shared" si="0"/>
        <v>1999</v>
      </c>
      <c r="AS3">
        <f t="shared" si="0"/>
        <v>2000</v>
      </c>
      <c r="AT3">
        <f t="shared" si="0"/>
        <v>2001</v>
      </c>
      <c r="AU3">
        <f t="shared" si="0"/>
        <v>2002</v>
      </c>
      <c r="AV3">
        <f t="shared" si="0"/>
        <v>2003</v>
      </c>
      <c r="AW3">
        <f t="shared" si="0"/>
        <v>2004</v>
      </c>
      <c r="AX3">
        <f t="shared" si="0"/>
        <v>2005</v>
      </c>
      <c r="AY3">
        <f t="shared" si="0"/>
        <v>2006</v>
      </c>
      <c r="AZ3">
        <f t="shared" si="0"/>
        <v>2007</v>
      </c>
      <c r="BA3">
        <f t="shared" si="0"/>
        <v>2008</v>
      </c>
      <c r="BB3">
        <f t="shared" si="0"/>
        <v>2009</v>
      </c>
      <c r="BC3">
        <f t="shared" si="0"/>
        <v>2010</v>
      </c>
      <c r="BD3">
        <f t="shared" si="0"/>
        <v>2011</v>
      </c>
      <c r="BE3">
        <f t="shared" si="0"/>
        <v>2012</v>
      </c>
      <c r="BF3">
        <f t="shared" si="0"/>
        <v>2013</v>
      </c>
      <c r="BG3">
        <f t="shared" si="0"/>
        <v>2014</v>
      </c>
      <c r="BH3">
        <f t="shared" si="0"/>
        <v>2015</v>
      </c>
      <c r="BI3">
        <f t="shared" si="0"/>
        <v>2016</v>
      </c>
      <c r="BJ3">
        <f t="shared" si="0"/>
        <v>2017</v>
      </c>
      <c r="BK3">
        <f t="shared" si="0"/>
        <v>2018</v>
      </c>
      <c r="BL3">
        <f t="shared" si="0"/>
        <v>2019</v>
      </c>
      <c r="BM3">
        <f t="shared" si="0"/>
        <v>2020</v>
      </c>
      <c r="BN3">
        <f t="shared" si="0"/>
        <v>2021</v>
      </c>
      <c r="BO3">
        <f t="shared" si="0"/>
        <v>2022</v>
      </c>
      <c r="BP3">
        <f t="shared" si="0"/>
        <v>2023</v>
      </c>
      <c r="BQ3">
        <v>2024</v>
      </c>
      <c r="BR3">
        <f t="shared" si="0"/>
        <v>2025</v>
      </c>
    </row>
    <row r="4" spans="1:70" x14ac:dyDescent="0.35">
      <c r="A4" t="s">
        <v>1455</v>
      </c>
      <c r="B4" t="s">
        <v>1456</v>
      </c>
      <c r="C4" t="s">
        <v>1457</v>
      </c>
      <c r="D4" t="s">
        <v>1458</v>
      </c>
      <c r="E4" t="s">
        <v>1459</v>
      </c>
      <c r="F4" t="s">
        <v>1460</v>
      </c>
      <c r="G4" t="s">
        <v>1461</v>
      </c>
      <c r="H4" t="s">
        <v>1462</v>
      </c>
      <c r="I4" t="s">
        <v>1463</v>
      </c>
      <c r="J4" t="s">
        <v>1464</v>
      </c>
      <c r="K4" t="s">
        <v>1465</v>
      </c>
      <c r="L4" t="s">
        <v>1466</v>
      </c>
      <c r="M4" t="s">
        <v>1467</v>
      </c>
      <c r="N4" t="s">
        <v>1468</v>
      </c>
      <c r="O4" t="s">
        <v>1469</v>
      </c>
      <c r="P4" t="s">
        <v>1470</v>
      </c>
      <c r="Q4" t="s">
        <v>1471</v>
      </c>
      <c r="R4" t="s">
        <v>1472</v>
      </c>
      <c r="S4" t="s">
        <v>1473</v>
      </c>
      <c r="T4" t="s">
        <v>1474</v>
      </c>
      <c r="U4" t="s">
        <v>1475</v>
      </c>
      <c r="V4" t="s">
        <v>1476</v>
      </c>
      <c r="W4" t="s">
        <v>1477</v>
      </c>
      <c r="X4" t="s">
        <v>1478</v>
      </c>
      <c r="Y4" t="s">
        <v>1479</v>
      </c>
      <c r="Z4" t="s">
        <v>1480</v>
      </c>
      <c r="AA4" t="s">
        <v>1481</v>
      </c>
      <c r="AB4" t="s">
        <v>1482</v>
      </c>
      <c r="AC4" t="s">
        <v>1483</v>
      </c>
      <c r="AD4" t="s">
        <v>1484</v>
      </c>
      <c r="AE4" t="s">
        <v>1485</v>
      </c>
      <c r="AF4" t="s">
        <v>1486</v>
      </c>
      <c r="AG4" t="s">
        <v>1487</v>
      </c>
      <c r="AH4" t="s">
        <v>1488</v>
      </c>
      <c r="AI4" t="s">
        <v>1489</v>
      </c>
      <c r="AJ4" t="s">
        <v>1490</v>
      </c>
      <c r="AK4" t="s">
        <v>1491</v>
      </c>
      <c r="AL4" t="s">
        <v>1492</v>
      </c>
      <c r="AM4" t="s">
        <v>1493</v>
      </c>
      <c r="AN4" t="s">
        <v>1494</v>
      </c>
      <c r="AO4" t="s">
        <v>1495</v>
      </c>
      <c r="AP4" t="s">
        <v>1496</v>
      </c>
      <c r="AQ4" t="s">
        <v>1497</v>
      </c>
      <c r="AR4" t="s">
        <v>1498</v>
      </c>
      <c r="AS4" t="s">
        <v>1499</v>
      </c>
      <c r="AT4" t="s">
        <v>1500</v>
      </c>
      <c r="AU4" t="s">
        <v>1501</v>
      </c>
      <c r="AV4" t="s">
        <v>1502</v>
      </c>
      <c r="AW4" t="s">
        <v>1503</v>
      </c>
      <c r="AX4" t="s">
        <v>1504</v>
      </c>
      <c r="AY4" t="s">
        <v>1505</v>
      </c>
      <c r="AZ4" t="s">
        <v>1506</v>
      </c>
      <c r="BA4" t="s">
        <v>1507</v>
      </c>
      <c r="BB4" t="s">
        <v>1508</v>
      </c>
      <c r="BC4" t="s">
        <v>1509</v>
      </c>
      <c r="BD4" t="s">
        <v>1510</v>
      </c>
      <c r="BE4" t="s">
        <v>1511</v>
      </c>
      <c r="BF4" t="s">
        <v>1512</v>
      </c>
      <c r="BG4" t="s">
        <v>1513</v>
      </c>
      <c r="BH4" t="s">
        <v>1514</v>
      </c>
      <c r="BI4" t="s">
        <v>1515</v>
      </c>
      <c r="BJ4" t="s">
        <v>1516</v>
      </c>
      <c r="BK4" t="s">
        <v>1517</v>
      </c>
      <c r="BL4" t="s">
        <v>1518</v>
      </c>
      <c r="BM4" t="s">
        <v>1519</v>
      </c>
      <c r="BN4" t="s">
        <v>1520</v>
      </c>
      <c r="BO4" t="s">
        <v>1521</v>
      </c>
      <c r="BP4" t="s">
        <v>1522</v>
      </c>
      <c r="BQ4" t="s">
        <v>1523</v>
      </c>
      <c r="BR4" t="s">
        <v>1524</v>
      </c>
    </row>
    <row r="5" spans="1:70" x14ac:dyDescent="0.35">
      <c r="A5" t="s">
        <v>1525</v>
      </c>
      <c r="B5" t="s">
        <v>1526</v>
      </c>
      <c r="C5" t="s">
        <v>1975</v>
      </c>
      <c r="D5" t="s">
        <v>1976</v>
      </c>
      <c r="AE5">
        <v>1.79</v>
      </c>
      <c r="AF5">
        <v>1.79</v>
      </c>
      <c r="AG5">
        <v>1.79</v>
      </c>
      <c r="AH5">
        <v>1.79</v>
      </c>
      <c r="AI5">
        <v>1.79</v>
      </c>
      <c r="AJ5">
        <v>1.79</v>
      </c>
      <c r="AK5">
        <v>1.79</v>
      </c>
      <c r="AL5">
        <v>1.79</v>
      </c>
      <c r="AM5">
        <v>1.79</v>
      </c>
      <c r="AN5">
        <v>1.79</v>
      </c>
      <c r="AO5">
        <v>1.79</v>
      </c>
      <c r="AP5">
        <v>1.79</v>
      </c>
      <c r="AQ5">
        <v>1.79</v>
      </c>
      <c r="AR5">
        <v>1.79</v>
      </c>
      <c r="AS5">
        <v>1.79</v>
      </c>
      <c r="AT5">
        <v>1.79</v>
      </c>
      <c r="AU5">
        <v>1.79</v>
      </c>
      <c r="AV5">
        <v>1.79</v>
      </c>
      <c r="AW5">
        <v>1.79</v>
      </c>
      <c r="AX5">
        <v>1.79</v>
      </c>
      <c r="AY5">
        <v>1.79</v>
      </c>
      <c r="AZ5">
        <v>1.79</v>
      </c>
      <c r="BA5">
        <v>1.79</v>
      </c>
      <c r="BB5">
        <v>1.79</v>
      </c>
      <c r="BC5">
        <v>1.79</v>
      </c>
      <c r="BD5">
        <v>1.79</v>
      </c>
      <c r="BE5">
        <v>1.79</v>
      </c>
      <c r="BF5">
        <v>1.79</v>
      </c>
      <c r="BG5">
        <v>1.79</v>
      </c>
      <c r="BH5">
        <v>1.79</v>
      </c>
      <c r="BI5">
        <v>1.79</v>
      </c>
      <c r="BJ5">
        <v>1.79</v>
      </c>
      <c r="BK5">
        <v>1.79</v>
      </c>
      <c r="BL5">
        <v>1.79</v>
      </c>
      <c r="BM5">
        <v>1.79</v>
      </c>
      <c r="BN5">
        <v>1.79</v>
      </c>
      <c r="BO5">
        <v>1.79</v>
      </c>
      <c r="BP5">
        <v>1.79</v>
      </c>
      <c r="BQ5">
        <v>1.79</v>
      </c>
      <c r="BR5">
        <v>1.79</v>
      </c>
    </row>
    <row r="6" spans="1:70" x14ac:dyDescent="0.35">
      <c r="A6" t="s">
        <v>1529</v>
      </c>
      <c r="B6" t="s">
        <v>1530</v>
      </c>
      <c r="C6" t="s">
        <v>1975</v>
      </c>
      <c r="D6" t="s">
        <v>1976</v>
      </c>
    </row>
    <row r="7" spans="1:70" x14ac:dyDescent="0.35">
      <c r="A7" t="s">
        <v>19</v>
      </c>
      <c r="B7" t="s">
        <v>447</v>
      </c>
      <c r="C7" t="s">
        <v>1975</v>
      </c>
      <c r="D7" t="s">
        <v>1976</v>
      </c>
      <c r="E7">
        <v>17.196560687862402</v>
      </c>
      <c r="F7">
        <v>17.196560687862402</v>
      </c>
      <c r="G7">
        <v>17.196560687862402</v>
      </c>
      <c r="H7">
        <v>35.109644737719201</v>
      </c>
      <c r="I7">
        <v>38.692261547690499</v>
      </c>
      <c r="J7">
        <v>38.692261547690499</v>
      </c>
      <c r="K7">
        <v>38.692261547690499</v>
      </c>
      <c r="L7">
        <v>38.692261547690499</v>
      </c>
      <c r="M7">
        <v>38.692261547690499</v>
      </c>
      <c r="N7">
        <v>38.692261547690499</v>
      </c>
      <c r="O7">
        <v>38.692261547690499</v>
      </c>
      <c r="P7">
        <v>38.692261547690499</v>
      </c>
      <c r="Q7">
        <v>38.692261547690499</v>
      </c>
      <c r="R7">
        <v>38.692261547690499</v>
      </c>
      <c r="S7">
        <v>38.378708983203403</v>
      </c>
      <c r="T7">
        <v>34.929630773845197</v>
      </c>
      <c r="U7">
        <v>34.929630773845197</v>
      </c>
      <c r="V7">
        <v>34.929630773845197</v>
      </c>
      <c r="W7">
        <v>34.929630773845197</v>
      </c>
      <c r="X7">
        <v>33.846164319636102</v>
      </c>
      <c r="Y7">
        <v>34.369458401519701</v>
      </c>
      <c r="Z7">
        <v>38.561658515663503</v>
      </c>
      <c r="AA7">
        <v>39.276429270145996</v>
      </c>
      <c r="AB7">
        <v>39.276429270145996</v>
      </c>
      <c r="AC7">
        <v>39.276429270145996</v>
      </c>
      <c r="AD7">
        <v>39.276429270145996</v>
      </c>
      <c r="AE7">
        <v>39.276429270145996</v>
      </c>
      <c r="AF7">
        <v>39.276429270145996</v>
      </c>
      <c r="AG7">
        <v>39.276429270145996</v>
      </c>
      <c r="AH7">
        <v>39.276429270145996</v>
      </c>
      <c r="AI7">
        <v>39.276429270145996</v>
      </c>
      <c r="AJ7">
        <v>39.276429270145996</v>
      </c>
      <c r="AK7">
        <v>39.276429270145996</v>
      </c>
      <c r="AL7">
        <v>39.276429270145996</v>
      </c>
      <c r="AM7">
        <v>38.818463000000001</v>
      </c>
      <c r="AN7">
        <v>36.567144623655899</v>
      </c>
      <c r="AO7">
        <v>47.5</v>
      </c>
      <c r="AP7">
        <v>47.5</v>
      </c>
      <c r="AQ7">
        <v>47.5</v>
      </c>
      <c r="AR7">
        <v>46.619531077188903</v>
      </c>
      <c r="AS7">
        <v>47.357574731182801</v>
      </c>
      <c r="AT7">
        <v>47.500014516128999</v>
      </c>
      <c r="AU7">
        <v>47.262999999999998</v>
      </c>
      <c r="AV7">
        <v>48.7627535833333</v>
      </c>
      <c r="AW7">
        <v>47.845312499999999</v>
      </c>
      <c r="AX7">
        <v>49.494597499999998</v>
      </c>
      <c r="AY7">
        <v>49.925330833333298</v>
      </c>
      <c r="AZ7">
        <v>49.962017770397203</v>
      </c>
      <c r="BA7">
        <v>50.249614743589703</v>
      </c>
      <c r="BB7">
        <v>50.325000000000003</v>
      </c>
      <c r="BC7">
        <v>46.452461001317502</v>
      </c>
      <c r="BD7">
        <v>46.747007738580997</v>
      </c>
      <c r="BE7">
        <v>50.921399999999998</v>
      </c>
      <c r="BF7">
        <v>55.377499999999998</v>
      </c>
      <c r="BG7">
        <v>57.247500000000002</v>
      </c>
      <c r="BH7">
        <v>61.143461541666703</v>
      </c>
      <c r="BI7">
        <v>67.866085769230807</v>
      </c>
      <c r="BJ7">
        <v>68.026904082231198</v>
      </c>
      <c r="BK7">
        <v>72.083247177304003</v>
      </c>
      <c r="BL7">
        <v>77.737949178336706</v>
      </c>
      <c r="BM7">
        <v>76.813536435489695</v>
      </c>
      <c r="BN7">
        <v>76.813536435489695</v>
      </c>
      <c r="BO7">
        <v>76.813536435489695</v>
      </c>
      <c r="BP7">
        <v>76.813536435489695</v>
      </c>
      <c r="BQ7">
        <v>76.813536435489695</v>
      </c>
      <c r="BR7">
        <v>76.813536435489695</v>
      </c>
    </row>
    <row r="8" spans="1:70" x14ac:dyDescent="0.35">
      <c r="A8" t="s">
        <v>1531</v>
      </c>
      <c r="B8" t="s">
        <v>1532</v>
      </c>
      <c r="C8" t="s">
        <v>1975</v>
      </c>
      <c r="D8" t="s">
        <v>1976</v>
      </c>
    </row>
    <row r="9" spans="1:70" x14ac:dyDescent="0.35">
      <c r="A9" t="s">
        <v>1533</v>
      </c>
      <c r="B9" t="s">
        <v>1534</v>
      </c>
      <c r="C9" t="s">
        <v>1975</v>
      </c>
      <c r="D9" t="s">
        <v>1976</v>
      </c>
      <c r="E9">
        <v>2.8668443333333301E-8</v>
      </c>
      <c r="F9">
        <v>2.8734860000000001E-8</v>
      </c>
      <c r="G9">
        <v>2.8678443333333299E-8</v>
      </c>
      <c r="H9">
        <v>2.8752026666666701E-8</v>
      </c>
      <c r="I9">
        <v>2.8819776666666698E-8</v>
      </c>
      <c r="J9">
        <v>2.8778526666666701E-8</v>
      </c>
      <c r="K9">
        <v>2.8823859999999999E-8</v>
      </c>
      <c r="L9">
        <v>2.8841609999999999E-8</v>
      </c>
      <c r="M9">
        <v>2.8727609999999999E-8</v>
      </c>
      <c r="N9">
        <v>2.8561193333333301E-8</v>
      </c>
      <c r="O9">
        <v>2.8625109999999999E-8</v>
      </c>
      <c r="P9">
        <v>2.8191119999999999E-8</v>
      </c>
      <c r="Q9">
        <v>2.7052815000000001E-8</v>
      </c>
      <c r="R9">
        <v>2.4514619999999999E-8</v>
      </c>
      <c r="S9">
        <v>2.5407600833333301E-8</v>
      </c>
      <c r="T9">
        <v>2.5552180833333302E-8</v>
      </c>
      <c r="U9">
        <v>2.9383623333333298E-8</v>
      </c>
      <c r="V9">
        <v>2.9917999999999997E-8</v>
      </c>
      <c r="W9">
        <v>2.9917999999999997E-8</v>
      </c>
      <c r="X9">
        <v>2.9917999999999997E-8</v>
      </c>
      <c r="Y9">
        <v>2.9917999999999997E-8</v>
      </c>
      <c r="Z9">
        <v>2.9917999999999997E-8</v>
      </c>
      <c r="AA9">
        <v>2.9917999999999997E-8</v>
      </c>
      <c r="AB9">
        <v>2.9917999999999997E-8</v>
      </c>
      <c r="AC9">
        <v>2.9917999999999997E-8</v>
      </c>
      <c r="AD9">
        <v>2.9917999999999997E-8</v>
      </c>
      <c r="AE9">
        <v>2.9917999999999997E-8</v>
      </c>
      <c r="AF9">
        <v>2.9917999999999997E-8</v>
      </c>
      <c r="AG9">
        <v>2.9917999999999997E-8</v>
      </c>
      <c r="AH9">
        <v>2.9917999999999997E-8</v>
      </c>
      <c r="AI9">
        <v>2.9917999999999997E-8</v>
      </c>
      <c r="AJ9">
        <v>5.5098333333333298E-8</v>
      </c>
      <c r="AK9">
        <v>2.5141666666666701E-7</v>
      </c>
      <c r="AL9">
        <v>2.6601666666666699E-6</v>
      </c>
      <c r="AM9">
        <v>5.9515000000000002E-5</v>
      </c>
      <c r="AN9">
        <v>2.7502295833333299E-3</v>
      </c>
      <c r="AO9">
        <v>0.128029166666667</v>
      </c>
      <c r="AP9">
        <v>0.22904008333333301</v>
      </c>
      <c r="AQ9">
        <v>0.3928235175</v>
      </c>
      <c r="AR9">
        <v>2.7907061666666699</v>
      </c>
      <c r="AS9">
        <v>10.040544166666701</v>
      </c>
      <c r="AT9">
        <v>22.0578616666667</v>
      </c>
      <c r="AU9">
        <v>43.5302066666667</v>
      </c>
      <c r="AV9">
        <v>74.606300833333293</v>
      </c>
      <c r="AW9">
        <v>83.541362500000005</v>
      </c>
      <c r="AX9">
        <v>87.159141666666699</v>
      </c>
      <c r="AY9">
        <v>80.368072055555601</v>
      </c>
      <c r="AZ9">
        <v>76.706142749999998</v>
      </c>
      <c r="BA9">
        <v>75.033354166666697</v>
      </c>
      <c r="BB9">
        <v>79.328166666666704</v>
      </c>
      <c r="BC9">
        <v>91.905720340501802</v>
      </c>
      <c r="BD9">
        <v>93.934749999999994</v>
      </c>
      <c r="BE9">
        <v>95.467955421311004</v>
      </c>
      <c r="BF9">
        <v>96.518279479152596</v>
      </c>
      <c r="BG9">
        <v>98.302416855633496</v>
      </c>
      <c r="BH9">
        <v>120.060701665019</v>
      </c>
      <c r="BI9">
        <v>163.65643411657899</v>
      </c>
      <c r="BJ9">
        <v>165.91595069149801</v>
      </c>
      <c r="BK9">
        <v>252.85574773129699</v>
      </c>
      <c r="BL9">
        <v>364.82580498088703</v>
      </c>
      <c r="BM9">
        <v>578.25878028011005</v>
      </c>
      <c r="BN9">
        <v>631.44195550672703</v>
      </c>
      <c r="BO9">
        <v>460.56751163146203</v>
      </c>
      <c r="BP9">
        <v>685.02023776144904</v>
      </c>
      <c r="BQ9">
        <v>685.02023776144904</v>
      </c>
      <c r="BR9">
        <v>685.02023776144904</v>
      </c>
    </row>
    <row r="10" spans="1:70" x14ac:dyDescent="0.35">
      <c r="A10" t="s">
        <v>1535</v>
      </c>
      <c r="B10" t="s">
        <v>1536</v>
      </c>
      <c r="C10" t="s">
        <v>1975</v>
      </c>
      <c r="D10" t="s">
        <v>1976</v>
      </c>
      <c r="AK10">
        <v>75.032499999999999</v>
      </c>
      <c r="AL10">
        <v>102.0625</v>
      </c>
      <c r="AM10">
        <v>94.623333333333306</v>
      </c>
      <c r="AN10">
        <v>92.697500000000005</v>
      </c>
      <c r="AO10">
        <v>104.498916666667</v>
      </c>
      <c r="AP10">
        <v>148.93291666666701</v>
      </c>
      <c r="AQ10">
        <v>150.63333333333301</v>
      </c>
      <c r="AR10">
        <v>137.690583333333</v>
      </c>
      <c r="AS10">
        <v>143.70941666666701</v>
      </c>
      <c r="AT10">
        <v>143.484833333333</v>
      </c>
      <c r="AU10">
        <v>140.15451587499999</v>
      </c>
      <c r="AV10">
        <v>121.86324999999999</v>
      </c>
      <c r="AW10">
        <v>102.780051196172</v>
      </c>
      <c r="AX10">
        <v>99.870254480899206</v>
      </c>
      <c r="AY10">
        <v>98.103377091269806</v>
      </c>
      <c r="AZ10">
        <v>90.427893831070804</v>
      </c>
      <c r="BA10">
        <v>83.894604100529094</v>
      </c>
      <c r="BB10">
        <v>94.978119820384293</v>
      </c>
      <c r="BC10">
        <v>103.93666666666699</v>
      </c>
      <c r="BD10">
        <v>100.895833333333</v>
      </c>
      <c r="BE10">
        <v>108.184166666667</v>
      </c>
      <c r="BF10">
        <v>105.669166666667</v>
      </c>
      <c r="BG10">
        <v>105.48</v>
      </c>
      <c r="BH10">
        <v>125.961666666667</v>
      </c>
      <c r="BI10">
        <v>124.1425</v>
      </c>
      <c r="BJ10">
        <v>119.1</v>
      </c>
      <c r="BK10">
        <v>107.989166666667</v>
      </c>
      <c r="BL10">
        <v>109.850833333333</v>
      </c>
      <c r="BM10">
        <v>108.65</v>
      </c>
      <c r="BN10">
        <v>103.52</v>
      </c>
      <c r="BO10">
        <v>113.041666666667</v>
      </c>
      <c r="BP10">
        <v>100.645</v>
      </c>
      <c r="BQ10">
        <v>100.645</v>
      </c>
      <c r="BR10">
        <v>100.645</v>
      </c>
    </row>
    <row r="11" spans="1:70" x14ac:dyDescent="0.35">
      <c r="A11" t="s">
        <v>1537</v>
      </c>
      <c r="B11" t="s">
        <v>1538</v>
      </c>
      <c r="C11" t="s">
        <v>1975</v>
      </c>
      <c r="D11" t="s">
        <v>1976</v>
      </c>
      <c r="BN11">
        <v>0.84537656436794495</v>
      </c>
      <c r="BO11">
        <v>0.95091553396210804</v>
      </c>
      <c r="BP11">
        <v>0.92470962298735604</v>
      </c>
      <c r="BQ11">
        <v>0.92470962298735604</v>
      </c>
      <c r="BR11">
        <v>0.92470962298735604</v>
      </c>
    </row>
    <row r="12" spans="1:70" x14ac:dyDescent="0.35">
      <c r="A12" t="s">
        <v>1539</v>
      </c>
      <c r="B12" t="s">
        <v>1540</v>
      </c>
      <c r="C12" t="s">
        <v>1975</v>
      </c>
      <c r="D12" t="s">
        <v>1976</v>
      </c>
    </row>
    <row r="13" spans="1:70" x14ac:dyDescent="0.35">
      <c r="A13" t="s">
        <v>1541</v>
      </c>
      <c r="B13" t="s">
        <v>1542</v>
      </c>
      <c r="C13" t="s">
        <v>1975</v>
      </c>
      <c r="D13" t="s">
        <v>1976</v>
      </c>
      <c r="K13">
        <v>4.7619000037618999</v>
      </c>
      <c r="L13">
        <v>4.7619000037618999</v>
      </c>
      <c r="M13">
        <v>4.7619000037618999</v>
      </c>
      <c r="N13">
        <v>4.7619000037618999</v>
      </c>
      <c r="O13">
        <v>4.7619000037618999</v>
      </c>
      <c r="P13">
        <v>4.7479628848644202</v>
      </c>
      <c r="Q13">
        <v>4.3859778425048797</v>
      </c>
      <c r="R13">
        <v>3.9962713138644301</v>
      </c>
      <c r="S13">
        <v>3.95904515568157</v>
      </c>
      <c r="T13">
        <v>3.9612849990000001</v>
      </c>
      <c r="U13">
        <v>3.9530724990000001</v>
      </c>
      <c r="V13">
        <v>3.9032474989999999</v>
      </c>
      <c r="W13">
        <v>3.8712108323333299</v>
      </c>
      <c r="X13">
        <v>3.81567583233333</v>
      </c>
      <c r="Y13">
        <v>3.7073649990000002</v>
      </c>
      <c r="Z13">
        <v>3.6709999990000002</v>
      </c>
      <c r="AA13">
        <v>3.6709999990000002</v>
      </c>
      <c r="AB13">
        <v>3.6709999990000002</v>
      </c>
      <c r="AC13">
        <v>3.67099999958333</v>
      </c>
      <c r="AD13">
        <v>3.6709999999999998</v>
      </c>
      <c r="AE13">
        <v>3.6709999999999998</v>
      </c>
      <c r="AF13">
        <v>3.6709999999999998</v>
      </c>
      <c r="AG13">
        <v>3.6709999999999998</v>
      </c>
      <c r="AH13">
        <v>3.6709999999999998</v>
      </c>
      <c r="AI13">
        <v>3.6709999999999998</v>
      </c>
      <c r="AJ13">
        <v>3.6709999999999998</v>
      </c>
      <c r="AK13">
        <v>3.6709999999999998</v>
      </c>
      <c r="AL13">
        <v>3.6709999999999998</v>
      </c>
      <c r="AM13">
        <v>3.6709999999999998</v>
      </c>
      <c r="AN13">
        <v>3.6709999999999998</v>
      </c>
      <c r="AO13">
        <v>3.6709999999999998</v>
      </c>
      <c r="AP13">
        <v>3.671125</v>
      </c>
      <c r="AQ13">
        <v>3.6724999999999999</v>
      </c>
      <c r="AR13">
        <v>3.6724999999999999</v>
      </c>
      <c r="AS13">
        <v>3.6724999999999999</v>
      </c>
      <c r="AT13">
        <v>3.6724999999999999</v>
      </c>
      <c r="AU13">
        <v>3.6724999999999999</v>
      </c>
      <c r="AV13">
        <v>3.6724999999999999</v>
      </c>
      <c r="AW13">
        <v>3.6724999999999999</v>
      </c>
      <c r="AX13">
        <v>3.6724999999999999</v>
      </c>
      <c r="AY13">
        <v>3.6724999999999999</v>
      </c>
      <c r="AZ13">
        <v>3.6724999999999999</v>
      </c>
      <c r="BA13">
        <v>3.6724999999999999</v>
      </c>
      <c r="BB13">
        <v>3.6724999999999999</v>
      </c>
      <c r="BC13">
        <v>3.6724999999999999</v>
      </c>
      <c r="BD13">
        <v>3.6724999999999999</v>
      </c>
      <c r="BE13">
        <v>3.6724999999999999</v>
      </c>
      <c r="BF13">
        <v>3.6724999999999999</v>
      </c>
      <c r="BG13">
        <v>3.6724999999999999</v>
      </c>
      <c r="BH13">
        <v>3.6724999999999999</v>
      </c>
      <c r="BI13">
        <v>3.6724999999999999</v>
      </c>
      <c r="BJ13">
        <v>3.6724999999999999</v>
      </c>
      <c r="BK13">
        <v>3.6724999999999999</v>
      </c>
      <c r="BL13">
        <v>3.6724999999999999</v>
      </c>
      <c r="BM13">
        <v>3.6724999999999999</v>
      </c>
      <c r="BN13">
        <v>3.6724999999999999</v>
      </c>
      <c r="BO13">
        <v>3.6724999999999999</v>
      </c>
      <c r="BP13">
        <v>3.6724999999999999</v>
      </c>
      <c r="BQ13">
        <v>3.6724999999999999</v>
      </c>
      <c r="BR13">
        <v>3.6724999999999999</v>
      </c>
    </row>
    <row r="14" spans="1:70" x14ac:dyDescent="0.35">
      <c r="A14" t="s">
        <v>1543</v>
      </c>
      <c r="B14" t="s">
        <v>1544</v>
      </c>
      <c r="C14" t="s">
        <v>1975</v>
      </c>
      <c r="D14" t="s">
        <v>1976</v>
      </c>
      <c r="H14">
        <v>1.3871666666625E-11</v>
      </c>
      <c r="I14">
        <v>1.4039166666616699E-11</v>
      </c>
      <c r="J14">
        <v>1.69566666666417E-11</v>
      </c>
      <c r="K14">
        <v>2.0914999999966699E-11</v>
      </c>
      <c r="L14">
        <v>3.3342499999991702E-11</v>
      </c>
      <c r="M14">
        <v>3.5000000000000002E-11</v>
      </c>
      <c r="N14">
        <v>3.5000000000000002E-11</v>
      </c>
      <c r="O14">
        <v>3.7916666656666698E-11</v>
      </c>
      <c r="P14">
        <v>4.5216666656666701E-11</v>
      </c>
      <c r="Q14">
        <v>4.9999999990000002E-11</v>
      </c>
      <c r="R14">
        <v>4.9999999990000002E-11</v>
      </c>
      <c r="S14">
        <v>4.9999999990000002E-11</v>
      </c>
      <c r="T14">
        <v>3.6574999999500001E-10</v>
      </c>
      <c r="U14">
        <v>1.39983333333167E-9</v>
      </c>
      <c r="V14">
        <v>4.0763333333283302E-9</v>
      </c>
      <c r="W14">
        <v>7.9574999999958296E-9</v>
      </c>
      <c r="X14">
        <v>1.31696666666408E-8</v>
      </c>
      <c r="Y14">
        <v>1.83715833333225E-8</v>
      </c>
      <c r="Z14">
        <v>4.4026916666672502E-8</v>
      </c>
      <c r="AA14">
        <v>2.5922533333326298E-7</v>
      </c>
      <c r="AB14">
        <v>1.05299574995841E-6</v>
      </c>
      <c r="AC14">
        <v>6.7649116666E-6</v>
      </c>
      <c r="AD14">
        <v>6.0180899999999998E-5</v>
      </c>
      <c r="AE14">
        <v>9.4303166666666696E-5</v>
      </c>
      <c r="AF14">
        <v>2.1442983333333301E-4</v>
      </c>
      <c r="AG14">
        <v>8.7526041666666698E-4</v>
      </c>
      <c r="AH14">
        <v>4.2333960833333302E-2</v>
      </c>
      <c r="AI14">
        <v>0.48758908333333301</v>
      </c>
      <c r="AJ14">
        <v>0.95355441666666696</v>
      </c>
      <c r="AK14">
        <v>0.99064166666666698</v>
      </c>
      <c r="AL14">
        <v>0.99894583333333298</v>
      </c>
      <c r="AM14">
        <v>0.99900833333333305</v>
      </c>
      <c r="AN14">
        <v>0.99975000000000003</v>
      </c>
      <c r="AO14">
        <v>0.99966250000000001</v>
      </c>
      <c r="AP14">
        <v>0.99950000000000006</v>
      </c>
      <c r="AQ14">
        <v>0.99950000000000006</v>
      </c>
      <c r="AR14">
        <v>0.99950000000000006</v>
      </c>
      <c r="AS14">
        <v>0.99950000000000006</v>
      </c>
      <c r="AT14">
        <v>0.99950000000000006</v>
      </c>
      <c r="AU14">
        <v>3.0632566666666698</v>
      </c>
      <c r="AV14">
        <v>2.9006291666666701</v>
      </c>
      <c r="AW14">
        <v>2.9233008189033201</v>
      </c>
      <c r="AX14">
        <v>2.9036575</v>
      </c>
      <c r="AY14">
        <v>3.0543133333333299</v>
      </c>
      <c r="AZ14">
        <v>3.0956488492063499</v>
      </c>
      <c r="BA14">
        <v>3.14416455988456</v>
      </c>
      <c r="BB14">
        <v>3.7101068305232801</v>
      </c>
      <c r="BC14">
        <v>3.8962951544704998</v>
      </c>
      <c r="BD14">
        <v>4.1101395762132604</v>
      </c>
      <c r="BE14">
        <v>4.5369343601874599</v>
      </c>
      <c r="BF14">
        <v>5.4593526646570396</v>
      </c>
      <c r="BG14">
        <v>8.0752759928133404</v>
      </c>
      <c r="BH14">
        <v>9.2331855247242896</v>
      </c>
      <c r="BI14">
        <v>14.7581750873396</v>
      </c>
      <c r="BJ14">
        <v>16.5627069251411</v>
      </c>
      <c r="BK14">
        <v>28.094991666666701</v>
      </c>
      <c r="BL14">
        <v>48.147891666666702</v>
      </c>
      <c r="BM14">
        <v>70.539166666666702</v>
      </c>
      <c r="BN14">
        <v>94.990741666666693</v>
      </c>
      <c r="BO14">
        <v>130.61654999999999</v>
      </c>
      <c r="BP14">
        <v>296.258041666667</v>
      </c>
      <c r="BQ14">
        <v>296.258041666667</v>
      </c>
      <c r="BR14">
        <v>296.258041666667</v>
      </c>
    </row>
    <row r="15" spans="1:70" x14ac:dyDescent="0.35">
      <c r="A15" t="s">
        <v>20</v>
      </c>
      <c r="B15" t="s">
        <v>451</v>
      </c>
      <c r="C15" t="s">
        <v>1975</v>
      </c>
      <c r="D15" t="s">
        <v>1976</v>
      </c>
      <c r="AL15">
        <v>9.1050000000000004</v>
      </c>
      <c r="AM15">
        <v>288.65083333333303</v>
      </c>
      <c r="AN15">
        <v>405.90833333333302</v>
      </c>
      <c r="AO15">
        <v>414.04149999999998</v>
      </c>
      <c r="AP15">
        <v>490.84678574999998</v>
      </c>
      <c r="AQ15">
        <v>504.91500000000002</v>
      </c>
      <c r="AR15">
        <v>535.06183333333297</v>
      </c>
      <c r="AS15">
        <v>539.52583333333303</v>
      </c>
      <c r="AT15">
        <v>555.078258333333</v>
      </c>
      <c r="AU15">
        <v>573.35333333333301</v>
      </c>
      <c r="AV15">
        <v>578.76295454545505</v>
      </c>
      <c r="AW15">
        <v>533.45083333333298</v>
      </c>
      <c r="AX15">
        <v>457.68694062915898</v>
      </c>
      <c r="AY15">
        <v>416.04036972454202</v>
      </c>
      <c r="AZ15">
        <v>342.079116208671</v>
      </c>
      <c r="BA15">
        <v>305.96940026193602</v>
      </c>
      <c r="BB15">
        <v>363.28328560606099</v>
      </c>
      <c r="BC15">
        <v>373.66046673881698</v>
      </c>
      <c r="BD15">
        <v>372.50088244871102</v>
      </c>
      <c r="BE15">
        <v>401.76397562691602</v>
      </c>
      <c r="BF15">
        <v>409.625749270293</v>
      </c>
      <c r="BG15">
        <v>415.91978920493801</v>
      </c>
      <c r="BH15">
        <v>477.91830657609898</v>
      </c>
      <c r="BI15">
        <v>480.48815077796598</v>
      </c>
      <c r="BJ15">
        <v>482.71639384912902</v>
      </c>
      <c r="BK15">
        <v>482.98794659023503</v>
      </c>
      <c r="BL15">
        <v>480.445128767119</v>
      </c>
      <c r="BM15">
        <v>489.008858590915</v>
      </c>
      <c r="BN15">
        <v>503.76967496165202</v>
      </c>
      <c r="BO15">
        <v>435.6661796523</v>
      </c>
      <c r="BP15">
        <v>392.47630215897101</v>
      </c>
      <c r="BQ15">
        <v>392.47630215897101</v>
      </c>
      <c r="BR15">
        <v>392.47630215897101</v>
      </c>
    </row>
    <row r="16" spans="1:70" x14ac:dyDescent="0.35">
      <c r="A16" t="s">
        <v>1545</v>
      </c>
      <c r="B16" t="s">
        <v>1546</v>
      </c>
      <c r="C16" t="s">
        <v>1975</v>
      </c>
      <c r="D16" t="s">
        <v>1976</v>
      </c>
    </row>
    <row r="17" spans="1:70" x14ac:dyDescent="0.35">
      <c r="A17" t="s">
        <v>1547</v>
      </c>
      <c r="B17" t="s">
        <v>1548</v>
      </c>
      <c r="C17" t="s">
        <v>1975</v>
      </c>
      <c r="D17" t="s">
        <v>1976</v>
      </c>
      <c r="E17">
        <v>1.7142900007142901</v>
      </c>
      <c r="F17">
        <v>1.7142900007142901</v>
      </c>
      <c r="G17">
        <v>1.7142900007142901</v>
      </c>
      <c r="H17">
        <v>1.7142900007142901</v>
      </c>
      <c r="I17">
        <v>1.7142900007142901</v>
      </c>
      <c r="J17">
        <v>1.7142900007142901</v>
      </c>
      <c r="K17">
        <v>1.7142900007142901</v>
      </c>
      <c r="L17">
        <v>1.7619083340952399</v>
      </c>
      <c r="M17">
        <v>2.0000000010000001</v>
      </c>
      <c r="N17">
        <v>2.0000000010000001</v>
      </c>
      <c r="O17">
        <v>2.0000000010000001</v>
      </c>
      <c r="P17">
        <v>1.97487273321145</v>
      </c>
      <c r="Q17">
        <v>1.9212781494760101</v>
      </c>
      <c r="R17">
        <v>1.9592192359816101</v>
      </c>
      <c r="S17">
        <v>2.0532324085176299</v>
      </c>
      <c r="T17">
        <v>2.16979583233333</v>
      </c>
      <c r="U17">
        <v>2.6146708328333301</v>
      </c>
      <c r="V17">
        <v>2.7</v>
      </c>
      <c r="W17">
        <v>2.7</v>
      </c>
      <c r="X17">
        <v>2.7</v>
      </c>
      <c r="Y17">
        <v>2.7</v>
      </c>
      <c r="Z17">
        <v>2.7</v>
      </c>
      <c r="AA17">
        <v>2.7</v>
      </c>
      <c r="AB17">
        <v>2.7</v>
      </c>
      <c r="AC17">
        <v>2.7</v>
      </c>
      <c r="AD17">
        <v>2.7</v>
      </c>
      <c r="AE17">
        <v>2.7</v>
      </c>
      <c r="AF17">
        <v>2.7</v>
      </c>
      <c r="AG17">
        <v>2.7</v>
      </c>
      <c r="AH17">
        <v>2.7</v>
      </c>
      <c r="AI17">
        <v>2.7</v>
      </c>
      <c r="AJ17">
        <v>2.7</v>
      </c>
      <c r="AK17">
        <v>2.7</v>
      </c>
      <c r="AL17">
        <v>2.7</v>
      </c>
      <c r="AM17">
        <v>2.7</v>
      </c>
      <c r="AN17">
        <v>2.7</v>
      </c>
      <c r="AO17">
        <v>2.7</v>
      </c>
      <c r="AP17">
        <v>2.7</v>
      </c>
      <c r="AQ17">
        <v>2.7</v>
      </c>
      <c r="AR17">
        <v>2.7</v>
      </c>
      <c r="AS17">
        <v>2.7</v>
      </c>
      <c r="AT17">
        <v>2.7</v>
      </c>
      <c r="AU17">
        <v>2.7</v>
      </c>
      <c r="AV17">
        <v>2.7</v>
      </c>
      <c r="AW17">
        <v>2.7</v>
      </c>
      <c r="AX17">
        <v>2.7</v>
      </c>
      <c r="AY17">
        <v>2.7</v>
      </c>
      <c r="AZ17">
        <v>2.7</v>
      </c>
      <c r="BA17">
        <v>2.7</v>
      </c>
      <c r="BB17">
        <v>2.7</v>
      </c>
      <c r="BC17">
        <v>2.7</v>
      </c>
      <c r="BD17">
        <v>2.7</v>
      </c>
      <c r="BE17">
        <v>2.7</v>
      </c>
      <c r="BF17">
        <v>2.7</v>
      </c>
      <c r="BG17">
        <v>2.7</v>
      </c>
      <c r="BH17">
        <v>2.7</v>
      </c>
      <c r="BI17">
        <v>2.7</v>
      </c>
      <c r="BJ17">
        <v>2.7</v>
      </c>
      <c r="BK17">
        <v>2.7</v>
      </c>
      <c r="BL17">
        <v>2.7</v>
      </c>
      <c r="BM17">
        <v>2.7</v>
      </c>
      <c r="BN17">
        <v>2.7</v>
      </c>
      <c r="BO17">
        <v>2.7</v>
      </c>
      <c r="BP17">
        <v>2.7</v>
      </c>
      <c r="BQ17">
        <v>2.7</v>
      </c>
      <c r="BR17">
        <v>2.7</v>
      </c>
    </row>
    <row r="18" spans="1:70" x14ac:dyDescent="0.35">
      <c r="A18" t="s">
        <v>21</v>
      </c>
      <c r="B18" t="s">
        <v>711</v>
      </c>
      <c r="C18" t="s">
        <v>1975</v>
      </c>
      <c r="D18" t="s">
        <v>1976</v>
      </c>
      <c r="E18">
        <v>0.89285699989285705</v>
      </c>
      <c r="F18">
        <v>0.89285699989285705</v>
      </c>
      <c r="G18">
        <v>0.89285699989285705</v>
      </c>
      <c r="H18">
        <v>0.89285699989285705</v>
      </c>
      <c r="I18">
        <v>0.89285699989285705</v>
      </c>
      <c r="J18">
        <v>0.89285699989285705</v>
      </c>
      <c r="K18">
        <v>0.89285699989285705</v>
      </c>
      <c r="L18">
        <v>0.89285699989285705</v>
      </c>
      <c r="M18">
        <v>0.89285699989285705</v>
      </c>
      <c r="N18">
        <v>0.89285699989285705</v>
      </c>
      <c r="O18">
        <v>0.89285699989285705</v>
      </c>
      <c r="P18">
        <v>0.88267025929554799</v>
      </c>
      <c r="Q18">
        <v>0.838697807262207</v>
      </c>
      <c r="R18">
        <v>0.70411390796665796</v>
      </c>
      <c r="S18">
        <v>0.69666586863809599</v>
      </c>
      <c r="T18">
        <v>0.76387124900000003</v>
      </c>
      <c r="U18">
        <v>0.81828408233333305</v>
      </c>
      <c r="V18">
        <v>0.90182499900000002</v>
      </c>
      <c r="W18">
        <v>0.87365924900000003</v>
      </c>
      <c r="X18">
        <v>0.89464091566666704</v>
      </c>
      <c r="Y18">
        <v>0.87824433233333299</v>
      </c>
      <c r="Z18">
        <v>0.87021458233333304</v>
      </c>
      <c r="AA18">
        <v>0.98586283233333305</v>
      </c>
      <c r="AB18">
        <v>1.1100149991666699</v>
      </c>
      <c r="AC18">
        <v>1.1395191659166699</v>
      </c>
      <c r="AD18">
        <v>1.4318949995000001</v>
      </c>
      <c r="AE18">
        <v>1.4959741664166699</v>
      </c>
      <c r="AF18">
        <v>1.42818</v>
      </c>
      <c r="AG18">
        <v>1.2799083333333301</v>
      </c>
      <c r="AH18">
        <v>1.2645966666666699</v>
      </c>
      <c r="AI18">
        <v>1.2810566666666701</v>
      </c>
      <c r="AJ18">
        <v>1.2837558333333301</v>
      </c>
      <c r="AK18">
        <v>1.36164833333333</v>
      </c>
      <c r="AL18">
        <v>1.4705600000000001</v>
      </c>
      <c r="AM18">
        <v>1.3677508333333299</v>
      </c>
      <c r="AN18">
        <v>1.3490325000000001</v>
      </c>
      <c r="AO18">
        <v>1.27786333333333</v>
      </c>
      <c r="AP18">
        <v>1.34738</v>
      </c>
      <c r="AQ18">
        <v>1.5918283333333301</v>
      </c>
      <c r="AR18">
        <v>1.5499499999999999</v>
      </c>
      <c r="AS18">
        <v>1.7248266666666701</v>
      </c>
      <c r="AT18">
        <v>1.9334425</v>
      </c>
      <c r="AU18">
        <v>1.8405625000000001</v>
      </c>
      <c r="AV18">
        <v>1.54191416666667</v>
      </c>
      <c r="AW18">
        <v>1.3597524999999999</v>
      </c>
      <c r="AX18">
        <v>1.3094733333333299</v>
      </c>
      <c r="AY18">
        <v>1.3279734405000001</v>
      </c>
      <c r="AZ18">
        <v>1.1950725</v>
      </c>
      <c r="BA18">
        <v>1.19217833333333</v>
      </c>
      <c r="BB18">
        <v>1.28218881008452</v>
      </c>
      <c r="BC18">
        <v>1.0901594863867701</v>
      </c>
      <c r="BD18">
        <v>0.96946320149673504</v>
      </c>
      <c r="BE18">
        <v>0.96580103065870804</v>
      </c>
      <c r="BF18">
        <v>1.0358430965205401</v>
      </c>
      <c r="BG18">
        <v>1.1093632928169199</v>
      </c>
      <c r="BH18">
        <v>1.33109026245502</v>
      </c>
      <c r="BI18">
        <v>1.3452139760194699</v>
      </c>
      <c r="BJ18">
        <v>1.3047580767159199</v>
      </c>
      <c r="BK18">
        <v>1.33841214646451</v>
      </c>
      <c r="BL18">
        <v>1.4385065442138201</v>
      </c>
      <c r="BM18">
        <v>1.4530851184701601</v>
      </c>
      <c r="BN18">
        <v>1.3312242595708099</v>
      </c>
      <c r="BO18">
        <v>1.4416644589652201</v>
      </c>
      <c r="BP18">
        <v>1.50519106560508</v>
      </c>
      <c r="BQ18">
        <v>1.50519106560508</v>
      </c>
      <c r="BR18">
        <v>1.50519106560508</v>
      </c>
    </row>
    <row r="19" spans="1:70" x14ac:dyDescent="0.35">
      <c r="A19" t="s">
        <v>1549</v>
      </c>
      <c r="B19" t="s">
        <v>1550</v>
      </c>
      <c r="C19" t="s">
        <v>1975</v>
      </c>
      <c r="D19" t="s">
        <v>1976</v>
      </c>
      <c r="E19">
        <v>26.000000024999999</v>
      </c>
      <c r="F19">
        <v>26.000000024999999</v>
      </c>
      <c r="G19">
        <v>26.000000024999999</v>
      </c>
      <c r="H19">
        <v>26.000000024999999</v>
      </c>
      <c r="I19">
        <v>26.000000024999999</v>
      </c>
      <c r="J19">
        <v>26.000000024999999</v>
      </c>
      <c r="K19">
        <v>26.000000024999999</v>
      </c>
      <c r="L19">
        <v>26.000000024999999</v>
      </c>
      <c r="M19">
        <v>26.000000024999999</v>
      </c>
      <c r="N19">
        <v>26.000000024999999</v>
      </c>
      <c r="O19">
        <v>26.000000024999999</v>
      </c>
      <c r="P19">
        <v>24.985583896139701</v>
      </c>
      <c r="Q19">
        <v>23.1153333323333</v>
      </c>
      <c r="R19">
        <v>19.579999999083299</v>
      </c>
      <c r="S19">
        <v>18.692499998999999</v>
      </c>
      <c r="T19">
        <v>17.416749999166701</v>
      </c>
      <c r="U19">
        <v>17.9396666658333</v>
      </c>
      <c r="V19">
        <v>16.526916666000002</v>
      </c>
      <c r="W19">
        <v>14.521666665750001</v>
      </c>
      <c r="X19">
        <v>13.367499999416699</v>
      </c>
      <c r="Y19">
        <v>12.937999999083299</v>
      </c>
      <c r="Z19">
        <v>15.926833332333301</v>
      </c>
      <c r="AA19">
        <v>17.059249999166699</v>
      </c>
      <c r="AB19">
        <v>17.9633333325</v>
      </c>
      <c r="AC19">
        <v>20.009083332666702</v>
      </c>
      <c r="AD19">
        <v>20.689499999833298</v>
      </c>
      <c r="AE19">
        <v>15.2671333333333</v>
      </c>
      <c r="AF19">
        <v>12.6425</v>
      </c>
      <c r="AG19">
        <v>12.347666666666701</v>
      </c>
      <c r="AH19">
        <v>13.2306666666667</v>
      </c>
      <c r="AI19">
        <v>11.3698333333333</v>
      </c>
      <c r="AJ19">
        <v>11.6759166666667</v>
      </c>
      <c r="AK19">
        <v>10.989333333333301</v>
      </c>
      <c r="AL19">
        <v>11.632182500000001</v>
      </c>
      <c r="AM19">
        <v>11.421824916666701</v>
      </c>
      <c r="AN19">
        <v>10.0814958333333</v>
      </c>
      <c r="AO19">
        <v>10.5865575</v>
      </c>
      <c r="AP19">
        <v>12.204244166666699</v>
      </c>
      <c r="AQ19">
        <v>12.379065000000001</v>
      </c>
    </row>
    <row r="20" spans="1:70" x14ac:dyDescent="0.35">
      <c r="A20" t="s">
        <v>22</v>
      </c>
      <c r="B20" t="s">
        <v>455</v>
      </c>
      <c r="C20" t="s">
        <v>1975</v>
      </c>
      <c r="D20" t="s">
        <v>1976</v>
      </c>
      <c r="AK20">
        <v>1.0840000000000001E-2</v>
      </c>
      <c r="AL20">
        <v>1.9994999999999999E-2</v>
      </c>
      <c r="AM20">
        <v>0.31404500000000002</v>
      </c>
      <c r="AN20">
        <v>0.88270850000000001</v>
      </c>
      <c r="AO20">
        <v>0.86025283333333302</v>
      </c>
      <c r="AP20">
        <v>0.79707499999999998</v>
      </c>
      <c r="AQ20">
        <v>0.77379968666666699</v>
      </c>
      <c r="AR20">
        <v>0.82403333333333295</v>
      </c>
      <c r="AS20">
        <v>0.89483075000000001</v>
      </c>
      <c r="AT20">
        <v>0.93131666666666701</v>
      </c>
      <c r="AU20">
        <v>0.97216416666666705</v>
      </c>
      <c r="AV20">
        <v>0.98214599999999996</v>
      </c>
      <c r="AW20">
        <v>0.98269550000000006</v>
      </c>
      <c r="AX20">
        <v>0.94542099999999996</v>
      </c>
      <c r="AY20">
        <v>0.89344500000000004</v>
      </c>
      <c r="AZ20">
        <v>0.85812380824372803</v>
      </c>
      <c r="BA20">
        <v>0.82161957885304604</v>
      </c>
      <c r="BB20">
        <v>0.80378333333333296</v>
      </c>
      <c r="BC20">
        <v>0.80264999999999997</v>
      </c>
      <c r="BD20">
        <v>0.78968638888888898</v>
      </c>
      <c r="BE20">
        <v>0.78564534946236597</v>
      </c>
      <c r="BF20">
        <v>0.784541075268817</v>
      </c>
      <c r="BG20">
        <v>0.78434749999999998</v>
      </c>
      <c r="BH20">
        <v>1.0245638185505901</v>
      </c>
      <c r="BI20">
        <v>1.59572157270424</v>
      </c>
      <c r="BJ20">
        <v>1.72115480222734</v>
      </c>
      <c r="BK20">
        <v>1.7000166666666701</v>
      </c>
      <c r="BL20">
        <v>1.7</v>
      </c>
      <c r="BM20">
        <v>1.7</v>
      </c>
      <c r="BN20">
        <v>1.7</v>
      </c>
      <c r="BO20">
        <v>1.7</v>
      </c>
      <c r="BP20">
        <v>1.7</v>
      </c>
      <c r="BQ20">
        <v>1.7</v>
      </c>
      <c r="BR20">
        <v>1.7</v>
      </c>
    </row>
    <row r="21" spans="1:70" x14ac:dyDescent="0.35">
      <c r="A21" t="s">
        <v>1551</v>
      </c>
      <c r="B21" t="s">
        <v>1552</v>
      </c>
      <c r="C21" t="s">
        <v>1975</v>
      </c>
      <c r="D21" t="s">
        <v>1976</v>
      </c>
      <c r="E21">
        <v>50.000000049000001</v>
      </c>
      <c r="F21">
        <v>50.000000049000001</v>
      </c>
      <c r="G21">
        <v>50.000000049000001</v>
      </c>
      <c r="H21">
        <v>50.000000049000001</v>
      </c>
      <c r="I21">
        <v>50.000000049000001</v>
      </c>
      <c r="J21">
        <v>84.375000080125005</v>
      </c>
      <c r="K21">
        <v>87.500000087499998</v>
      </c>
      <c r="L21">
        <v>87.500000087499998</v>
      </c>
      <c r="M21">
        <v>87.500000087499998</v>
      </c>
      <c r="N21">
        <v>87.500000087499998</v>
      </c>
      <c r="O21">
        <v>87.500000087499998</v>
      </c>
      <c r="P21">
        <v>87.500000080208295</v>
      </c>
      <c r="Q21">
        <v>87.5</v>
      </c>
      <c r="R21">
        <v>80.026083333333304</v>
      </c>
      <c r="S21">
        <v>78.75</v>
      </c>
      <c r="T21">
        <v>78.75</v>
      </c>
      <c r="U21">
        <v>86.25</v>
      </c>
      <c r="V21">
        <v>90</v>
      </c>
      <c r="W21">
        <v>90</v>
      </c>
      <c r="X21">
        <v>90</v>
      </c>
      <c r="Y21">
        <v>90</v>
      </c>
      <c r="Z21">
        <v>90</v>
      </c>
      <c r="AA21">
        <v>90</v>
      </c>
      <c r="AB21">
        <v>92.948333333166701</v>
      </c>
      <c r="AC21">
        <v>119.70916666616699</v>
      </c>
      <c r="AD21">
        <v>120.69074999941699</v>
      </c>
      <c r="AE21">
        <v>114.171083333167</v>
      </c>
      <c r="AF21">
        <v>123.56383333333299</v>
      </c>
      <c r="AG21">
        <v>140.39500000000001</v>
      </c>
      <c r="AH21">
        <v>158.666666666667</v>
      </c>
      <c r="AI21">
        <v>171.255416666667</v>
      </c>
      <c r="AJ21">
        <v>181.512583333333</v>
      </c>
      <c r="AK21">
        <v>208.30266666666699</v>
      </c>
      <c r="AL21">
        <v>242.78</v>
      </c>
      <c r="AM21">
        <v>252.66249999999999</v>
      </c>
      <c r="AN21">
        <v>249.75749999999999</v>
      </c>
      <c r="AO21">
        <v>302.74666666666701</v>
      </c>
      <c r="AP21">
        <v>352.35083333333301</v>
      </c>
      <c r="AQ21">
        <v>447.76583333333298</v>
      </c>
      <c r="AR21">
        <v>563.5625</v>
      </c>
      <c r="AS21">
        <v>720.67333333333295</v>
      </c>
      <c r="AT21">
        <v>830.35333333333301</v>
      </c>
      <c r="AU21">
        <v>930.74916666666695</v>
      </c>
      <c r="AV21">
        <v>1082.6199999999999</v>
      </c>
      <c r="AW21">
        <v>1100.9000000000001</v>
      </c>
      <c r="AX21">
        <v>1081.5771666666701</v>
      </c>
      <c r="AY21">
        <v>1028.6835530000001</v>
      </c>
      <c r="AZ21">
        <v>1081.8696825</v>
      </c>
      <c r="BA21">
        <v>1185.6908333333299</v>
      </c>
      <c r="BB21">
        <v>1230.17916666667</v>
      </c>
      <c r="BC21">
        <v>1230.74833333333</v>
      </c>
      <c r="BD21">
        <v>1261.0733333333301</v>
      </c>
      <c r="BE21">
        <v>1442.505625</v>
      </c>
      <c r="BF21">
        <v>1555.09083333333</v>
      </c>
      <c r="BG21">
        <v>1546.6866666666699</v>
      </c>
      <c r="BH21">
        <v>1571.8983333333299</v>
      </c>
      <c r="BI21">
        <v>1654.62666666667</v>
      </c>
      <c r="BJ21">
        <v>1729.0550000000001</v>
      </c>
      <c r="BK21">
        <v>1782.8768749999999</v>
      </c>
      <c r="BL21">
        <v>1845.62289069697</v>
      </c>
      <c r="BM21">
        <v>1915.0461758333299</v>
      </c>
      <c r="BN21">
        <v>1975.9508813876801</v>
      </c>
      <c r="BO21">
        <v>2034.3066343047201</v>
      </c>
      <c r="BP21">
        <v>2574.0517487932898</v>
      </c>
      <c r="BQ21">
        <v>2574.0517487932898</v>
      </c>
      <c r="BR21">
        <v>2574.0517487932898</v>
      </c>
    </row>
    <row r="22" spans="1:70" x14ac:dyDescent="0.35">
      <c r="A22" t="s">
        <v>1553</v>
      </c>
      <c r="B22" t="s">
        <v>1554</v>
      </c>
      <c r="C22" t="s">
        <v>1975</v>
      </c>
      <c r="D22" t="s">
        <v>1976</v>
      </c>
      <c r="E22">
        <v>50.000000049000001</v>
      </c>
      <c r="F22">
        <v>50.000000049000001</v>
      </c>
      <c r="G22">
        <v>50.000000049000001</v>
      </c>
      <c r="H22">
        <v>50.000000049000001</v>
      </c>
      <c r="I22">
        <v>50.000000049000001</v>
      </c>
      <c r="J22">
        <v>50.000000049000001</v>
      </c>
      <c r="K22">
        <v>50.000000049000001</v>
      </c>
      <c r="L22">
        <v>50.000000049000001</v>
      </c>
      <c r="M22">
        <v>50.000000049000001</v>
      </c>
      <c r="N22">
        <v>50.000000049000001</v>
      </c>
      <c r="O22">
        <v>50.000000049000001</v>
      </c>
      <c r="P22">
        <v>49.056977421689901</v>
      </c>
      <c r="Q22">
        <v>44.014583332333302</v>
      </c>
      <c r="R22">
        <v>38.976499998999998</v>
      </c>
      <c r="S22">
        <v>38.951499998999999</v>
      </c>
      <c r="T22">
        <v>36.778916665666699</v>
      </c>
      <c r="U22">
        <v>38.605166665666701</v>
      </c>
      <c r="V22">
        <v>35.842749998999999</v>
      </c>
      <c r="W22">
        <v>31.492083332333301</v>
      </c>
      <c r="X22">
        <v>29.318666665666701</v>
      </c>
      <c r="Y22">
        <v>29.24166666575</v>
      </c>
      <c r="Z22">
        <v>37.129249999166703</v>
      </c>
      <c r="AA22">
        <v>45.690583332333297</v>
      </c>
      <c r="AB22">
        <v>51.131666665833301</v>
      </c>
      <c r="AC22">
        <v>57.783916666416701</v>
      </c>
      <c r="AD22">
        <v>59.378</v>
      </c>
      <c r="AE22">
        <v>44.671916666666696</v>
      </c>
      <c r="AF22">
        <v>37.334083333333297</v>
      </c>
      <c r="AG22">
        <v>36.768333333333302</v>
      </c>
      <c r="AH22">
        <v>39.404000000000003</v>
      </c>
      <c r="AI22">
        <v>33.417916666666699</v>
      </c>
      <c r="AJ22">
        <v>34.148249999999997</v>
      </c>
      <c r="AK22">
        <v>32.149500000000003</v>
      </c>
      <c r="AL22">
        <v>34.596520833333301</v>
      </c>
      <c r="AM22">
        <v>33.456497499999998</v>
      </c>
      <c r="AN22">
        <v>29.4800166666667</v>
      </c>
      <c r="AO22">
        <v>30.961513333333301</v>
      </c>
      <c r="AP22">
        <v>35.773890833333297</v>
      </c>
      <c r="AQ22">
        <v>36.298640833333302</v>
      </c>
    </row>
    <row r="23" spans="1:70" x14ac:dyDescent="0.35">
      <c r="A23" t="s">
        <v>1555</v>
      </c>
      <c r="B23" t="s">
        <v>1556</v>
      </c>
      <c r="C23" t="s">
        <v>1975</v>
      </c>
      <c r="D23" t="s">
        <v>1976</v>
      </c>
      <c r="E23">
        <v>245.19510139835899</v>
      </c>
      <c r="F23">
        <v>245.26010162116</v>
      </c>
      <c r="G23">
        <v>245.013850686544</v>
      </c>
      <c r="H23">
        <v>245.01635069607499</v>
      </c>
      <c r="I23">
        <v>245.027184079042</v>
      </c>
      <c r="J23">
        <v>245.06093420770799</v>
      </c>
      <c r="K23">
        <v>245.67843655764401</v>
      </c>
      <c r="L23">
        <v>246.00093779128099</v>
      </c>
      <c r="M23">
        <v>247.56469375695099</v>
      </c>
      <c r="N23">
        <v>259.960574351236</v>
      </c>
      <c r="O23">
        <v>276.403137026845</v>
      </c>
      <c r="P23">
        <v>275.35645668533198</v>
      </c>
      <c r="Q23">
        <v>252.02762746264901</v>
      </c>
      <c r="R23">
        <v>222.88918305322699</v>
      </c>
      <c r="S23">
        <v>240.70466763782301</v>
      </c>
      <c r="T23">
        <v>214.31290034121901</v>
      </c>
      <c r="U23">
        <v>238.95049426705901</v>
      </c>
      <c r="V23">
        <v>245.67968656657601</v>
      </c>
      <c r="W23">
        <v>225.65586023395699</v>
      </c>
      <c r="X23">
        <v>212.721644262377</v>
      </c>
      <c r="Y23">
        <v>211.27955541470499</v>
      </c>
      <c r="Z23">
        <v>271.73145255032699</v>
      </c>
      <c r="AA23">
        <v>328.60625269898998</v>
      </c>
      <c r="AB23">
        <v>381.06603602462798</v>
      </c>
      <c r="AC23">
        <v>436.95666578800802</v>
      </c>
      <c r="AD23">
        <v>449.26296271160697</v>
      </c>
      <c r="AE23">
        <v>346.305903554493</v>
      </c>
      <c r="AF23">
        <v>300.53656240147802</v>
      </c>
      <c r="AG23">
        <v>297.84821881937802</v>
      </c>
      <c r="AH23">
        <v>319.008299487903</v>
      </c>
      <c r="AI23">
        <v>272.264787954393</v>
      </c>
      <c r="AJ23">
        <v>282.10690880881998</v>
      </c>
      <c r="AK23">
        <v>264.69180075057898</v>
      </c>
      <c r="AL23">
        <v>283.16257950001801</v>
      </c>
      <c r="AM23">
        <v>555.20469565569704</v>
      </c>
      <c r="AN23">
        <v>499.14842590131002</v>
      </c>
      <c r="AO23">
        <v>511.55243027251601</v>
      </c>
      <c r="AP23">
        <v>583.66937235339606</v>
      </c>
      <c r="AQ23">
        <v>589.951774567332</v>
      </c>
      <c r="AR23">
        <v>615.47334931919295</v>
      </c>
      <c r="AS23">
        <v>710.20797703137305</v>
      </c>
      <c r="AT23">
        <v>732.397693260192</v>
      </c>
      <c r="AU23">
        <v>693.71322649637102</v>
      </c>
      <c r="AV23">
        <v>579.89742617244497</v>
      </c>
      <c r="AW23">
        <v>527.338032291584</v>
      </c>
      <c r="AX23">
        <v>527.258362649643</v>
      </c>
      <c r="AY23">
        <v>522.42562489518002</v>
      </c>
      <c r="AZ23">
        <v>478.63371847635898</v>
      </c>
      <c r="BA23">
        <v>446.00004143278801</v>
      </c>
      <c r="BB23">
        <v>470.29342334139801</v>
      </c>
      <c r="BC23">
        <v>494.79426222293603</v>
      </c>
      <c r="BD23">
        <v>471.24862571893402</v>
      </c>
      <c r="BE23">
        <v>510.55633845425098</v>
      </c>
      <c r="BF23">
        <v>493.89962385223299</v>
      </c>
      <c r="BG23">
        <v>493.75732987531899</v>
      </c>
      <c r="BH23">
        <v>591.21169798260996</v>
      </c>
      <c r="BI23">
        <v>592.60561506300598</v>
      </c>
      <c r="BJ23">
        <v>580.65674958785303</v>
      </c>
      <c r="BK23">
        <v>555.446458398235</v>
      </c>
      <c r="BL23">
        <v>585.95081375716597</v>
      </c>
      <c r="BM23">
        <v>574.29454964905597</v>
      </c>
      <c r="BN23">
        <v>554.60779886416299</v>
      </c>
      <c r="BO23">
        <v>622.912348249567</v>
      </c>
      <c r="BP23">
        <v>606.654982255763</v>
      </c>
      <c r="BQ23">
        <v>606.654982255763</v>
      </c>
      <c r="BR23">
        <v>606.654982255763</v>
      </c>
    </row>
    <row r="24" spans="1:70" x14ac:dyDescent="0.35">
      <c r="A24" t="s">
        <v>1557</v>
      </c>
      <c r="B24" t="s">
        <v>1558</v>
      </c>
      <c r="C24" t="s">
        <v>1975</v>
      </c>
      <c r="D24" t="s">
        <v>1976</v>
      </c>
      <c r="E24">
        <v>245.19510139835899</v>
      </c>
      <c r="F24">
        <v>245.26010162116</v>
      </c>
      <c r="G24">
        <v>245.013850686544</v>
      </c>
      <c r="H24">
        <v>245.01635069607499</v>
      </c>
      <c r="I24">
        <v>245.027184079042</v>
      </c>
      <c r="J24">
        <v>245.06093420770799</v>
      </c>
      <c r="K24">
        <v>245.67843655764401</v>
      </c>
      <c r="L24">
        <v>246.00093779128099</v>
      </c>
      <c r="M24">
        <v>247.56469375695099</v>
      </c>
      <c r="N24">
        <v>259.960574351236</v>
      </c>
      <c r="O24">
        <v>276.403137026845</v>
      </c>
      <c r="P24">
        <v>275.35645668533198</v>
      </c>
      <c r="Q24">
        <v>252.02762746264901</v>
      </c>
      <c r="R24">
        <v>222.88918305322699</v>
      </c>
      <c r="S24">
        <v>240.70466763782301</v>
      </c>
      <c r="T24">
        <v>214.31290034121901</v>
      </c>
      <c r="U24">
        <v>238.95049426705901</v>
      </c>
      <c r="V24">
        <v>245.67968656657601</v>
      </c>
      <c r="W24">
        <v>225.65586023395699</v>
      </c>
      <c r="X24">
        <v>212.721644262377</v>
      </c>
      <c r="Y24">
        <v>211.27955541470499</v>
      </c>
      <c r="Z24">
        <v>271.73145255032699</v>
      </c>
      <c r="AA24">
        <v>328.60625269898998</v>
      </c>
      <c r="AB24">
        <v>381.06603602462798</v>
      </c>
      <c r="AC24">
        <v>436.95666578800802</v>
      </c>
      <c r="AD24">
        <v>449.26296271160697</v>
      </c>
      <c r="AE24">
        <v>346.305903554493</v>
      </c>
      <c r="AF24">
        <v>300.53656240147802</v>
      </c>
      <c r="AG24">
        <v>297.84821881937802</v>
      </c>
      <c r="AH24">
        <v>319.008299487903</v>
      </c>
      <c r="AI24">
        <v>272.264787954393</v>
      </c>
      <c r="AJ24">
        <v>282.10690880881998</v>
      </c>
      <c r="AK24">
        <v>264.69180075057898</v>
      </c>
      <c r="AL24">
        <v>283.16257950001801</v>
      </c>
      <c r="AM24">
        <v>555.20469565569704</v>
      </c>
      <c r="AN24">
        <v>499.14842590131002</v>
      </c>
      <c r="AO24">
        <v>511.55243027251601</v>
      </c>
      <c r="AP24">
        <v>583.66937235339606</v>
      </c>
      <c r="AQ24">
        <v>589.951774567332</v>
      </c>
      <c r="AR24">
        <v>615.47334931916396</v>
      </c>
      <c r="AS24">
        <v>710.20797703136702</v>
      </c>
      <c r="AT24">
        <v>732.39769326022804</v>
      </c>
      <c r="AU24">
        <v>693.71322649637398</v>
      </c>
      <c r="AV24">
        <v>579.897426172466</v>
      </c>
      <c r="AW24">
        <v>527.33803229157604</v>
      </c>
      <c r="AX24">
        <v>527.25836264962595</v>
      </c>
      <c r="AY24">
        <v>522.42562489517604</v>
      </c>
      <c r="AZ24">
        <v>478.63371847636301</v>
      </c>
      <c r="BA24">
        <v>446.00004143278801</v>
      </c>
      <c r="BB24">
        <v>470.29342334139801</v>
      </c>
      <c r="BC24">
        <v>494.794262222947</v>
      </c>
      <c r="BD24">
        <v>471.24862571893698</v>
      </c>
      <c r="BE24">
        <v>510.55633845425098</v>
      </c>
      <c r="BF24">
        <v>493.89962385223703</v>
      </c>
      <c r="BG24">
        <v>493.757329875312</v>
      </c>
      <c r="BH24">
        <v>591.21169798260996</v>
      </c>
      <c r="BI24">
        <v>592.60561506302201</v>
      </c>
      <c r="BJ24">
        <v>580.65674958785803</v>
      </c>
      <c r="BK24">
        <v>555.44645839822601</v>
      </c>
      <c r="BL24">
        <v>585.91101318036897</v>
      </c>
      <c r="BM24">
        <v>575.58600451094503</v>
      </c>
      <c r="BN24">
        <v>554.53067503310399</v>
      </c>
      <c r="BO24">
        <v>623.75970091118199</v>
      </c>
      <c r="BP24">
        <v>606.56975016591696</v>
      </c>
      <c r="BQ24">
        <v>606.56975016591696</v>
      </c>
      <c r="BR24">
        <v>606.56975016591696</v>
      </c>
    </row>
    <row r="25" spans="1:70" x14ac:dyDescent="0.35">
      <c r="A25" t="s">
        <v>23</v>
      </c>
      <c r="B25" t="s">
        <v>163</v>
      </c>
      <c r="C25" t="s">
        <v>1975</v>
      </c>
      <c r="D25" t="s">
        <v>1976</v>
      </c>
      <c r="P25">
        <v>7.8688425850291202</v>
      </c>
      <c r="Q25">
        <v>7.7001841681494998</v>
      </c>
      <c r="R25">
        <v>7.8498159993174204</v>
      </c>
      <c r="S25">
        <v>8.2260022412153795</v>
      </c>
      <c r="T25">
        <v>12.186180036989001</v>
      </c>
      <c r="U25">
        <v>15.3991686037548</v>
      </c>
      <c r="V25">
        <v>15.375099999416699</v>
      </c>
      <c r="W25">
        <v>15.016116665749999</v>
      </c>
      <c r="X25">
        <v>15.5519249993333</v>
      </c>
      <c r="Y25">
        <v>15.454058332500001</v>
      </c>
      <c r="Z25">
        <v>17.986691665833298</v>
      </c>
      <c r="AA25">
        <v>22.1178833323333</v>
      </c>
      <c r="AB25">
        <v>24.6154249995</v>
      </c>
      <c r="AC25">
        <v>25.353933385083302</v>
      </c>
      <c r="AD25">
        <v>27.9945916666667</v>
      </c>
      <c r="AE25">
        <v>30.4069</v>
      </c>
      <c r="AF25">
        <v>30.949833333333299</v>
      </c>
      <c r="AG25">
        <v>31.7332485981559</v>
      </c>
      <c r="AH25">
        <v>32.270000000000003</v>
      </c>
      <c r="AI25">
        <v>34.568808333333301</v>
      </c>
      <c r="AJ25">
        <v>36.5961833333333</v>
      </c>
      <c r="AK25">
        <v>38.950758333333297</v>
      </c>
      <c r="AL25">
        <v>39.567257499999997</v>
      </c>
      <c r="AM25">
        <v>40.211739166666703</v>
      </c>
      <c r="AN25">
        <v>40.278318333333303</v>
      </c>
      <c r="AO25">
        <v>41.794168333333303</v>
      </c>
      <c r="AP25">
        <v>43.8921158333333</v>
      </c>
      <c r="AQ25">
        <v>46.905651666666699</v>
      </c>
      <c r="AR25">
        <v>49.0854</v>
      </c>
      <c r="AS25">
        <v>52.141666666666701</v>
      </c>
      <c r="AT25">
        <v>55.8066666666667</v>
      </c>
      <c r="AU25">
        <v>57.887999999999998</v>
      </c>
      <c r="AV25">
        <v>58.150039999999997</v>
      </c>
      <c r="AW25">
        <v>59.512658333333299</v>
      </c>
      <c r="AX25">
        <v>64.327475000000007</v>
      </c>
      <c r="AY25">
        <v>68.933233333333305</v>
      </c>
      <c r="AZ25">
        <v>68.874875000000003</v>
      </c>
      <c r="BA25">
        <v>68.598275000000001</v>
      </c>
      <c r="BB25">
        <v>69.039066666666699</v>
      </c>
      <c r="BC25">
        <v>69.649291666666699</v>
      </c>
      <c r="BD25">
        <v>74.1524</v>
      </c>
      <c r="BE25">
        <v>81.8626583333333</v>
      </c>
      <c r="BF25">
        <v>78.103234999999998</v>
      </c>
      <c r="BG25">
        <v>77.641408333333302</v>
      </c>
      <c r="BH25">
        <v>77.946908333333297</v>
      </c>
      <c r="BI25">
        <v>78.468091666666695</v>
      </c>
      <c r="BJ25">
        <v>80.437541666666704</v>
      </c>
      <c r="BK25">
        <v>83.466201916666705</v>
      </c>
      <c r="BL25">
        <v>84.453522500000005</v>
      </c>
      <c r="BM25">
        <v>84.871391666666696</v>
      </c>
      <c r="BN25">
        <v>85.083763250000004</v>
      </c>
      <c r="BO25">
        <v>91.745454439696104</v>
      </c>
      <c r="BP25">
        <v>106.309484297483</v>
      </c>
      <c r="BQ25">
        <v>106.309484297483</v>
      </c>
      <c r="BR25">
        <v>106.309484297483</v>
      </c>
    </row>
    <row r="26" spans="1:70" x14ac:dyDescent="0.35">
      <c r="A26" t="s">
        <v>1559</v>
      </c>
      <c r="B26" t="s">
        <v>1560</v>
      </c>
      <c r="C26" t="s">
        <v>1975</v>
      </c>
      <c r="D26" t="s">
        <v>1976</v>
      </c>
      <c r="E26">
        <v>1.169999999E-3</v>
      </c>
      <c r="F26">
        <v>1.169999999E-3</v>
      </c>
      <c r="G26">
        <v>1.169999999E-3</v>
      </c>
      <c r="H26">
        <v>1.169999999E-3</v>
      </c>
      <c r="I26">
        <v>1.169999999E-3</v>
      </c>
      <c r="J26">
        <v>1.169999999E-3</v>
      </c>
      <c r="K26">
        <v>1.169999999E-3</v>
      </c>
      <c r="L26">
        <v>1.169999999E-3</v>
      </c>
      <c r="M26">
        <v>1.169999999E-3</v>
      </c>
      <c r="N26">
        <v>1.169999999E-3</v>
      </c>
      <c r="O26">
        <v>1.169999999E-3</v>
      </c>
      <c r="P26">
        <v>1.169999999E-3</v>
      </c>
      <c r="Q26">
        <v>1.08E-3</v>
      </c>
      <c r="R26">
        <v>9.791666657499999E-4</v>
      </c>
      <c r="S26">
        <v>9.6999999899999995E-4</v>
      </c>
      <c r="AJ26">
        <v>1.7788249999999999E-2</v>
      </c>
      <c r="AK26">
        <v>2.3341166666666701E-2</v>
      </c>
      <c r="AL26">
        <v>2.75935833333333E-2</v>
      </c>
      <c r="AM26">
        <v>5.4133666666666698E-2</v>
      </c>
      <c r="AN26">
        <v>6.7170833333333305E-2</v>
      </c>
      <c r="AO26">
        <v>0.177888666666667</v>
      </c>
      <c r="AP26">
        <v>1.6818791666666699</v>
      </c>
      <c r="AQ26">
        <v>1.7603583333333299</v>
      </c>
      <c r="AR26">
        <v>1.8363833333333299</v>
      </c>
      <c r="AS26">
        <v>2.123275</v>
      </c>
      <c r="AT26">
        <v>2.1847083333333299</v>
      </c>
      <c r="AU26">
        <v>2.076975</v>
      </c>
      <c r="AV26">
        <v>1.7327016666666699</v>
      </c>
      <c r="AW26">
        <v>1.5751089166666701</v>
      </c>
      <c r="AX26">
        <v>1.5741333333333301</v>
      </c>
      <c r="AY26">
        <v>1.5592666666666699</v>
      </c>
      <c r="AZ26">
        <v>1.4290499999999999</v>
      </c>
      <c r="BA26">
        <v>1.3371166666666701</v>
      </c>
      <c r="BB26">
        <v>1.40669166666667</v>
      </c>
      <c r="BC26">
        <v>1.47739166666667</v>
      </c>
      <c r="BD26">
        <v>1.40645833333333</v>
      </c>
      <c r="BE26">
        <v>1.5220499999999999</v>
      </c>
      <c r="BF26">
        <v>1.47356666666667</v>
      </c>
      <c r="BG26">
        <v>1.4741833333333301</v>
      </c>
      <c r="BH26">
        <v>1.7644</v>
      </c>
      <c r="BI26">
        <v>1.7680416666666701</v>
      </c>
      <c r="BJ26">
        <v>1.73545833333333</v>
      </c>
      <c r="BK26">
        <v>1.6570416666666701</v>
      </c>
      <c r="BL26">
        <v>1.7470416666666699</v>
      </c>
      <c r="BM26">
        <v>1.7163333333333299</v>
      </c>
      <c r="BN26">
        <v>1.653775</v>
      </c>
      <c r="BO26">
        <v>1.8601416666666699</v>
      </c>
      <c r="BP26">
        <v>1.8089666666666699</v>
      </c>
      <c r="BQ26">
        <v>1.8089666666666699</v>
      </c>
      <c r="BR26">
        <v>1.8089666666666699</v>
      </c>
    </row>
    <row r="27" spans="1:70" x14ac:dyDescent="0.35">
      <c r="A27" t="s">
        <v>1561</v>
      </c>
      <c r="B27" t="s">
        <v>1562</v>
      </c>
      <c r="C27" t="s">
        <v>1975</v>
      </c>
      <c r="D27" t="s">
        <v>1976</v>
      </c>
      <c r="K27">
        <v>0.47618999947619001</v>
      </c>
      <c r="L27">
        <v>0.47618999947619001</v>
      </c>
      <c r="M27">
        <v>0.47618999947619001</v>
      </c>
      <c r="N27">
        <v>0.47618999947619001</v>
      </c>
      <c r="O27">
        <v>0.47618999947619001</v>
      </c>
      <c r="P27">
        <v>0.47479628758907599</v>
      </c>
      <c r="Q27">
        <v>0.43859778342153799</v>
      </c>
      <c r="R27">
        <v>0.399630307154623</v>
      </c>
      <c r="S27">
        <v>0.39473999900000001</v>
      </c>
      <c r="T27">
        <v>0.39549999899999999</v>
      </c>
      <c r="U27">
        <v>0.39559916566666697</v>
      </c>
      <c r="V27">
        <v>0.39564999899999997</v>
      </c>
      <c r="W27">
        <v>0.38745333233333301</v>
      </c>
      <c r="X27">
        <v>0.38161749924999999</v>
      </c>
      <c r="Y27">
        <v>0.37700023471010002</v>
      </c>
      <c r="Z27">
        <v>0.37599999899999997</v>
      </c>
      <c r="AA27">
        <v>0.37599999899999997</v>
      </c>
      <c r="AB27">
        <v>0.37599999899999997</v>
      </c>
      <c r="AC27">
        <v>0.37599999958333302</v>
      </c>
      <c r="AD27">
        <v>0.376</v>
      </c>
      <c r="AE27">
        <v>0.376</v>
      </c>
      <c r="AF27">
        <v>0.376</v>
      </c>
      <c r="AG27">
        <v>0.376</v>
      </c>
      <c r="AH27">
        <v>0.376</v>
      </c>
      <c r="AI27">
        <v>0.376</v>
      </c>
      <c r="AJ27">
        <v>0.376</v>
      </c>
      <c r="AK27">
        <v>0.376</v>
      </c>
      <c r="AL27">
        <v>0.37599998916666699</v>
      </c>
      <c r="AM27">
        <v>0.37599996499999999</v>
      </c>
      <c r="AN27">
        <v>0.37599997083333297</v>
      </c>
      <c r="AO27">
        <v>0.37599996749999998</v>
      </c>
      <c r="AP27">
        <v>0.37599996499999999</v>
      </c>
      <c r="AQ27">
        <v>0.37599996250000001</v>
      </c>
      <c r="AR27">
        <v>0.375999979166667</v>
      </c>
      <c r="AS27">
        <v>0.376</v>
      </c>
      <c r="AT27">
        <v>0.376</v>
      </c>
      <c r="AU27">
        <v>0.376</v>
      </c>
      <c r="AV27">
        <v>0.376</v>
      </c>
      <c r="AW27">
        <v>0.376</v>
      </c>
      <c r="AX27">
        <v>0.376</v>
      </c>
      <c r="AY27">
        <v>0.376</v>
      </c>
      <c r="AZ27">
        <v>0.376</v>
      </c>
      <c r="BA27">
        <v>0.376</v>
      </c>
      <c r="BB27">
        <v>0.376</v>
      </c>
      <c r="BC27">
        <v>0.376</v>
      </c>
      <c r="BD27">
        <v>0.376</v>
      </c>
      <c r="BE27">
        <v>0.376</v>
      </c>
      <c r="BF27">
        <v>0.376</v>
      </c>
      <c r="BG27">
        <v>0.376</v>
      </c>
      <c r="BH27">
        <v>0.376</v>
      </c>
      <c r="BI27">
        <v>0.376</v>
      </c>
      <c r="BJ27">
        <v>0.376</v>
      </c>
      <c r="BK27">
        <v>0.376</v>
      </c>
      <c r="BL27">
        <v>0.376</v>
      </c>
      <c r="BM27">
        <v>0.376</v>
      </c>
      <c r="BN27">
        <v>0.376</v>
      </c>
      <c r="BO27">
        <v>0.376</v>
      </c>
      <c r="BP27">
        <v>0.376</v>
      </c>
      <c r="BQ27">
        <v>0.376</v>
      </c>
      <c r="BR27">
        <v>0.376</v>
      </c>
    </row>
    <row r="28" spans="1:70" x14ac:dyDescent="0.35">
      <c r="A28" t="s">
        <v>1563</v>
      </c>
      <c r="B28" t="s">
        <v>1564</v>
      </c>
      <c r="C28" t="s">
        <v>1975</v>
      </c>
      <c r="D28" t="s">
        <v>1976</v>
      </c>
      <c r="E28">
        <v>1.02041</v>
      </c>
      <c r="F28">
        <v>1.02041</v>
      </c>
      <c r="G28">
        <v>1.02041</v>
      </c>
      <c r="H28">
        <v>1.02041</v>
      </c>
      <c r="I28">
        <v>1.02041</v>
      </c>
      <c r="J28">
        <v>1.02041</v>
      </c>
      <c r="K28">
        <v>1</v>
      </c>
      <c r="L28">
        <v>1</v>
      </c>
      <c r="M28">
        <v>1</v>
      </c>
      <c r="N28">
        <v>1</v>
      </c>
      <c r="O28">
        <v>1</v>
      </c>
      <c r="P28">
        <v>1</v>
      </c>
      <c r="Q28">
        <v>1</v>
      </c>
      <c r="R28">
        <v>1</v>
      </c>
      <c r="S28">
        <v>1</v>
      </c>
      <c r="T28">
        <v>1</v>
      </c>
      <c r="U28">
        <v>1</v>
      </c>
      <c r="V28">
        <v>1</v>
      </c>
      <c r="W28">
        <v>1</v>
      </c>
      <c r="X28">
        <v>1</v>
      </c>
      <c r="Y28">
        <v>1</v>
      </c>
      <c r="Z28">
        <v>1</v>
      </c>
      <c r="AA28">
        <v>1</v>
      </c>
      <c r="AB28">
        <v>1</v>
      </c>
      <c r="AC28">
        <v>1</v>
      </c>
      <c r="AD28">
        <v>1</v>
      </c>
      <c r="AE28">
        <v>1</v>
      </c>
      <c r="AF28">
        <v>1</v>
      </c>
      <c r="AG28">
        <v>1</v>
      </c>
      <c r="AH28">
        <v>1</v>
      </c>
      <c r="AI28">
        <v>1</v>
      </c>
      <c r="AJ28">
        <v>1</v>
      </c>
      <c r="AK28">
        <v>1</v>
      </c>
      <c r="AL28">
        <v>1</v>
      </c>
      <c r="AM28">
        <v>1</v>
      </c>
      <c r="AN28">
        <v>1</v>
      </c>
      <c r="AO28">
        <v>1</v>
      </c>
      <c r="AP28">
        <v>1</v>
      </c>
      <c r="AQ28">
        <v>1</v>
      </c>
      <c r="AR28">
        <v>1</v>
      </c>
      <c r="AS28">
        <v>1</v>
      </c>
      <c r="AT28">
        <v>1</v>
      </c>
      <c r="AU28">
        <v>1</v>
      </c>
      <c r="AV28">
        <v>1</v>
      </c>
      <c r="AW28">
        <v>1</v>
      </c>
      <c r="AX28">
        <v>1</v>
      </c>
      <c r="AY28">
        <v>1</v>
      </c>
      <c r="AZ28">
        <v>1</v>
      </c>
      <c r="BA28">
        <v>1</v>
      </c>
      <c r="BB28">
        <v>1</v>
      </c>
      <c r="BC28">
        <v>1</v>
      </c>
      <c r="BD28">
        <v>1</v>
      </c>
      <c r="BE28">
        <v>1</v>
      </c>
      <c r="BF28">
        <v>1</v>
      </c>
      <c r="BG28">
        <v>1</v>
      </c>
      <c r="BH28">
        <v>1</v>
      </c>
      <c r="BI28">
        <v>1</v>
      </c>
      <c r="BJ28">
        <v>1</v>
      </c>
      <c r="BK28">
        <v>1</v>
      </c>
      <c r="BL28">
        <v>1</v>
      </c>
      <c r="BM28">
        <v>1</v>
      </c>
      <c r="BN28">
        <v>1</v>
      </c>
      <c r="BO28">
        <v>1</v>
      </c>
      <c r="BP28">
        <v>1</v>
      </c>
      <c r="BQ28">
        <v>1</v>
      </c>
      <c r="BR28">
        <v>1</v>
      </c>
    </row>
    <row r="29" spans="1:70" x14ac:dyDescent="0.35">
      <c r="A29" t="s">
        <v>1565</v>
      </c>
      <c r="B29" t="s">
        <v>1566</v>
      </c>
      <c r="C29" t="s">
        <v>1975</v>
      </c>
      <c r="D29" t="s">
        <v>1976</v>
      </c>
      <c r="AP29">
        <v>1.73405583333333</v>
      </c>
      <c r="AQ29">
        <v>1.75966758333333</v>
      </c>
      <c r="AR29">
        <v>1.8357953848931099</v>
      </c>
      <c r="AS29">
        <v>2.12285951185833</v>
      </c>
      <c r="AT29">
        <v>2.1856595833000001</v>
      </c>
      <c r="AU29">
        <v>2.07817042621667</v>
      </c>
      <c r="AV29">
        <v>1.7329322041916699</v>
      </c>
      <c r="AW29">
        <v>1.57515702795</v>
      </c>
      <c r="AX29">
        <v>1.5727220196</v>
      </c>
      <c r="AY29">
        <v>1.5590719560583299</v>
      </c>
      <c r="AZ29">
        <v>1.429002741625</v>
      </c>
      <c r="BA29">
        <v>1.3351956804842799</v>
      </c>
      <c r="BB29">
        <v>1.4078912383694999</v>
      </c>
      <c r="BC29">
        <v>1.47673956845028</v>
      </c>
      <c r="BD29">
        <v>1.40693658566639</v>
      </c>
      <c r="BE29">
        <v>1.5222099744513</v>
      </c>
      <c r="BF29">
        <v>1.4730513226323501</v>
      </c>
      <c r="BG29">
        <v>1.4741691867940001</v>
      </c>
      <c r="BH29">
        <v>1.76349164694686</v>
      </c>
      <c r="BI29">
        <v>1.7681390242991499</v>
      </c>
      <c r="BJ29">
        <v>1.73535271327691</v>
      </c>
      <c r="BK29">
        <v>1.6569854411354299</v>
      </c>
      <c r="BL29">
        <v>1.74708646136073</v>
      </c>
      <c r="BM29">
        <v>1.71697049519219</v>
      </c>
      <c r="BN29">
        <v>1.65360615435868</v>
      </c>
      <c r="BO29">
        <v>1.85932587706093</v>
      </c>
      <c r="BP29">
        <v>1.80920280030082</v>
      </c>
      <c r="BQ29">
        <v>1.80920280030082</v>
      </c>
      <c r="BR29">
        <v>1.80920280030082</v>
      </c>
    </row>
    <row r="30" spans="1:70" x14ac:dyDescent="0.35">
      <c r="A30" t="s">
        <v>1567</v>
      </c>
      <c r="B30" t="s">
        <v>1568</v>
      </c>
      <c r="C30" t="s">
        <v>1975</v>
      </c>
      <c r="D30" t="s">
        <v>1976</v>
      </c>
      <c r="AM30">
        <v>3.6411125E-4</v>
      </c>
      <c r="AN30">
        <v>1.15209666666667E-3</v>
      </c>
      <c r="AO30">
        <v>1.3229876666666701E-3</v>
      </c>
      <c r="AP30">
        <v>2.6020549583333301E-3</v>
      </c>
      <c r="AQ30">
        <v>4.6127620000000003E-3</v>
      </c>
      <c r="AR30">
        <v>2.4929532916666702E-2</v>
      </c>
      <c r="AS30">
        <v>8.7675000000000003E-2</v>
      </c>
      <c r="AT30">
        <v>0.13900000000000001</v>
      </c>
      <c r="AU30">
        <v>0.17909166666666701</v>
      </c>
      <c r="AV30">
        <v>0.20512708333333299</v>
      </c>
      <c r="AW30">
        <v>0.21602574999999999</v>
      </c>
      <c r="AX30">
        <v>0.21538199999999999</v>
      </c>
      <c r="AY30">
        <v>0.21445641666666701</v>
      </c>
      <c r="AZ30">
        <v>0.214607833333333</v>
      </c>
      <c r="BA30">
        <v>0.21363974999999999</v>
      </c>
      <c r="BB30">
        <v>0.279304921788469</v>
      </c>
      <c r="BC30">
        <v>0.29785099999999998</v>
      </c>
      <c r="BD30">
        <v>0.49746333333333298</v>
      </c>
      <c r="BE30">
        <v>0.83368983333333302</v>
      </c>
      <c r="BF30">
        <v>0.88800524999999997</v>
      </c>
      <c r="BG30">
        <v>1.0224102500000001</v>
      </c>
      <c r="BH30">
        <v>1.5925988333333301</v>
      </c>
      <c r="BI30">
        <v>1.9895628333333299</v>
      </c>
      <c r="BJ30">
        <v>1.93234166666667</v>
      </c>
      <c r="BK30">
        <v>2.0376083333333299</v>
      </c>
      <c r="BL30">
        <v>2.0917833333333302</v>
      </c>
      <c r="BM30">
        <v>2.439575</v>
      </c>
      <c r="BN30">
        <v>2.538675</v>
      </c>
      <c r="BO30">
        <v>2.6261000000000001</v>
      </c>
      <c r="BP30">
        <v>3.0073500000000002</v>
      </c>
      <c r="BQ30">
        <v>3.0073500000000002</v>
      </c>
      <c r="BR30">
        <v>3.0073500000000002</v>
      </c>
    </row>
    <row r="31" spans="1:70" x14ac:dyDescent="0.35">
      <c r="A31" t="s">
        <v>1569</v>
      </c>
      <c r="B31" t="s">
        <v>1570</v>
      </c>
      <c r="C31" t="s">
        <v>1975</v>
      </c>
      <c r="D31" t="s">
        <v>1976</v>
      </c>
      <c r="E31">
        <v>1.42857000042857</v>
      </c>
      <c r="F31">
        <v>1.42857000042857</v>
      </c>
      <c r="G31">
        <v>1.42857000042857</v>
      </c>
      <c r="H31">
        <v>1.42857000042857</v>
      </c>
      <c r="I31">
        <v>1.42857000042857</v>
      </c>
      <c r="J31">
        <v>1.42857000042857</v>
      </c>
      <c r="K31">
        <v>1.42857000042857</v>
      </c>
      <c r="L31">
        <v>1.4484116669960301</v>
      </c>
      <c r="M31">
        <v>1.6666700006666699</v>
      </c>
      <c r="N31">
        <v>1.6666700006666699</v>
      </c>
      <c r="O31">
        <v>1.6666700006666699</v>
      </c>
      <c r="P31">
        <v>1.6436821181343699</v>
      </c>
      <c r="Q31">
        <v>1.6015618461200301</v>
      </c>
      <c r="R31">
        <v>1.6326837811972299</v>
      </c>
      <c r="S31">
        <v>1.7109267840790501</v>
      </c>
      <c r="T31">
        <v>1.80804370464356</v>
      </c>
      <c r="U31">
        <v>2.2256731316515599</v>
      </c>
      <c r="V31">
        <v>2</v>
      </c>
      <c r="W31">
        <v>2</v>
      </c>
      <c r="X31">
        <v>2</v>
      </c>
      <c r="Y31">
        <v>2</v>
      </c>
      <c r="Z31">
        <v>2</v>
      </c>
      <c r="AA31">
        <v>2</v>
      </c>
      <c r="AB31">
        <v>2</v>
      </c>
      <c r="AC31">
        <v>2</v>
      </c>
      <c r="AD31">
        <v>2</v>
      </c>
      <c r="AE31">
        <v>2</v>
      </c>
      <c r="AF31">
        <v>2</v>
      </c>
      <c r="AG31">
        <v>2</v>
      </c>
      <c r="AH31">
        <v>2</v>
      </c>
      <c r="AI31">
        <v>2</v>
      </c>
      <c r="AJ31">
        <v>2</v>
      </c>
      <c r="AK31">
        <v>2</v>
      </c>
      <c r="AL31">
        <v>2</v>
      </c>
      <c r="AM31">
        <v>2</v>
      </c>
      <c r="AN31">
        <v>2</v>
      </c>
      <c r="AO31">
        <v>2</v>
      </c>
      <c r="AP31">
        <v>2</v>
      </c>
      <c r="AQ31">
        <v>2</v>
      </c>
      <c r="AR31">
        <v>2</v>
      </c>
      <c r="AS31">
        <v>2</v>
      </c>
      <c r="AT31">
        <v>2</v>
      </c>
      <c r="AU31">
        <v>2</v>
      </c>
      <c r="AV31">
        <v>2</v>
      </c>
      <c r="AW31">
        <v>2</v>
      </c>
      <c r="AX31">
        <v>2</v>
      </c>
      <c r="AY31">
        <v>2</v>
      </c>
      <c r="AZ31">
        <v>2</v>
      </c>
      <c r="BA31">
        <v>2</v>
      </c>
      <c r="BB31">
        <v>2</v>
      </c>
      <c r="BC31">
        <v>2</v>
      </c>
      <c r="BD31">
        <v>2</v>
      </c>
      <c r="BE31">
        <v>2</v>
      </c>
      <c r="BF31">
        <v>2</v>
      </c>
      <c r="BG31">
        <v>2</v>
      </c>
      <c r="BH31">
        <v>2</v>
      </c>
      <c r="BI31">
        <v>2</v>
      </c>
      <c r="BJ31">
        <v>2</v>
      </c>
      <c r="BK31">
        <v>2</v>
      </c>
      <c r="BL31">
        <v>2</v>
      </c>
      <c r="BM31">
        <v>2</v>
      </c>
      <c r="BN31">
        <v>2</v>
      </c>
      <c r="BO31">
        <v>2</v>
      </c>
      <c r="BP31">
        <v>2</v>
      </c>
      <c r="BQ31">
        <v>2</v>
      </c>
      <c r="BR31">
        <v>2</v>
      </c>
    </row>
    <row r="32" spans="1:70" x14ac:dyDescent="0.35">
      <c r="A32" t="s">
        <v>1571</v>
      </c>
      <c r="B32" t="s">
        <v>1572</v>
      </c>
      <c r="C32" t="s">
        <v>1975</v>
      </c>
      <c r="D32" t="s">
        <v>1976</v>
      </c>
      <c r="E32">
        <v>0.85714000000000001</v>
      </c>
      <c r="F32">
        <v>0.85714000000000001</v>
      </c>
      <c r="G32">
        <v>0.85714000000000001</v>
      </c>
      <c r="H32">
        <v>0.85714000000000001</v>
      </c>
      <c r="I32">
        <v>0.85714000000000001</v>
      </c>
      <c r="J32">
        <v>0.85714000000000001</v>
      </c>
      <c r="K32">
        <v>0.85714000000000001</v>
      </c>
      <c r="L32">
        <v>0.86904499999999996</v>
      </c>
      <c r="M32">
        <v>1</v>
      </c>
      <c r="N32">
        <v>1</v>
      </c>
      <c r="O32">
        <v>1</v>
      </c>
      <c r="P32">
        <v>1</v>
      </c>
      <c r="Q32">
        <v>1</v>
      </c>
      <c r="R32">
        <v>1</v>
      </c>
      <c r="S32">
        <v>1</v>
      </c>
      <c r="T32">
        <v>1</v>
      </c>
      <c r="U32">
        <v>1</v>
      </c>
      <c r="V32">
        <v>1</v>
      </c>
      <c r="W32">
        <v>1</v>
      </c>
      <c r="X32">
        <v>1</v>
      </c>
      <c r="Y32">
        <v>1</v>
      </c>
      <c r="Z32">
        <v>1</v>
      </c>
      <c r="AA32">
        <v>1</v>
      </c>
      <c r="AB32">
        <v>1</v>
      </c>
      <c r="AC32">
        <v>1</v>
      </c>
      <c r="AD32">
        <v>1</v>
      </c>
      <c r="AE32">
        <v>1</v>
      </c>
      <c r="AF32">
        <v>1</v>
      </c>
      <c r="AG32">
        <v>1</v>
      </c>
      <c r="AH32">
        <v>1</v>
      </c>
      <c r="AI32">
        <v>1</v>
      </c>
      <c r="AJ32">
        <v>1</v>
      </c>
      <c r="AK32">
        <v>1</v>
      </c>
      <c r="AL32">
        <v>1</v>
      </c>
      <c r="AM32">
        <v>1</v>
      </c>
      <c r="AN32">
        <v>1</v>
      </c>
      <c r="AO32">
        <v>1</v>
      </c>
      <c r="AP32">
        <v>1</v>
      </c>
      <c r="AQ32">
        <v>1</v>
      </c>
      <c r="AR32">
        <v>1</v>
      </c>
      <c r="AS32">
        <v>1</v>
      </c>
      <c r="AT32">
        <v>1</v>
      </c>
      <c r="AU32">
        <v>1</v>
      </c>
      <c r="AV32">
        <v>1</v>
      </c>
      <c r="AW32">
        <v>1</v>
      </c>
      <c r="AX32">
        <v>1</v>
      </c>
      <c r="AY32">
        <v>1</v>
      </c>
      <c r="AZ32">
        <v>1</v>
      </c>
      <c r="BA32">
        <v>1</v>
      </c>
      <c r="BB32">
        <v>1</v>
      </c>
      <c r="BC32">
        <v>1</v>
      </c>
      <c r="BD32">
        <v>1</v>
      </c>
      <c r="BE32">
        <v>1</v>
      </c>
      <c r="BF32">
        <v>1</v>
      </c>
      <c r="BG32">
        <v>1</v>
      </c>
      <c r="BH32">
        <v>1</v>
      </c>
      <c r="BI32">
        <v>1</v>
      </c>
      <c r="BJ32">
        <v>1</v>
      </c>
      <c r="BK32">
        <v>1</v>
      </c>
      <c r="BL32">
        <v>1</v>
      </c>
      <c r="BM32">
        <v>1</v>
      </c>
      <c r="BN32">
        <v>1</v>
      </c>
      <c r="BO32">
        <v>1</v>
      </c>
      <c r="BP32">
        <v>1</v>
      </c>
      <c r="BQ32">
        <v>1</v>
      </c>
      <c r="BR32">
        <v>1</v>
      </c>
    </row>
    <row r="33" spans="1:70" x14ac:dyDescent="0.35">
      <c r="A33" t="s">
        <v>1573</v>
      </c>
      <c r="B33" t="s">
        <v>1574</v>
      </c>
      <c r="C33" t="s">
        <v>1975</v>
      </c>
      <c r="D33" t="s">
        <v>1976</v>
      </c>
      <c r="E33">
        <v>1.188E-5</v>
      </c>
      <c r="F33">
        <v>1.188E-5</v>
      </c>
      <c r="G33">
        <v>1.188E-5</v>
      </c>
      <c r="H33">
        <v>1.188E-5</v>
      </c>
      <c r="I33">
        <v>1.188E-5</v>
      </c>
      <c r="J33">
        <v>1.188E-5</v>
      </c>
      <c r="K33">
        <v>1.188E-5</v>
      </c>
      <c r="L33">
        <v>1.188E-5</v>
      </c>
      <c r="M33">
        <v>1.188E-5</v>
      </c>
      <c r="N33">
        <v>1.188E-5</v>
      </c>
      <c r="O33">
        <v>1.188E-5</v>
      </c>
      <c r="P33">
        <v>1.188E-5</v>
      </c>
      <c r="Q33">
        <v>1.3295000000000001E-5</v>
      </c>
      <c r="R33">
        <v>2.001E-5</v>
      </c>
      <c r="S33">
        <v>2.001E-5</v>
      </c>
      <c r="T33">
        <v>2.001E-5</v>
      </c>
      <c r="U33">
        <v>2.001E-5</v>
      </c>
      <c r="V33">
        <v>2.001E-5</v>
      </c>
      <c r="W33">
        <v>2.001E-5</v>
      </c>
      <c r="X33">
        <v>2.0403333333333301E-5</v>
      </c>
      <c r="Y33">
        <v>2.4519999999999999E-5</v>
      </c>
      <c r="Z33">
        <v>2.4519999999999999E-5</v>
      </c>
      <c r="AA33">
        <v>6.4071666666666699E-5</v>
      </c>
      <c r="AB33">
        <v>2.3163E-4</v>
      </c>
      <c r="AC33">
        <v>3.1359091666666701E-3</v>
      </c>
      <c r="AD33">
        <v>0.44002900833333303</v>
      </c>
      <c r="AE33">
        <v>1.9219583333333301</v>
      </c>
      <c r="AF33">
        <v>2.0548500000000001</v>
      </c>
      <c r="AG33">
        <v>2.3502416666666699</v>
      </c>
      <c r="AH33">
        <v>2.6916833333333301</v>
      </c>
      <c r="AI33">
        <v>3.17265</v>
      </c>
      <c r="AJ33">
        <v>3.5806083333333301</v>
      </c>
      <c r="AK33">
        <v>3.90051666666667</v>
      </c>
      <c r="AL33">
        <v>4.2650833333333296</v>
      </c>
      <c r="AM33">
        <v>4.6205166666666697</v>
      </c>
      <c r="AN33">
        <v>4.8003416666666698</v>
      </c>
      <c r="AO33">
        <v>5.0746124999999997</v>
      </c>
      <c r="AP33">
        <v>5.2542583333333299</v>
      </c>
      <c r="AQ33">
        <v>5.5101333333333304</v>
      </c>
      <c r="AR33">
        <v>5.8124083333333303</v>
      </c>
      <c r="AS33">
        <v>6.1835416666666703</v>
      </c>
      <c r="AT33">
        <v>6.6069166666666703</v>
      </c>
      <c r="AU33">
        <v>7.17</v>
      </c>
      <c r="AV33">
        <v>7.6591666666666702</v>
      </c>
      <c r="AW33">
        <v>7.9362666666666701</v>
      </c>
      <c r="AX33">
        <v>8.0660624999999992</v>
      </c>
      <c r="AY33">
        <v>8.0116166666666704</v>
      </c>
      <c r="AZ33">
        <v>7.8512451612499996</v>
      </c>
      <c r="BA33">
        <v>7.2383206989166702</v>
      </c>
      <c r="BB33">
        <v>7.02</v>
      </c>
      <c r="BC33">
        <v>7.0166666666666702</v>
      </c>
      <c r="BD33">
        <v>6.9369624999999999</v>
      </c>
      <c r="BE33">
        <v>6.91</v>
      </c>
      <c r="BF33">
        <v>6.91</v>
      </c>
      <c r="BG33">
        <v>6.91</v>
      </c>
      <c r="BH33">
        <v>6.91</v>
      </c>
      <c r="BI33">
        <v>6.91</v>
      </c>
      <c r="BJ33">
        <v>6.91</v>
      </c>
      <c r="BK33">
        <v>6.91</v>
      </c>
      <c r="BL33">
        <v>6.91</v>
      </c>
      <c r="BM33">
        <v>6.91</v>
      </c>
      <c r="BN33">
        <v>6.91</v>
      </c>
      <c r="BO33">
        <v>6.91</v>
      </c>
      <c r="BP33">
        <v>6.91</v>
      </c>
      <c r="BQ33">
        <v>6.91</v>
      </c>
      <c r="BR33">
        <v>6.91</v>
      </c>
    </row>
    <row r="34" spans="1:70" x14ac:dyDescent="0.35">
      <c r="A34" t="s">
        <v>1575</v>
      </c>
      <c r="B34" t="s">
        <v>1576</v>
      </c>
      <c r="C34" t="s">
        <v>1975</v>
      </c>
      <c r="D34" t="s">
        <v>1976</v>
      </c>
      <c r="E34">
        <v>8.0997053349699404E-14</v>
      </c>
      <c r="F34">
        <v>1.1684347882688201E-13</v>
      </c>
      <c r="G34">
        <v>1.6776415548709099E-13</v>
      </c>
      <c r="H34">
        <v>2.4886939767619999E-13</v>
      </c>
      <c r="I34">
        <v>5.4202391705355898E-13</v>
      </c>
      <c r="J34">
        <v>8.2165488534659101E-13</v>
      </c>
      <c r="K34">
        <v>9.6071305109730698E-13</v>
      </c>
      <c r="L34">
        <v>1.15260322134062E-12</v>
      </c>
      <c r="M34">
        <v>1.4695952527679299E-12</v>
      </c>
      <c r="N34">
        <v>1.7633628396387501E-12</v>
      </c>
      <c r="O34">
        <v>1.9878537834480901E-12</v>
      </c>
      <c r="P34">
        <v>2.2882208631248701E-12</v>
      </c>
      <c r="Q34">
        <v>2.56796001993275E-12</v>
      </c>
      <c r="R34">
        <v>2.65094052783721E-12</v>
      </c>
      <c r="S34">
        <v>2.9383610615176001E-12</v>
      </c>
      <c r="T34">
        <v>3.5168444719384999E-12</v>
      </c>
      <c r="U34">
        <v>4.61870733099062E-12</v>
      </c>
      <c r="V34">
        <v>6.1208672945584299E-12</v>
      </c>
      <c r="W34">
        <v>7.8197498441913693E-12</v>
      </c>
      <c r="X34">
        <v>1.1660690720063E-11</v>
      </c>
      <c r="Y34">
        <v>2.2812318924444299E-11</v>
      </c>
      <c r="Z34">
        <v>4.0300109353132597E-11</v>
      </c>
      <c r="AA34">
        <v>7.7685442717109896E-11</v>
      </c>
      <c r="AB34">
        <v>2.49718172221135E-10</v>
      </c>
      <c r="AC34">
        <v>7.9974132397413803E-10</v>
      </c>
      <c r="AD34">
        <v>2.68324234084592E-9</v>
      </c>
      <c r="AE34">
        <v>5.9096822674925101E-9</v>
      </c>
      <c r="AF34">
        <v>1.6976307824584001E-8</v>
      </c>
      <c r="AG34">
        <v>1.1354767374037E-7</v>
      </c>
      <c r="AH34">
        <v>1.22638743473744E-6</v>
      </c>
      <c r="AI34">
        <v>2.95572678942699E-5</v>
      </c>
      <c r="AJ34">
        <v>1.7596144308602401E-4</v>
      </c>
      <c r="AK34">
        <v>1.95302352248811E-3</v>
      </c>
      <c r="AL34">
        <v>3.8276610926672998E-2</v>
      </c>
      <c r="AM34">
        <v>0.66468351407057702</v>
      </c>
      <c r="AN34">
        <v>0.91766666666666696</v>
      </c>
      <c r="AO34">
        <v>1.0051000000000001</v>
      </c>
      <c r="AP34">
        <v>1.07799166666667</v>
      </c>
      <c r="AQ34">
        <v>1.16051666666667</v>
      </c>
      <c r="AR34">
        <v>1.8139328465721301</v>
      </c>
      <c r="AS34">
        <v>1.8294231220756101</v>
      </c>
      <c r="AT34">
        <v>2.3496317093224399</v>
      </c>
      <c r="AU34">
        <v>2.9203630177551898</v>
      </c>
      <c r="AV34">
        <v>3.0774751184780098</v>
      </c>
      <c r="AW34">
        <v>2.9251194495158601</v>
      </c>
      <c r="AX34">
        <v>2.4343900362318802</v>
      </c>
      <c r="AY34">
        <v>2.17532666666667</v>
      </c>
      <c r="AZ34">
        <v>1.94705833333333</v>
      </c>
      <c r="BA34">
        <v>1.8337666666666701</v>
      </c>
      <c r="BB34">
        <v>1.99942817314426</v>
      </c>
      <c r="BC34">
        <v>1.7592267105871799</v>
      </c>
      <c r="BD34">
        <v>1.6728287552565899</v>
      </c>
      <c r="BE34">
        <v>1.9530686111248701</v>
      </c>
      <c r="BF34">
        <v>2.1560891512631102</v>
      </c>
      <c r="BG34">
        <v>2.3529519627666899</v>
      </c>
      <c r="BH34">
        <v>3.3269043827687899</v>
      </c>
      <c r="BI34">
        <v>3.49131342157271</v>
      </c>
      <c r="BJ34">
        <v>3.1913894463004802</v>
      </c>
      <c r="BK34">
        <v>3.65382536145755</v>
      </c>
      <c r="BL34">
        <v>3.9444710972507</v>
      </c>
      <c r="BM34">
        <v>5.1551787875128099</v>
      </c>
      <c r="BN34">
        <v>5.3944007896250303</v>
      </c>
      <c r="BO34">
        <v>5.1639702910211103</v>
      </c>
      <c r="BP34">
        <v>4.9943797628719899</v>
      </c>
      <c r="BQ34">
        <v>4.9943797628719899</v>
      </c>
      <c r="BR34">
        <v>4.9943797628719899</v>
      </c>
    </row>
    <row r="35" spans="1:70" x14ac:dyDescent="0.35">
      <c r="A35" t="s">
        <v>1577</v>
      </c>
      <c r="B35" t="s">
        <v>1578</v>
      </c>
      <c r="C35" t="s">
        <v>1975</v>
      </c>
      <c r="D35" t="s">
        <v>1976</v>
      </c>
      <c r="E35">
        <v>1.7142900007142901</v>
      </c>
      <c r="F35">
        <v>1.7142900007142901</v>
      </c>
      <c r="G35">
        <v>1.7142900007142901</v>
      </c>
      <c r="H35">
        <v>1.7142900007142901</v>
      </c>
      <c r="I35">
        <v>1.7142900007142901</v>
      </c>
      <c r="J35">
        <v>1.7142900007142901</v>
      </c>
      <c r="K35">
        <v>1.7142900007142901</v>
      </c>
      <c r="L35">
        <v>1.7380991672619099</v>
      </c>
      <c r="M35">
        <v>2.0000000010000001</v>
      </c>
      <c r="N35">
        <v>2.0000000010000001</v>
      </c>
      <c r="O35">
        <v>2.0000000010000001</v>
      </c>
      <c r="P35">
        <v>1.9748761519687701</v>
      </c>
      <c r="Q35">
        <v>1.92128071035726</v>
      </c>
      <c r="R35">
        <v>1.95922053743668</v>
      </c>
      <c r="S35">
        <v>2.0532309107887801</v>
      </c>
      <c r="T35">
        <v>2.0188665976000002</v>
      </c>
      <c r="U35">
        <v>2</v>
      </c>
      <c r="V35">
        <v>2</v>
      </c>
      <c r="W35">
        <v>2</v>
      </c>
      <c r="X35">
        <v>2</v>
      </c>
      <c r="Y35">
        <v>2</v>
      </c>
      <c r="Z35">
        <v>2</v>
      </c>
      <c r="AA35">
        <v>2</v>
      </c>
      <c r="AB35">
        <v>2</v>
      </c>
      <c r="AC35">
        <v>2</v>
      </c>
      <c r="AD35">
        <v>2</v>
      </c>
      <c r="AE35">
        <v>2</v>
      </c>
      <c r="AF35">
        <v>2</v>
      </c>
      <c r="AG35">
        <v>2</v>
      </c>
      <c r="AH35">
        <v>2</v>
      </c>
      <c r="AI35">
        <v>2</v>
      </c>
      <c r="AJ35">
        <v>2</v>
      </c>
      <c r="AK35">
        <v>2</v>
      </c>
      <c r="AL35">
        <v>2</v>
      </c>
      <c r="AM35">
        <v>2</v>
      </c>
      <c r="AN35">
        <v>2</v>
      </c>
      <c r="AO35">
        <v>2</v>
      </c>
      <c r="AP35">
        <v>2</v>
      </c>
      <c r="AQ35">
        <v>2</v>
      </c>
      <c r="AR35">
        <v>2</v>
      </c>
      <c r="AS35">
        <v>2</v>
      </c>
      <c r="AT35">
        <v>2</v>
      </c>
      <c r="AU35">
        <v>2</v>
      </c>
      <c r="AV35">
        <v>2</v>
      </c>
      <c r="AW35">
        <v>2</v>
      </c>
      <c r="AX35">
        <v>2</v>
      </c>
      <c r="AY35">
        <v>2</v>
      </c>
      <c r="AZ35">
        <v>2</v>
      </c>
      <c r="BA35">
        <v>2</v>
      </c>
      <c r="BB35">
        <v>2</v>
      </c>
      <c r="BC35">
        <v>2</v>
      </c>
      <c r="BD35">
        <v>2</v>
      </c>
      <c r="BE35">
        <v>2</v>
      </c>
      <c r="BF35">
        <v>2</v>
      </c>
      <c r="BG35">
        <v>2</v>
      </c>
      <c r="BH35">
        <v>2</v>
      </c>
      <c r="BI35">
        <v>2</v>
      </c>
      <c r="BJ35">
        <v>2</v>
      </c>
      <c r="BK35">
        <v>2</v>
      </c>
      <c r="BL35">
        <v>2</v>
      </c>
      <c r="BM35">
        <v>2</v>
      </c>
      <c r="BN35">
        <v>2</v>
      </c>
      <c r="BO35">
        <v>2</v>
      </c>
      <c r="BP35">
        <v>2</v>
      </c>
      <c r="BQ35">
        <v>2</v>
      </c>
      <c r="BR35">
        <v>2</v>
      </c>
    </row>
    <row r="36" spans="1:70" x14ac:dyDescent="0.35">
      <c r="A36" t="s">
        <v>1434</v>
      </c>
      <c r="B36" t="s">
        <v>1579</v>
      </c>
      <c r="C36" t="s">
        <v>1975</v>
      </c>
      <c r="D36" t="s">
        <v>1976</v>
      </c>
      <c r="E36">
        <v>3.0612200020612201</v>
      </c>
      <c r="F36">
        <v>3.0612200020612201</v>
      </c>
      <c r="G36">
        <v>3.0612200020612201</v>
      </c>
      <c r="H36">
        <v>3.0612200020612201</v>
      </c>
      <c r="I36">
        <v>3.0612200020612201</v>
      </c>
      <c r="J36">
        <v>3.0612200020612201</v>
      </c>
      <c r="K36">
        <v>3.0612200020612201</v>
      </c>
      <c r="L36">
        <v>3.0612200020612201</v>
      </c>
      <c r="M36">
        <v>3.0612200020612201</v>
      </c>
      <c r="N36">
        <v>3.0612200020612201</v>
      </c>
      <c r="O36">
        <v>3.0612200020612201</v>
      </c>
      <c r="P36">
        <v>3.0522604298093099</v>
      </c>
      <c r="Q36">
        <v>2.81955586834381</v>
      </c>
      <c r="R36">
        <v>2.45857965494532</v>
      </c>
      <c r="S36">
        <v>2.43686666583333</v>
      </c>
      <c r="T36">
        <v>2.3712999990833299</v>
      </c>
      <c r="U36">
        <v>2.4708416659166699</v>
      </c>
      <c r="V36">
        <v>2.43939999925</v>
      </c>
      <c r="W36">
        <v>2.2740249991666701</v>
      </c>
      <c r="X36">
        <v>2.1745583325000002</v>
      </c>
      <c r="Y36">
        <v>2.14120833258333</v>
      </c>
      <c r="Z36">
        <v>2.1126916659999999</v>
      </c>
      <c r="AA36">
        <v>2.1400249991666702</v>
      </c>
      <c r="AB36">
        <v>2.1130499989999998</v>
      </c>
      <c r="AC36">
        <v>2.1330833330000001</v>
      </c>
      <c r="AD36">
        <v>2.20014999966667</v>
      </c>
      <c r="AE36">
        <v>2.1774166665000001</v>
      </c>
      <c r="AF36">
        <v>2.10598333333333</v>
      </c>
      <c r="AG36">
        <v>2.0124249999999999</v>
      </c>
      <c r="AH36">
        <v>1.9502583333333301</v>
      </c>
      <c r="AI36">
        <v>1.81253333333333</v>
      </c>
      <c r="AJ36">
        <v>1.7275499999999999</v>
      </c>
      <c r="AK36">
        <v>1.62896666666667</v>
      </c>
      <c r="AL36">
        <v>1.61579083333333</v>
      </c>
      <c r="AM36">
        <v>1.52744416666667</v>
      </c>
      <c r="AN36">
        <v>1.4173750000000001</v>
      </c>
      <c r="AO36">
        <v>1.4100408333333301</v>
      </c>
      <c r="AP36">
        <v>1.48480583333333</v>
      </c>
      <c r="AQ36">
        <v>1.67360166666667</v>
      </c>
      <c r="AR36">
        <v>1.69495666666667</v>
      </c>
      <c r="AS36">
        <v>1.72396333333333</v>
      </c>
      <c r="AT36">
        <v>1.7917225000000001</v>
      </c>
      <c r="AU36">
        <v>1.7905883333333299</v>
      </c>
      <c r="AV36">
        <v>1.7421833333333301</v>
      </c>
      <c r="AW36">
        <v>1.6902283333333299</v>
      </c>
      <c r="AX36">
        <v>1.6643975</v>
      </c>
      <c r="AY36">
        <v>1.58893333333333</v>
      </c>
      <c r="AZ36">
        <v>1.5071016666666699</v>
      </c>
      <c r="BA36">
        <v>1.41716666666667</v>
      </c>
      <c r="BB36">
        <v>1.4545692733233</v>
      </c>
      <c r="BC36">
        <v>1.3635094736842099</v>
      </c>
      <c r="BD36">
        <v>1.25791302014692</v>
      </c>
      <c r="BE36">
        <v>1.24956701649958</v>
      </c>
      <c r="BF36">
        <v>1.25116566976059</v>
      </c>
      <c r="BG36">
        <v>1.2670401230813999</v>
      </c>
      <c r="BH36">
        <v>1.37491084459887</v>
      </c>
      <c r="BI36">
        <v>1.3813468768828601</v>
      </c>
      <c r="BJ36">
        <v>1.3808911640528101</v>
      </c>
      <c r="BK36">
        <v>1.3489185654253699</v>
      </c>
      <c r="BL36">
        <v>1.36421851405475</v>
      </c>
      <c r="BM36">
        <v>1.3797034297139901</v>
      </c>
      <c r="BN36">
        <v>1.34380696297339</v>
      </c>
      <c r="BO36">
        <v>1.3789563965221601</v>
      </c>
      <c r="BP36">
        <v>1.34307960114934</v>
      </c>
      <c r="BQ36">
        <v>1.34307960114934</v>
      </c>
      <c r="BR36">
        <v>1.34307960114934</v>
      </c>
    </row>
    <row r="37" spans="1:70" x14ac:dyDescent="0.35">
      <c r="A37" t="s">
        <v>458</v>
      </c>
      <c r="B37" t="s">
        <v>457</v>
      </c>
      <c r="C37" t="s">
        <v>1975</v>
      </c>
      <c r="D37" t="s">
        <v>1976</v>
      </c>
      <c r="E37">
        <v>4.7619000037618999</v>
      </c>
      <c r="F37">
        <v>4.7619000037618999</v>
      </c>
      <c r="G37">
        <v>4.7619000037618999</v>
      </c>
      <c r="H37">
        <v>4.7619000037618999</v>
      </c>
      <c r="I37">
        <v>4.7619000037618999</v>
      </c>
      <c r="J37">
        <v>4.7619000037618999</v>
      </c>
      <c r="K37">
        <v>6.35912500535912</v>
      </c>
      <c r="L37">
        <v>7.5000000064999996</v>
      </c>
      <c r="M37">
        <v>7.5000000064999996</v>
      </c>
      <c r="N37">
        <v>7.5000000064999996</v>
      </c>
      <c r="O37">
        <v>7.5000000064999996</v>
      </c>
      <c r="P37">
        <v>7.4919352309682399</v>
      </c>
      <c r="Q37">
        <v>7.5944683739493604</v>
      </c>
      <c r="R37">
        <v>7.7420385621496797</v>
      </c>
      <c r="S37">
        <v>8.1016032272183001</v>
      </c>
      <c r="T37">
        <v>8.3758919456538603</v>
      </c>
      <c r="U37">
        <v>8.9604127281239201</v>
      </c>
      <c r="V37">
        <v>8.7385761713145698</v>
      </c>
      <c r="W37">
        <v>8.1928403484039301</v>
      </c>
      <c r="X37">
        <v>8.12579094635689</v>
      </c>
      <c r="Y37">
        <v>7.8629447011379803</v>
      </c>
      <c r="Z37">
        <v>8.6585228170931696</v>
      </c>
      <c r="AA37">
        <v>9.4551319334863901</v>
      </c>
      <c r="AB37">
        <v>10.098898244046101</v>
      </c>
      <c r="AC37">
        <v>11.3625833326667</v>
      </c>
      <c r="AD37">
        <v>12.368749999583301</v>
      </c>
      <c r="AE37">
        <v>12.61083333325</v>
      </c>
      <c r="AF37">
        <v>12.961499999999999</v>
      </c>
      <c r="AG37">
        <v>13.9170833333333</v>
      </c>
      <c r="AH37">
        <v>16.2255</v>
      </c>
      <c r="AI37">
        <v>17.503499999999999</v>
      </c>
      <c r="AJ37">
        <v>22.742433333333299</v>
      </c>
      <c r="AK37">
        <v>25.9180833333333</v>
      </c>
      <c r="AL37">
        <v>30.4932916666667</v>
      </c>
      <c r="AM37">
        <v>31.373742499999999</v>
      </c>
      <c r="AN37">
        <v>32.4270766666667</v>
      </c>
      <c r="AO37">
        <v>35.433173333333301</v>
      </c>
      <c r="AP37">
        <v>36.313285833333303</v>
      </c>
      <c r="AQ37">
        <v>41.259365000000003</v>
      </c>
      <c r="AR37">
        <v>43.055428333333303</v>
      </c>
      <c r="AS37">
        <v>44.941605000000003</v>
      </c>
      <c r="AT37">
        <v>47.186414166666701</v>
      </c>
      <c r="AU37">
        <v>48.610319166666699</v>
      </c>
      <c r="AV37">
        <v>46.583284166666701</v>
      </c>
      <c r="AW37">
        <v>45.316466666666699</v>
      </c>
      <c r="AX37">
        <v>44.099975000000001</v>
      </c>
      <c r="AY37">
        <v>45.3070083333333</v>
      </c>
      <c r="AZ37">
        <v>41.3485333333333</v>
      </c>
      <c r="BA37">
        <v>43.505183333333299</v>
      </c>
      <c r="BB37">
        <v>48.405266666666698</v>
      </c>
      <c r="BC37">
        <v>45.725812121212101</v>
      </c>
      <c r="BD37">
        <v>46.670466666666698</v>
      </c>
      <c r="BE37">
        <v>53.437233333333303</v>
      </c>
      <c r="BF37">
        <v>58.597845416666701</v>
      </c>
      <c r="BG37">
        <v>61.029514460784299</v>
      </c>
      <c r="BH37">
        <v>64.151944463278596</v>
      </c>
      <c r="BI37">
        <v>67.195312807389399</v>
      </c>
      <c r="BJ37">
        <v>65.121568645066006</v>
      </c>
      <c r="BK37">
        <v>68.389467093542095</v>
      </c>
      <c r="BL37">
        <v>70.420340535955106</v>
      </c>
      <c r="BM37">
        <v>74.099566883605206</v>
      </c>
      <c r="BN37">
        <v>73.918012815435105</v>
      </c>
      <c r="BO37">
        <v>78.604490582991602</v>
      </c>
      <c r="BP37">
        <v>82.599276446078406</v>
      </c>
      <c r="BQ37">
        <v>82.599276446078406</v>
      </c>
      <c r="BR37">
        <v>82.599276446078406</v>
      </c>
    </row>
    <row r="38" spans="1:70" x14ac:dyDescent="0.35">
      <c r="A38" t="s">
        <v>1580</v>
      </c>
      <c r="B38" t="s">
        <v>1581</v>
      </c>
      <c r="C38" t="s">
        <v>1975</v>
      </c>
      <c r="D38" t="s">
        <v>1976</v>
      </c>
      <c r="E38">
        <v>0.71332088216921496</v>
      </c>
      <c r="F38">
        <v>0.71469443508617803</v>
      </c>
      <c r="G38">
        <v>0.71326549427167596</v>
      </c>
      <c r="H38">
        <v>0.71528718525026103</v>
      </c>
      <c r="I38">
        <v>0.71725864624589497</v>
      </c>
      <c r="J38">
        <v>0.71633440114267999</v>
      </c>
      <c r="K38">
        <v>0.71698343163387301</v>
      </c>
      <c r="L38">
        <v>0.71704961913768805</v>
      </c>
      <c r="M38">
        <v>0.71699815611019702</v>
      </c>
      <c r="N38">
        <v>0.71805712542767897</v>
      </c>
      <c r="O38">
        <v>0.71641352003693703</v>
      </c>
      <c r="P38">
        <v>0.71244376174914903</v>
      </c>
      <c r="Q38">
        <v>0.772828411038462</v>
      </c>
      <c r="R38">
        <v>0.69411413758375096</v>
      </c>
      <c r="S38">
        <v>0.67947700357025098</v>
      </c>
      <c r="T38">
        <v>0.73950770050947401</v>
      </c>
      <c r="U38">
        <v>0.86956499899999995</v>
      </c>
      <c r="V38">
        <v>0.84195966566666702</v>
      </c>
      <c r="W38">
        <v>0.82815699899999995</v>
      </c>
      <c r="X38">
        <v>0.81500666566666702</v>
      </c>
      <c r="Y38">
        <v>0.77722499899999997</v>
      </c>
      <c r="Z38">
        <v>0.83673833233333295</v>
      </c>
      <c r="AA38">
        <v>1.0296608325000001</v>
      </c>
      <c r="AB38">
        <v>1.0969258325</v>
      </c>
      <c r="AC38">
        <v>1.29837333291667</v>
      </c>
      <c r="AD38">
        <v>1.90256666641667</v>
      </c>
      <c r="AE38">
        <v>1.8791441664999999</v>
      </c>
      <c r="AF38">
        <v>1.67894083333333</v>
      </c>
      <c r="AG38">
        <v>1.8285875</v>
      </c>
      <c r="AH38">
        <v>2.0148858333333299</v>
      </c>
      <c r="AI38">
        <v>1.8604658333333299</v>
      </c>
      <c r="AJ38">
        <v>2.0215566666666702</v>
      </c>
      <c r="AK38">
        <v>2.1097250000000001</v>
      </c>
      <c r="AL38">
        <v>2.4230749999999999</v>
      </c>
      <c r="AM38">
        <v>2.6846454999999998</v>
      </c>
      <c r="AN38">
        <v>2.77220666666667</v>
      </c>
      <c r="AO38">
        <v>3.32419666666667</v>
      </c>
      <c r="AP38">
        <v>3.6507633333333298</v>
      </c>
      <c r="AQ38">
        <v>4.2258800000000001</v>
      </c>
      <c r="AR38">
        <v>4.6243952500000001</v>
      </c>
      <c r="AS38">
        <v>5.1022416666666697</v>
      </c>
      <c r="AT38">
        <v>5.84141666666667</v>
      </c>
      <c r="AU38">
        <v>6.3277916666666698</v>
      </c>
      <c r="AV38">
        <v>4.94966666666667</v>
      </c>
      <c r="AW38">
        <v>4.6938333333333304</v>
      </c>
      <c r="AX38">
        <v>5.1167499999999997</v>
      </c>
      <c r="AY38">
        <v>5.8303000000000003</v>
      </c>
      <c r="AZ38">
        <v>6.1394083333333302</v>
      </c>
      <c r="BA38">
        <v>6.8268583333333304</v>
      </c>
      <c r="BB38">
        <v>7.1551416666666698</v>
      </c>
      <c r="BC38">
        <v>6.7936249999999996</v>
      </c>
      <c r="BD38">
        <v>6.8382333333333296</v>
      </c>
      <c r="BE38">
        <v>7.6405250000000002</v>
      </c>
      <c r="BF38">
        <v>8.3989083333333294</v>
      </c>
      <c r="BG38">
        <v>8.9760833333333405</v>
      </c>
      <c r="BH38">
        <v>10.1289916666667</v>
      </c>
      <c r="BI38">
        <v>10.901158333333299</v>
      </c>
      <c r="BJ38">
        <v>10.3474166666667</v>
      </c>
      <c r="BK38">
        <v>10.199975</v>
      </c>
      <c r="BL38">
        <v>10.7558666666667</v>
      </c>
      <c r="BM38">
        <v>11.456241666666701</v>
      </c>
      <c r="BN38">
        <v>11.087258333333301</v>
      </c>
      <c r="BO38">
        <v>12.3688083333333</v>
      </c>
      <c r="BP38">
        <v>13.5963833333333</v>
      </c>
      <c r="BQ38">
        <v>13.5963833333333</v>
      </c>
      <c r="BR38">
        <v>13.5963833333333</v>
      </c>
    </row>
    <row r="39" spans="1:70" x14ac:dyDescent="0.35">
      <c r="A39" t="s">
        <v>1582</v>
      </c>
      <c r="B39" t="s">
        <v>1583</v>
      </c>
      <c r="C39" t="s">
        <v>1975</v>
      </c>
      <c r="D39" t="s">
        <v>1976</v>
      </c>
      <c r="E39">
        <v>245.19510139835899</v>
      </c>
      <c r="F39">
        <v>245.26010162116</v>
      </c>
      <c r="G39">
        <v>245.013850686544</v>
      </c>
      <c r="H39">
        <v>245.01635069607499</v>
      </c>
      <c r="I39">
        <v>245.027184079042</v>
      </c>
      <c r="J39">
        <v>245.06093420770799</v>
      </c>
      <c r="K39">
        <v>245.67843655764401</v>
      </c>
      <c r="L39">
        <v>246.00093779128099</v>
      </c>
      <c r="M39">
        <v>247.56469375695099</v>
      </c>
      <c r="N39">
        <v>259.960574351236</v>
      </c>
      <c r="O39">
        <v>276.403137026845</v>
      </c>
      <c r="P39">
        <v>275.35645668533198</v>
      </c>
      <c r="Q39">
        <v>252.02762746264901</v>
      </c>
      <c r="R39">
        <v>222.88918305322699</v>
      </c>
      <c r="S39">
        <v>240.70466763782301</v>
      </c>
      <c r="T39">
        <v>214.31290034121901</v>
      </c>
      <c r="U39">
        <v>238.95049426705901</v>
      </c>
      <c r="V39">
        <v>245.67968656657601</v>
      </c>
      <c r="W39">
        <v>225.65586023395699</v>
      </c>
      <c r="X39">
        <v>212.721644262377</v>
      </c>
      <c r="Y39">
        <v>211.27955541470499</v>
      </c>
      <c r="Z39">
        <v>271.73145255032699</v>
      </c>
      <c r="AA39">
        <v>328.60625269898998</v>
      </c>
      <c r="AB39">
        <v>381.06603602462798</v>
      </c>
      <c r="AC39">
        <v>436.95666578800802</v>
      </c>
      <c r="AD39">
        <v>449.26296271160697</v>
      </c>
      <c r="AE39">
        <v>346.305903554493</v>
      </c>
      <c r="AF39">
        <v>300.53656240147802</v>
      </c>
      <c r="AG39">
        <v>297.84821881937802</v>
      </c>
      <c r="AH39">
        <v>319.008299487903</v>
      </c>
      <c r="AI39">
        <v>272.264787954393</v>
      </c>
      <c r="AJ39">
        <v>282.10690880881998</v>
      </c>
      <c r="AK39">
        <v>264.69180075057898</v>
      </c>
      <c r="AL39">
        <v>283.16257950001801</v>
      </c>
      <c r="AM39">
        <v>555.20469565569704</v>
      </c>
      <c r="AN39">
        <v>499.14842590131002</v>
      </c>
      <c r="AO39">
        <v>511.55243027251601</v>
      </c>
      <c r="AP39">
        <v>583.66937235339606</v>
      </c>
      <c r="AQ39">
        <v>589.951774567332</v>
      </c>
      <c r="AR39">
        <v>615.47334931916396</v>
      </c>
      <c r="AS39">
        <v>710.20797703136702</v>
      </c>
      <c r="AT39">
        <v>732.39769326022804</v>
      </c>
      <c r="AU39">
        <v>693.71322649637398</v>
      </c>
      <c r="AV39">
        <v>579.897426172466</v>
      </c>
      <c r="AW39">
        <v>527.33803229157604</v>
      </c>
      <c r="AX39">
        <v>527.25836264962595</v>
      </c>
      <c r="AY39">
        <v>522.42562489517604</v>
      </c>
      <c r="AZ39">
        <v>478.63371847636301</v>
      </c>
      <c r="BA39">
        <v>446.00004143278801</v>
      </c>
      <c r="BB39">
        <v>470.29342334139801</v>
      </c>
      <c r="BC39">
        <v>494.794262222947</v>
      </c>
      <c r="BD39">
        <v>471.24862571893698</v>
      </c>
      <c r="BE39">
        <v>510.55633845425098</v>
      </c>
      <c r="BF39">
        <v>493.89962385223703</v>
      </c>
      <c r="BG39">
        <v>493.757329875312</v>
      </c>
      <c r="BH39">
        <v>591.21169798260996</v>
      </c>
      <c r="BI39">
        <v>592.60561506302201</v>
      </c>
      <c r="BJ39">
        <v>580.65674958785803</v>
      </c>
      <c r="BK39">
        <v>555.44645839822601</v>
      </c>
      <c r="BL39">
        <v>585.91101318036897</v>
      </c>
      <c r="BM39">
        <v>575.58600451094503</v>
      </c>
      <c r="BN39">
        <v>554.53067503310399</v>
      </c>
      <c r="BO39">
        <v>623.75970091118199</v>
      </c>
      <c r="BP39">
        <v>606.56975016591696</v>
      </c>
      <c r="BQ39">
        <v>606.56975016591696</v>
      </c>
      <c r="BR39">
        <v>606.56975016591696</v>
      </c>
    </row>
    <row r="40" spans="1:70" x14ac:dyDescent="0.35">
      <c r="A40" t="s">
        <v>1584</v>
      </c>
      <c r="B40" t="s">
        <v>1585</v>
      </c>
      <c r="C40" t="s">
        <v>1975</v>
      </c>
      <c r="D40" t="s">
        <v>1976</v>
      </c>
      <c r="E40">
        <v>0.96976678666666705</v>
      </c>
      <c r="F40">
        <v>1.01306251583333</v>
      </c>
      <c r="G40">
        <v>1.06876922408333</v>
      </c>
      <c r="H40">
        <v>1.07851434416667</v>
      </c>
      <c r="I40">
        <v>1.07859841916667</v>
      </c>
      <c r="J40">
        <v>1.07798428416667</v>
      </c>
      <c r="K40">
        <v>1.0773415666666699</v>
      </c>
      <c r="L40">
        <v>1.0787104241666701</v>
      </c>
      <c r="M40">
        <v>1.0774714008333299</v>
      </c>
      <c r="N40">
        <v>1.0767805125000001</v>
      </c>
      <c r="O40">
        <v>1.0442187441666699</v>
      </c>
      <c r="P40">
        <v>1.00981054416667</v>
      </c>
      <c r="Q40">
        <v>0.99066255583333296</v>
      </c>
      <c r="R40">
        <v>1.00009014</v>
      </c>
      <c r="S40">
        <v>0.97801752558333299</v>
      </c>
      <c r="T40">
        <v>1.01715926333333</v>
      </c>
      <c r="U40">
        <v>0.98602830408333297</v>
      </c>
      <c r="V40">
        <v>1.06344161083333</v>
      </c>
      <c r="W40">
        <v>1.14065917075</v>
      </c>
      <c r="X40">
        <v>1.17142449583333</v>
      </c>
      <c r="Y40">
        <v>1.1692268666666701</v>
      </c>
      <c r="Z40">
        <v>1.1989031208333301</v>
      </c>
      <c r="AA40">
        <v>1.23373491166667</v>
      </c>
      <c r="AB40">
        <v>1.23241182741667</v>
      </c>
      <c r="AC40">
        <v>1.29506561083333</v>
      </c>
      <c r="AD40">
        <v>1.36550739166667</v>
      </c>
      <c r="AE40">
        <v>1.3894710591666699</v>
      </c>
      <c r="AF40">
        <v>1.3259825816666699</v>
      </c>
      <c r="AG40">
        <v>1.23070084666667</v>
      </c>
      <c r="AH40">
        <v>1.1839720841666701</v>
      </c>
      <c r="AI40">
        <v>1.1667736266666699</v>
      </c>
      <c r="AJ40">
        <v>1.14572584416667</v>
      </c>
      <c r="AK40">
        <v>1.20872292</v>
      </c>
      <c r="AL40">
        <v>1.2900878816666701</v>
      </c>
      <c r="AM40">
        <v>1.3656734475000001</v>
      </c>
      <c r="AN40">
        <v>1.3724454183333299</v>
      </c>
      <c r="AO40">
        <v>1.36352163583333</v>
      </c>
      <c r="AP40">
        <v>1.3845980283333299</v>
      </c>
      <c r="AQ40">
        <v>1.4835053016666699</v>
      </c>
      <c r="AR40">
        <v>1.48570481916667</v>
      </c>
      <c r="AS40">
        <v>1.485394095</v>
      </c>
      <c r="AT40">
        <v>1.548839955</v>
      </c>
      <c r="AU40">
        <v>1.5703428341666701</v>
      </c>
      <c r="AV40">
        <v>1.4010145475</v>
      </c>
      <c r="AW40">
        <v>1.3012815950000001</v>
      </c>
      <c r="AX40">
        <v>1.2114051341666701</v>
      </c>
      <c r="AY40">
        <v>1.1343447258333299</v>
      </c>
      <c r="AZ40">
        <v>1.0740456216666701</v>
      </c>
      <c r="BA40">
        <v>1.06708691833333</v>
      </c>
      <c r="BB40">
        <v>1.1415354059127001</v>
      </c>
      <c r="BC40">
        <v>1.03011273517598</v>
      </c>
      <c r="BD40">
        <v>0.98925815863636402</v>
      </c>
      <c r="BE40">
        <v>0.99936474359307403</v>
      </c>
      <c r="BF40">
        <v>1.0301373637301601</v>
      </c>
      <c r="BG40">
        <v>1.10474713237886</v>
      </c>
      <c r="BH40">
        <v>1.27878620362554</v>
      </c>
      <c r="BI40">
        <v>1.3256151637482001</v>
      </c>
      <c r="BJ40">
        <v>1.2979358464603901</v>
      </c>
      <c r="BK40">
        <v>1.2958179281353399</v>
      </c>
      <c r="BL40">
        <v>1.32679336266012</v>
      </c>
      <c r="BM40">
        <v>1.34115267222386</v>
      </c>
      <c r="BN40">
        <v>1.2538769021267999</v>
      </c>
      <c r="BO40">
        <v>1.3015547747435501</v>
      </c>
      <c r="BP40">
        <v>1.3499086407939</v>
      </c>
      <c r="BQ40">
        <v>1.3499086407939</v>
      </c>
      <c r="BR40">
        <v>1.3499086407939</v>
      </c>
    </row>
    <row r="41" spans="1:70" x14ac:dyDescent="0.35">
      <c r="A41" t="s">
        <v>1586</v>
      </c>
      <c r="B41" t="s">
        <v>1587</v>
      </c>
      <c r="C41" t="s">
        <v>1975</v>
      </c>
      <c r="D41" t="s">
        <v>1976</v>
      </c>
    </row>
    <row r="42" spans="1:70" x14ac:dyDescent="0.35">
      <c r="A42" t="s">
        <v>1588</v>
      </c>
      <c r="B42" t="s">
        <v>1589</v>
      </c>
      <c r="C42" t="s">
        <v>1975</v>
      </c>
      <c r="D42" t="s">
        <v>1976</v>
      </c>
      <c r="E42">
        <v>4.3729500033729503</v>
      </c>
      <c r="F42">
        <v>4.3729500033729503</v>
      </c>
      <c r="G42">
        <v>4.3729500033729503</v>
      </c>
      <c r="H42">
        <v>4.3729500033729503</v>
      </c>
      <c r="I42">
        <v>4.3729500033729503</v>
      </c>
      <c r="J42">
        <v>4.3729500033729503</v>
      </c>
      <c r="K42">
        <v>4.3729500033729503</v>
      </c>
      <c r="L42">
        <v>4.3729500033729503</v>
      </c>
      <c r="M42">
        <v>4.3729500033729503</v>
      </c>
      <c r="N42">
        <v>4.3729500033729503</v>
      </c>
      <c r="O42">
        <v>4.3729500033729503</v>
      </c>
      <c r="P42">
        <v>4.1338541683120198</v>
      </c>
      <c r="Q42">
        <v>3.8192499990000002</v>
      </c>
      <c r="R42">
        <v>3.16483333241667</v>
      </c>
      <c r="S42">
        <v>2.9792499989999999</v>
      </c>
      <c r="T42">
        <v>2.5812833324166702</v>
      </c>
      <c r="U42">
        <v>2.49964166575</v>
      </c>
      <c r="V42">
        <v>2.4035249993333299</v>
      </c>
      <c r="W42">
        <v>1.7880249992499999</v>
      </c>
      <c r="X42">
        <v>1.6627249990833299</v>
      </c>
      <c r="Y42">
        <v>1.67570833258333</v>
      </c>
      <c r="Z42">
        <v>1.9642416659166699</v>
      </c>
      <c r="AA42">
        <v>2.0302749990833302</v>
      </c>
      <c r="AB42">
        <v>2.0991416657499999</v>
      </c>
      <c r="AC42">
        <v>2.34968333283333</v>
      </c>
      <c r="AD42">
        <v>2.457125</v>
      </c>
      <c r="AE42">
        <v>1.7989166665</v>
      </c>
      <c r="AF42">
        <v>1.49119166666667</v>
      </c>
      <c r="AG42">
        <v>1.4633</v>
      </c>
      <c r="AH42">
        <v>1.6359250000000001</v>
      </c>
      <c r="AI42">
        <v>1.3891583333333299</v>
      </c>
      <c r="AJ42">
        <v>1.4339916666666701</v>
      </c>
      <c r="AK42">
        <v>1.40621833333333</v>
      </c>
      <c r="AL42">
        <v>1.4776166666666699</v>
      </c>
      <c r="AM42">
        <v>1.3676925</v>
      </c>
      <c r="AN42">
        <v>1.18246916666667</v>
      </c>
      <c r="AO42">
        <v>1.2360100000000001</v>
      </c>
      <c r="AP42">
        <v>1.4513125</v>
      </c>
      <c r="AQ42">
        <v>1.44981330833333</v>
      </c>
      <c r="AR42">
        <v>1.5021549999999999</v>
      </c>
      <c r="AS42">
        <v>1.6888425</v>
      </c>
      <c r="AT42">
        <v>1.6876150000000001</v>
      </c>
      <c r="AU42">
        <v>1.5586074999999999</v>
      </c>
      <c r="AV42">
        <v>1.34665083333333</v>
      </c>
      <c r="AW42">
        <v>1.2434958333333299</v>
      </c>
      <c r="AX42">
        <v>1.2451766666666699</v>
      </c>
      <c r="AY42">
        <v>1.2538433333333301</v>
      </c>
      <c r="AZ42">
        <v>1.20036583333333</v>
      </c>
      <c r="BA42">
        <v>1.0830900000000001</v>
      </c>
      <c r="BB42">
        <v>1.08814169630268</v>
      </c>
      <c r="BC42">
        <v>1.04290564573352</v>
      </c>
      <c r="BD42">
        <v>0.88804202822328104</v>
      </c>
      <c r="BE42">
        <v>0.93768448070934896</v>
      </c>
      <c r="BF42">
        <v>0.92690354775828498</v>
      </c>
      <c r="BG42">
        <v>0.91615104728361296</v>
      </c>
      <c r="BH42">
        <v>0.96238132800435405</v>
      </c>
      <c r="BI42">
        <v>0.98539439424483399</v>
      </c>
      <c r="BJ42">
        <v>0.98469166666666696</v>
      </c>
      <c r="BK42">
        <v>0.97789166666666705</v>
      </c>
      <c r="BL42">
        <v>0.99370916666666698</v>
      </c>
      <c r="BM42">
        <v>0.93896500000000005</v>
      </c>
      <c r="BN42">
        <v>0.91384583333333302</v>
      </c>
      <c r="BO42">
        <v>0.95483249999999997</v>
      </c>
      <c r="BP42">
        <v>0.89849000000000001</v>
      </c>
      <c r="BQ42">
        <v>0.89849000000000001</v>
      </c>
      <c r="BR42">
        <v>0.89849000000000001</v>
      </c>
    </row>
    <row r="43" spans="1:70" x14ac:dyDescent="0.35">
      <c r="A43" t="s">
        <v>1590</v>
      </c>
      <c r="B43" t="s">
        <v>1591</v>
      </c>
      <c r="C43" t="s">
        <v>1975</v>
      </c>
      <c r="D43" t="s">
        <v>1976</v>
      </c>
    </row>
    <row r="44" spans="1:70" x14ac:dyDescent="0.35">
      <c r="A44" t="s">
        <v>1592</v>
      </c>
      <c r="B44" t="s">
        <v>1593</v>
      </c>
      <c r="C44" t="s">
        <v>1975</v>
      </c>
      <c r="D44" t="s">
        <v>1976</v>
      </c>
      <c r="E44">
        <v>1.0489693750843499E-3</v>
      </c>
      <c r="F44">
        <v>1.05013600777515E-3</v>
      </c>
      <c r="G44">
        <v>1.05763578898984E-3</v>
      </c>
      <c r="H44">
        <v>1.6217859852693699E-3</v>
      </c>
      <c r="I44">
        <v>2.3074326347769501E-3</v>
      </c>
      <c r="J44">
        <v>3.1566578421154401E-3</v>
      </c>
      <c r="K44">
        <v>3.8511375671629201E-3</v>
      </c>
      <c r="L44">
        <v>5.0682687003574898E-3</v>
      </c>
      <c r="M44">
        <v>6.8764659110372899E-3</v>
      </c>
      <c r="N44">
        <v>8.6175817471208106E-3</v>
      </c>
      <c r="O44">
        <v>1.12775040919884E-2</v>
      </c>
      <c r="P44">
        <v>1.22086435743848E-2</v>
      </c>
      <c r="Q44">
        <v>2.0835225059596601E-2</v>
      </c>
      <c r="R44">
        <v>7.1641908452915404E-2</v>
      </c>
      <c r="S44">
        <v>0.59282626128923499</v>
      </c>
      <c r="T44">
        <v>4.91041666666667</v>
      </c>
      <c r="U44">
        <v>13.054166666666699</v>
      </c>
      <c r="V44">
        <v>21.535833333333301</v>
      </c>
      <c r="W44">
        <v>31.655833333333302</v>
      </c>
      <c r="X44">
        <v>37.245833333333302</v>
      </c>
      <c r="Y44">
        <v>39</v>
      </c>
      <c r="Z44">
        <v>39</v>
      </c>
      <c r="AA44">
        <v>50.908333333333303</v>
      </c>
      <c r="AB44">
        <v>78.788333333333298</v>
      </c>
      <c r="AC44">
        <v>98.477500000000006</v>
      </c>
      <c r="AD44">
        <v>160.85999999991699</v>
      </c>
      <c r="AE44">
        <v>192.92999999966699</v>
      </c>
      <c r="AF44">
        <v>219.40666666666701</v>
      </c>
      <c r="AG44">
        <v>245.011666666667</v>
      </c>
      <c r="AH44">
        <v>266.95416666666699</v>
      </c>
      <c r="AI44">
        <v>304.90333333333302</v>
      </c>
      <c r="AJ44">
        <v>349.21583333333302</v>
      </c>
      <c r="AK44">
        <v>362.57583333333298</v>
      </c>
      <c r="AL44">
        <v>404.16583333333301</v>
      </c>
      <c r="AM44">
        <v>420.17666666666702</v>
      </c>
      <c r="AN44">
        <v>396.77333333333303</v>
      </c>
      <c r="AO44">
        <v>412.26666666666699</v>
      </c>
      <c r="AP44">
        <v>419.29500000000002</v>
      </c>
      <c r="AQ44">
        <v>460.28750000000002</v>
      </c>
      <c r="AR44">
        <v>508.77666666666698</v>
      </c>
      <c r="AS44">
        <v>539.58749999999998</v>
      </c>
      <c r="AT44">
        <v>634.93833333333305</v>
      </c>
      <c r="AU44">
        <v>688.93666666666695</v>
      </c>
      <c r="AV44">
        <v>691.39750000000004</v>
      </c>
      <c r="AW44">
        <v>609.52916666666704</v>
      </c>
      <c r="AX44">
        <v>559.76750000000004</v>
      </c>
      <c r="AY44">
        <v>530.27499999999998</v>
      </c>
      <c r="AZ44">
        <v>522.46416666666698</v>
      </c>
      <c r="BA44">
        <v>522.46103583333297</v>
      </c>
      <c r="BB44">
        <v>560.85989484127003</v>
      </c>
      <c r="BC44">
        <v>510.24916666666701</v>
      </c>
      <c r="BD44">
        <v>483.66750000000002</v>
      </c>
      <c r="BE44">
        <v>486.47130339105303</v>
      </c>
      <c r="BF44">
        <v>495.272877645503</v>
      </c>
      <c r="BG44">
        <v>570.34821612743997</v>
      </c>
      <c r="BH44">
        <v>654.12408425419596</v>
      </c>
      <c r="BI44">
        <v>676.95773604465705</v>
      </c>
      <c r="BJ44">
        <v>648.83379259826097</v>
      </c>
      <c r="BK44">
        <v>641.27681306639499</v>
      </c>
      <c r="BL44">
        <v>702.89742256152897</v>
      </c>
      <c r="BM44">
        <v>792.72720610316799</v>
      </c>
      <c r="BN44">
        <v>758.955378658977</v>
      </c>
      <c r="BO44">
        <v>873.31418954301398</v>
      </c>
      <c r="BP44">
        <v>840.06652665149898</v>
      </c>
      <c r="BQ44">
        <v>840.06652665149898</v>
      </c>
      <c r="BR44">
        <v>840.06652665149898</v>
      </c>
    </row>
    <row r="45" spans="1:70" x14ac:dyDescent="0.35">
      <c r="A45" t="s">
        <v>1594</v>
      </c>
      <c r="B45" t="s">
        <v>219</v>
      </c>
      <c r="C45" t="s">
        <v>1975</v>
      </c>
      <c r="D45" t="s">
        <v>1976</v>
      </c>
      <c r="E45">
        <v>2.46180889882528</v>
      </c>
      <c r="F45">
        <v>2.46180889882528</v>
      </c>
      <c r="G45">
        <v>2.46180889882528</v>
      </c>
      <c r="H45">
        <v>2.46180889882528</v>
      </c>
      <c r="I45">
        <v>2.46180889882528</v>
      </c>
      <c r="J45">
        <v>2.46180889882528</v>
      </c>
      <c r="K45">
        <v>2.46180889882528</v>
      </c>
      <c r="L45">
        <v>2.46180889882528</v>
      </c>
      <c r="M45">
        <v>2.46180889882528</v>
      </c>
      <c r="N45">
        <v>2.46180889882528</v>
      </c>
      <c r="O45">
        <v>2.46180889882528</v>
      </c>
      <c r="P45">
        <v>2.46180889882528</v>
      </c>
      <c r="Q45">
        <v>2.2450664486006602</v>
      </c>
      <c r="R45">
        <v>1.9894155246324701</v>
      </c>
      <c r="S45">
        <v>1.96110708887637</v>
      </c>
      <c r="T45">
        <v>1.8598233893865801</v>
      </c>
      <c r="U45">
        <v>1.9414153510209899</v>
      </c>
      <c r="V45">
        <v>1.85782338223957</v>
      </c>
      <c r="W45">
        <v>1.68358941885647</v>
      </c>
      <c r="X45">
        <v>1.5549389540148599</v>
      </c>
      <c r="Y45">
        <v>1.49838605814132</v>
      </c>
      <c r="Z45">
        <v>1.7045416658333301</v>
      </c>
      <c r="AA45">
        <v>1.8925416658333301</v>
      </c>
      <c r="AB45">
        <v>1.97567499916667</v>
      </c>
      <c r="AC45">
        <v>2.3200416662499999</v>
      </c>
      <c r="AD45">
        <v>2.93665833325</v>
      </c>
      <c r="AE45">
        <v>3.4527916665833298</v>
      </c>
      <c r="AF45">
        <v>3.7221000000000002</v>
      </c>
      <c r="AG45">
        <v>3.7221000000000002</v>
      </c>
      <c r="AH45">
        <v>3.7651083333333299</v>
      </c>
      <c r="AI45">
        <v>4.78320833333333</v>
      </c>
      <c r="AJ45">
        <v>5.3233916666666703</v>
      </c>
      <c r="AK45">
        <v>5.5145916666666697</v>
      </c>
      <c r="AL45">
        <v>5.7619583333333297</v>
      </c>
      <c r="AM45">
        <v>8.6187426666666695</v>
      </c>
      <c r="AN45">
        <v>8.3514166666666707</v>
      </c>
      <c r="AO45">
        <v>8.3141750000000005</v>
      </c>
      <c r="AP45">
        <v>8.2898166666666704</v>
      </c>
      <c r="AQ45">
        <v>8.2789583333333301</v>
      </c>
      <c r="AR45">
        <v>8.2782499999999999</v>
      </c>
      <c r="AS45">
        <v>8.2785041666666697</v>
      </c>
      <c r="AT45">
        <v>8.2770683333333306</v>
      </c>
      <c r="AU45">
        <v>8.2769575</v>
      </c>
      <c r="AV45">
        <v>8.2770366666666693</v>
      </c>
      <c r="AW45">
        <v>8.2768008333333292</v>
      </c>
      <c r="AX45">
        <v>8.1943166666666691</v>
      </c>
      <c r="AY45">
        <v>7.9734383333333296</v>
      </c>
      <c r="AZ45">
        <v>7.6075324999999996</v>
      </c>
      <c r="BA45">
        <v>6.9486549999999996</v>
      </c>
      <c r="BB45">
        <v>6.8314160517666602</v>
      </c>
      <c r="BC45">
        <v>6.7702690287094001</v>
      </c>
      <c r="BD45">
        <v>6.4614613265500704</v>
      </c>
      <c r="BE45">
        <v>6.3123328268318604</v>
      </c>
      <c r="BF45">
        <v>6.19575834608231</v>
      </c>
      <c r="BG45">
        <v>6.1434340944886703</v>
      </c>
      <c r="BH45">
        <v>6.22748867298455</v>
      </c>
      <c r="BI45">
        <v>6.6444778294468003</v>
      </c>
      <c r="BJ45">
        <v>6.7587550863359702</v>
      </c>
      <c r="BK45">
        <v>6.6159571773543897</v>
      </c>
      <c r="BL45">
        <v>6.9083850099290096</v>
      </c>
      <c r="BM45">
        <v>6.9007672694492497</v>
      </c>
      <c r="BN45">
        <v>6.4489751802431599</v>
      </c>
      <c r="BO45">
        <v>6.7371581123711897</v>
      </c>
      <c r="BP45">
        <v>7.0839984234363103</v>
      </c>
      <c r="BQ45">
        <v>7.0839984234363103</v>
      </c>
      <c r="BR45">
        <v>7.0839984234363103</v>
      </c>
    </row>
    <row r="46" spans="1:70" x14ac:dyDescent="0.35">
      <c r="A46" t="s">
        <v>1595</v>
      </c>
      <c r="B46" t="s">
        <v>1596</v>
      </c>
      <c r="C46" t="s">
        <v>1975</v>
      </c>
      <c r="D46" t="s">
        <v>1976</v>
      </c>
      <c r="E46">
        <v>245.19510139835899</v>
      </c>
      <c r="F46">
        <v>245.26010162116</v>
      </c>
      <c r="G46">
        <v>245.013850686544</v>
      </c>
      <c r="H46">
        <v>245.01635069607499</v>
      </c>
      <c r="I46">
        <v>245.027184079042</v>
      </c>
      <c r="J46">
        <v>245.06093420770799</v>
      </c>
      <c r="K46">
        <v>245.67843655764401</v>
      </c>
      <c r="L46">
        <v>246.00093779128099</v>
      </c>
      <c r="M46">
        <v>247.56469375695099</v>
      </c>
      <c r="N46">
        <v>259.960574351236</v>
      </c>
      <c r="O46">
        <v>276.403137026845</v>
      </c>
      <c r="P46">
        <v>275.35645668533198</v>
      </c>
      <c r="Q46">
        <v>252.02762746264901</v>
      </c>
      <c r="R46">
        <v>222.88918305322699</v>
      </c>
      <c r="S46">
        <v>240.70466763782301</v>
      </c>
      <c r="T46">
        <v>214.31290034121901</v>
      </c>
      <c r="U46">
        <v>238.95049426705901</v>
      </c>
      <c r="V46">
        <v>245.67968656657601</v>
      </c>
      <c r="W46">
        <v>225.65586023395699</v>
      </c>
      <c r="X46">
        <v>212.721644262377</v>
      </c>
      <c r="Y46">
        <v>211.27955541470499</v>
      </c>
      <c r="Z46">
        <v>271.73145255032699</v>
      </c>
      <c r="AA46">
        <v>328.60625269898998</v>
      </c>
      <c r="AB46">
        <v>381.06603602462798</v>
      </c>
      <c r="AC46">
        <v>436.95666578800802</v>
      </c>
      <c r="AD46">
        <v>449.26296271160697</v>
      </c>
      <c r="AE46">
        <v>346.305903554493</v>
      </c>
      <c r="AF46">
        <v>300.53656240147802</v>
      </c>
      <c r="AG46">
        <v>297.84821881937802</v>
      </c>
      <c r="AH46">
        <v>319.008299487903</v>
      </c>
      <c r="AI46">
        <v>272.264787954393</v>
      </c>
      <c r="AJ46">
        <v>282.10690880881998</v>
      </c>
      <c r="AK46">
        <v>264.69180075057898</v>
      </c>
      <c r="AL46">
        <v>283.16257950001801</v>
      </c>
      <c r="AM46">
        <v>555.20469565569704</v>
      </c>
      <c r="AN46">
        <v>499.14842590131002</v>
      </c>
      <c r="AO46">
        <v>511.55243027251601</v>
      </c>
      <c r="AP46">
        <v>583.66937235339606</v>
      </c>
      <c r="AQ46">
        <v>589.951774567332</v>
      </c>
      <c r="AR46">
        <v>615.47334931916396</v>
      </c>
      <c r="AS46">
        <v>710.20797703136702</v>
      </c>
      <c r="AT46">
        <v>732.39769326022804</v>
      </c>
      <c r="AU46">
        <v>693.71322649637398</v>
      </c>
      <c r="AV46">
        <v>579.897426172466</v>
      </c>
      <c r="AW46">
        <v>527.33803229157604</v>
      </c>
      <c r="AX46">
        <v>527.25836264962595</v>
      </c>
      <c r="AY46">
        <v>522.42562489517604</v>
      </c>
      <c r="AZ46">
        <v>478.63371847636301</v>
      </c>
      <c r="BA46">
        <v>446.00004143278801</v>
      </c>
      <c r="BB46">
        <v>470.29342334139801</v>
      </c>
      <c r="BC46">
        <v>494.794262222947</v>
      </c>
      <c r="BD46">
        <v>471.24862571893698</v>
      </c>
      <c r="BE46">
        <v>510.55633845425098</v>
      </c>
      <c r="BF46">
        <v>493.89962385223703</v>
      </c>
      <c r="BG46">
        <v>493.757329875312</v>
      </c>
      <c r="BH46">
        <v>591.21169798260996</v>
      </c>
      <c r="BI46">
        <v>592.60561506302201</v>
      </c>
      <c r="BJ46">
        <v>580.65674958785803</v>
      </c>
      <c r="BK46">
        <v>555.44645839822601</v>
      </c>
      <c r="BL46">
        <v>585.91101318036897</v>
      </c>
      <c r="BM46">
        <v>575.58600451094503</v>
      </c>
      <c r="BN46">
        <v>554.53067503310399</v>
      </c>
      <c r="BO46">
        <v>623.75970091118199</v>
      </c>
      <c r="BP46">
        <v>606.56975016591696</v>
      </c>
      <c r="BQ46">
        <v>606.56975016591696</v>
      </c>
      <c r="BR46">
        <v>606.56975016591696</v>
      </c>
    </row>
    <row r="47" spans="1:70" x14ac:dyDescent="0.35">
      <c r="A47" t="s">
        <v>1597</v>
      </c>
      <c r="B47" t="s">
        <v>1598</v>
      </c>
      <c r="C47" t="s">
        <v>1975</v>
      </c>
      <c r="D47" t="s">
        <v>1976</v>
      </c>
      <c r="E47">
        <v>245.19510139835899</v>
      </c>
      <c r="F47">
        <v>245.26010162116</v>
      </c>
      <c r="G47">
        <v>245.013850686544</v>
      </c>
      <c r="H47">
        <v>245.01635069607499</v>
      </c>
      <c r="I47">
        <v>245.027184079042</v>
      </c>
      <c r="J47">
        <v>245.06093420770799</v>
      </c>
      <c r="K47">
        <v>245.67843655764401</v>
      </c>
      <c r="L47">
        <v>246.00093779128099</v>
      </c>
      <c r="M47">
        <v>247.56469375695099</v>
      </c>
      <c r="N47">
        <v>259.960574351236</v>
      </c>
      <c r="O47">
        <v>276.403137026845</v>
      </c>
      <c r="P47">
        <v>275.35645668533198</v>
      </c>
      <c r="Q47">
        <v>252.02762746264901</v>
      </c>
      <c r="R47">
        <v>222.88918305322699</v>
      </c>
      <c r="S47">
        <v>240.70466763782301</v>
      </c>
      <c r="T47">
        <v>214.31290034121901</v>
      </c>
      <c r="U47">
        <v>238.95049426705901</v>
      </c>
      <c r="V47">
        <v>245.67968656657601</v>
      </c>
      <c r="W47">
        <v>225.65586023395699</v>
      </c>
      <c r="X47">
        <v>212.721644262377</v>
      </c>
      <c r="Y47">
        <v>211.27955541470499</v>
      </c>
      <c r="Z47">
        <v>271.73145255032699</v>
      </c>
      <c r="AA47">
        <v>328.60625269898998</v>
      </c>
      <c r="AB47">
        <v>381.06603602462798</v>
      </c>
      <c r="AC47">
        <v>436.95666578800802</v>
      </c>
      <c r="AD47">
        <v>449.26296271160697</v>
      </c>
      <c r="AE47">
        <v>346.305903554493</v>
      </c>
      <c r="AF47">
        <v>300.53656240147802</v>
      </c>
      <c r="AG47">
        <v>297.84821881937802</v>
      </c>
      <c r="AH47">
        <v>319.008299487903</v>
      </c>
      <c r="AI47">
        <v>272.264787954393</v>
      </c>
      <c r="AJ47">
        <v>282.10690880881998</v>
      </c>
      <c r="AK47">
        <v>264.69180075057898</v>
      </c>
      <c r="AL47">
        <v>283.16257950001801</v>
      </c>
      <c r="AM47">
        <v>555.20469565569704</v>
      </c>
      <c r="AN47">
        <v>499.14842590131002</v>
      </c>
      <c r="AO47">
        <v>511.55243027251601</v>
      </c>
      <c r="AP47">
        <v>583.66937235339606</v>
      </c>
      <c r="AQ47">
        <v>589.951774567332</v>
      </c>
      <c r="AR47">
        <v>615.47334931916396</v>
      </c>
      <c r="AS47">
        <v>710.20797703136702</v>
      </c>
      <c r="AT47">
        <v>732.39769326022804</v>
      </c>
      <c r="AU47">
        <v>693.71322649637398</v>
      </c>
      <c r="AV47">
        <v>579.897426172466</v>
      </c>
      <c r="AW47">
        <v>527.33803229157604</v>
      </c>
      <c r="AX47">
        <v>527.25836264962595</v>
      </c>
      <c r="AY47">
        <v>522.42562489517604</v>
      </c>
      <c r="AZ47">
        <v>478.63371847636301</v>
      </c>
      <c r="BA47">
        <v>446.00004143278801</v>
      </c>
      <c r="BB47">
        <v>470.29342334139801</v>
      </c>
      <c r="BC47">
        <v>494.794262222947</v>
      </c>
      <c r="BD47">
        <v>471.24862571893698</v>
      </c>
      <c r="BE47">
        <v>510.55633845425098</v>
      </c>
      <c r="BF47">
        <v>493.89962385223703</v>
      </c>
      <c r="BG47">
        <v>493.757329875312</v>
      </c>
      <c r="BH47">
        <v>591.21169798260996</v>
      </c>
      <c r="BI47">
        <v>592.60561506302201</v>
      </c>
      <c r="BJ47">
        <v>580.65674958785803</v>
      </c>
      <c r="BK47">
        <v>555.44645839822601</v>
      </c>
      <c r="BL47">
        <v>585.91101318036897</v>
      </c>
      <c r="BM47">
        <v>575.58600451094503</v>
      </c>
      <c r="BN47">
        <v>554.53067503310399</v>
      </c>
      <c r="BO47">
        <v>623.75970091118199</v>
      </c>
      <c r="BP47">
        <v>606.56975016591696</v>
      </c>
      <c r="BQ47">
        <v>606.56975016591696</v>
      </c>
      <c r="BR47">
        <v>606.56975016591696</v>
      </c>
    </row>
    <row r="48" spans="1:70" x14ac:dyDescent="0.35">
      <c r="A48" t="s">
        <v>1599</v>
      </c>
      <c r="B48" t="s">
        <v>1600</v>
      </c>
      <c r="C48" t="s">
        <v>1975</v>
      </c>
      <c r="D48" t="s">
        <v>1976</v>
      </c>
      <c r="E48">
        <v>1.7000000000000001E-13</v>
      </c>
      <c r="F48">
        <v>1.7500000000000001E-13</v>
      </c>
      <c r="G48">
        <v>2.0999999999999999E-13</v>
      </c>
      <c r="H48">
        <v>2.5249999999999998E-13</v>
      </c>
      <c r="I48">
        <v>5.4999999999999998E-13</v>
      </c>
      <c r="J48">
        <v>5.4999999999999998E-13</v>
      </c>
      <c r="K48">
        <v>5.4999999999999998E-13</v>
      </c>
      <c r="L48">
        <v>1.15666666666667E-12</v>
      </c>
      <c r="M48">
        <v>1.67E-12</v>
      </c>
      <c r="N48">
        <v>1.67E-12</v>
      </c>
      <c r="O48">
        <v>1.67E-12</v>
      </c>
      <c r="P48">
        <v>1.67E-12</v>
      </c>
      <c r="Q48">
        <v>1.67E-12</v>
      </c>
      <c r="R48">
        <v>1.67E-12</v>
      </c>
      <c r="S48">
        <v>1.67E-12</v>
      </c>
      <c r="T48">
        <v>1.67E-12</v>
      </c>
      <c r="U48">
        <v>2.6408333333333302E-12</v>
      </c>
      <c r="V48">
        <v>2.8549999999999999E-12</v>
      </c>
      <c r="W48">
        <v>2.7866666666666699E-12</v>
      </c>
      <c r="X48">
        <v>5.7608333333333302E-12</v>
      </c>
      <c r="Y48">
        <v>9.3308333333333297E-12</v>
      </c>
      <c r="Z48">
        <v>1.46083333333333E-11</v>
      </c>
      <c r="AA48">
        <v>1.91625E-11</v>
      </c>
      <c r="AB48">
        <v>4.2955000000000002E-11</v>
      </c>
      <c r="AC48">
        <v>1.20404166666667E-10</v>
      </c>
      <c r="AD48">
        <v>1.6620749999999999E-10</v>
      </c>
      <c r="AE48">
        <v>1.98705833333333E-10</v>
      </c>
      <c r="AF48">
        <v>3.7459499999999999E-10</v>
      </c>
      <c r="AG48">
        <v>6.2342999999999999E-10</v>
      </c>
      <c r="AH48">
        <v>1.27120833333333E-9</v>
      </c>
      <c r="AI48">
        <v>2.3947483333333299E-9</v>
      </c>
      <c r="AJ48">
        <v>5.1945694166666698E-8</v>
      </c>
      <c r="AK48">
        <v>2.1513626025000001E-6</v>
      </c>
      <c r="AL48">
        <v>2.5144168139999999E-5</v>
      </c>
      <c r="AM48">
        <v>1.19411916666667E-2</v>
      </c>
      <c r="AN48">
        <v>7.0244716666666707E-2</v>
      </c>
      <c r="AO48">
        <v>0.50184917500000004</v>
      </c>
      <c r="AP48">
        <v>1.3134475999999999</v>
      </c>
      <c r="AQ48">
        <v>1.6066598830652601</v>
      </c>
      <c r="AR48">
        <v>4.0183333322313999</v>
      </c>
      <c r="AS48">
        <v>21.8183333273501</v>
      </c>
      <c r="AT48">
        <v>206.61749994333999</v>
      </c>
      <c r="AU48">
        <v>346.48499990498402</v>
      </c>
      <c r="AV48">
        <v>405.17818323067002</v>
      </c>
      <c r="AW48">
        <v>399.47579166666702</v>
      </c>
      <c r="AX48">
        <v>473.90800833333299</v>
      </c>
      <c r="AY48">
        <v>468.27882499999998</v>
      </c>
      <c r="AZ48">
        <v>516.74989166666705</v>
      </c>
      <c r="BA48">
        <v>559.29250833333299</v>
      </c>
      <c r="BB48">
        <v>809.78583333333302</v>
      </c>
      <c r="BC48">
        <v>905.91345833333298</v>
      </c>
      <c r="BD48">
        <v>919.49130000000002</v>
      </c>
      <c r="BE48">
        <v>919.75501666666696</v>
      </c>
      <c r="BF48">
        <v>919.56590735488101</v>
      </c>
      <c r="BG48">
        <v>925.22628253199696</v>
      </c>
      <c r="BH48">
        <v>925.98496128039301</v>
      </c>
      <c r="BI48">
        <v>1010.30275716866</v>
      </c>
      <c r="BJ48">
        <v>1464.41793163743</v>
      </c>
      <c r="BK48">
        <v>1622.5235016229201</v>
      </c>
      <c r="BL48">
        <v>1647.76012727639</v>
      </c>
      <c r="BM48">
        <v>1851.1221618326099</v>
      </c>
      <c r="BN48">
        <v>1989.3914712282799</v>
      </c>
    </row>
    <row r="49" spans="1:70" x14ac:dyDescent="0.35">
      <c r="A49" t="s">
        <v>1601</v>
      </c>
      <c r="B49" t="s">
        <v>1602</v>
      </c>
      <c r="C49" t="s">
        <v>1975</v>
      </c>
      <c r="D49" t="s">
        <v>1976</v>
      </c>
      <c r="E49">
        <v>245.19510139835899</v>
      </c>
      <c r="F49">
        <v>245.26010162116</v>
      </c>
      <c r="G49">
        <v>245.013850686544</v>
      </c>
      <c r="H49">
        <v>245.01635069607499</v>
      </c>
      <c r="I49">
        <v>245.027184079042</v>
      </c>
      <c r="J49">
        <v>245.06093420770799</v>
      </c>
      <c r="K49">
        <v>245.67843655764401</v>
      </c>
      <c r="L49">
        <v>246.00093779128099</v>
      </c>
      <c r="M49">
        <v>247.56469375695099</v>
      </c>
      <c r="N49">
        <v>259.960574351236</v>
      </c>
      <c r="O49">
        <v>276.403137026845</v>
      </c>
      <c r="P49">
        <v>275.35645668533198</v>
      </c>
      <c r="Q49">
        <v>252.02762746264901</v>
      </c>
      <c r="R49">
        <v>222.88918305322699</v>
      </c>
      <c r="S49">
        <v>240.70466763782301</v>
      </c>
      <c r="T49">
        <v>214.31290034121901</v>
      </c>
      <c r="U49">
        <v>238.95049426705901</v>
      </c>
      <c r="V49">
        <v>245.67968656657601</v>
      </c>
      <c r="W49">
        <v>225.65586023395699</v>
      </c>
      <c r="X49">
        <v>212.721644262377</v>
      </c>
      <c r="Y49">
        <v>211.27955541470499</v>
      </c>
      <c r="Z49">
        <v>271.73145255032699</v>
      </c>
      <c r="AA49">
        <v>328.60625269898998</v>
      </c>
      <c r="AB49">
        <v>381.06603602462798</v>
      </c>
      <c r="AC49">
        <v>436.95666578800802</v>
      </c>
      <c r="AD49">
        <v>449.26296271160697</v>
      </c>
      <c r="AE49">
        <v>346.305903554493</v>
      </c>
      <c r="AF49">
        <v>300.53656240147802</v>
      </c>
      <c r="AG49">
        <v>297.84821881937802</v>
      </c>
      <c r="AH49">
        <v>319.008299487903</v>
      </c>
      <c r="AI49">
        <v>272.264787954393</v>
      </c>
      <c r="AJ49">
        <v>282.10690880881998</v>
      </c>
      <c r="AK49">
        <v>264.69180075057898</v>
      </c>
      <c r="AL49">
        <v>283.16257950001801</v>
      </c>
      <c r="AM49">
        <v>555.20469565569704</v>
      </c>
      <c r="AN49">
        <v>499.14842590131002</v>
      </c>
      <c r="AO49">
        <v>511.55243027251601</v>
      </c>
      <c r="AP49">
        <v>583.66937235339606</v>
      </c>
      <c r="AQ49">
        <v>589.951774567332</v>
      </c>
      <c r="AR49">
        <v>615.47334931916396</v>
      </c>
      <c r="AS49">
        <v>710.20797703136702</v>
      </c>
      <c r="AT49">
        <v>732.39769326022804</v>
      </c>
      <c r="AU49">
        <v>693.71322649637398</v>
      </c>
      <c r="AV49">
        <v>579.897426172466</v>
      </c>
      <c r="AW49">
        <v>527.33803229157604</v>
      </c>
      <c r="AX49">
        <v>527.25836264962595</v>
      </c>
      <c r="AY49">
        <v>522.42562489517604</v>
      </c>
      <c r="AZ49">
        <v>478.63371847636301</v>
      </c>
      <c r="BA49">
        <v>446.00004143278801</v>
      </c>
      <c r="BB49">
        <v>470.29342334139801</v>
      </c>
      <c r="BC49">
        <v>494.794262222947</v>
      </c>
      <c r="BD49">
        <v>471.24862571893698</v>
      </c>
      <c r="BE49">
        <v>510.55633845425098</v>
      </c>
      <c r="BF49">
        <v>493.89962385223703</v>
      </c>
      <c r="BG49">
        <v>493.757329875312</v>
      </c>
      <c r="BH49">
        <v>591.21169798260996</v>
      </c>
      <c r="BI49">
        <v>592.60561506302201</v>
      </c>
      <c r="BJ49">
        <v>580.65674958785803</v>
      </c>
      <c r="BK49">
        <v>555.44645839822601</v>
      </c>
      <c r="BL49">
        <v>585.91101318036897</v>
      </c>
      <c r="BM49">
        <v>575.58600451094503</v>
      </c>
      <c r="BN49">
        <v>554.53067503310399</v>
      </c>
      <c r="BO49">
        <v>623.75970091118199</v>
      </c>
      <c r="BP49">
        <v>606.56975016591696</v>
      </c>
      <c r="BQ49">
        <v>606.56975016591696</v>
      </c>
      <c r="BR49">
        <v>606.56975016591696</v>
      </c>
    </row>
    <row r="50" spans="1:70" x14ac:dyDescent="0.35">
      <c r="A50" t="s">
        <v>1603</v>
      </c>
      <c r="B50" t="s">
        <v>1604</v>
      </c>
      <c r="C50" t="s">
        <v>1975</v>
      </c>
      <c r="D50" t="s">
        <v>1976</v>
      </c>
      <c r="E50">
        <v>6.6349999999999998</v>
      </c>
      <c r="F50">
        <v>6.7</v>
      </c>
      <c r="G50">
        <v>6.9616666666666704</v>
      </c>
      <c r="H50">
        <v>9</v>
      </c>
      <c r="I50">
        <v>9</v>
      </c>
      <c r="J50">
        <v>10.5</v>
      </c>
      <c r="K50">
        <v>13.5</v>
      </c>
      <c r="L50">
        <v>14.5066666666667</v>
      </c>
      <c r="M50">
        <v>16.2916666666667</v>
      </c>
      <c r="N50">
        <v>17.321666666666701</v>
      </c>
      <c r="O50">
        <v>18.4441666666667</v>
      </c>
      <c r="P50">
        <v>19.933333333333302</v>
      </c>
      <c r="Q50">
        <v>21.866666666666699</v>
      </c>
      <c r="R50">
        <v>23.571666666666701</v>
      </c>
      <c r="S50">
        <v>26.061666666666699</v>
      </c>
      <c r="T50">
        <v>30.927499999999998</v>
      </c>
      <c r="U50">
        <v>34.695</v>
      </c>
      <c r="V50">
        <v>36.774166666666702</v>
      </c>
      <c r="W50">
        <v>39.094999999999999</v>
      </c>
      <c r="X50">
        <v>42.548333333333296</v>
      </c>
      <c r="Y50">
        <v>47.2783333333333</v>
      </c>
      <c r="Z50">
        <v>54.489166666666698</v>
      </c>
      <c r="AA50">
        <v>64.085833333333298</v>
      </c>
      <c r="AB50">
        <v>78.857500000000002</v>
      </c>
      <c r="AC50">
        <v>100.8175</v>
      </c>
      <c r="AD50">
        <v>142.31166666666701</v>
      </c>
      <c r="AE50">
        <v>194.26083333333301</v>
      </c>
      <c r="AF50">
        <v>242.606666666667</v>
      </c>
      <c r="AG50">
        <v>299.17333333333301</v>
      </c>
      <c r="AH50">
        <v>382.566666666667</v>
      </c>
      <c r="AI50">
        <v>502.26</v>
      </c>
      <c r="AJ50">
        <v>627.15250000000003</v>
      </c>
      <c r="AK50">
        <v>680.38583333333304</v>
      </c>
      <c r="AL50">
        <v>786.34666666666703</v>
      </c>
      <c r="AM50">
        <v>826.54</v>
      </c>
      <c r="AN50">
        <v>912.89499999999998</v>
      </c>
      <c r="AO50">
        <v>1036.6224999999999</v>
      </c>
      <c r="AP50">
        <v>1141.11666666667</v>
      </c>
      <c r="AQ50">
        <v>1426.4241666666701</v>
      </c>
      <c r="AR50">
        <v>1756.68583333333</v>
      </c>
      <c r="AS50">
        <v>2087.9183333333299</v>
      </c>
      <c r="AT50">
        <v>2299.8933333333298</v>
      </c>
      <c r="AU50">
        <v>2504.6808333333302</v>
      </c>
      <c r="AV50">
        <v>2877.5433333333299</v>
      </c>
      <c r="AW50">
        <v>2628.3683333333302</v>
      </c>
      <c r="AX50">
        <v>2321.1316666666698</v>
      </c>
      <c r="AY50">
        <v>2358.5946052631598</v>
      </c>
      <c r="AZ50">
        <v>2077.8109583333298</v>
      </c>
      <c r="BA50">
        <v>1965.1375</v>
      </c>
      <c r="BB50">
        <v>2157.5983333333302</v>
      </c>
      <c r="BC50">
        <v>1898.9974999999999</v>
      </c>
      <c r="BD50">
        <v>1848.0166666666701</v>
      </c>
      <c r="BE50">
        <v>1798.01166666667</v>
      </c>
      <c r="BF50">
        <v>1868.895</v>
      </c>
      <c r="BG50">
        <v>2001.105</v>
      </c>
      <c r="BH50">
        <v>2741.7816666666699</v>
      </c>
      <c r="BI50">
        <v>3055.2550000000001</v>
      </c>
      <c r="BJ50">
        <v>2951.4869112016099</v>
      </c>
      <c r="BK50">
        <v>2955.70396997842</v>
      </c>
      <c r="BL50">
        <v>3281.6221938178801</v>
      </c>
      <c r="BM50">
        <v>3693.27583333333</v>
      </c>
      <c r="BN50">
        <v>3744.24416666667</v>
      </c>
      <c r="BO50">
        <v>4256.1941666666698</v>
      </c>
      <c r="BP50">
        <v>4325.9549999999999</v>
      </c>
      <c r="BQ50">
        <v>4325.9549999999999</v>
      </c>
      <c r="BR50">
        <v>4325.9549999999999</v>
      </c>
    </row>
    <row r="51" spans="1:70" x14ac:dyDescent="0.35">
      <c r="A51" t="s">
        <v>1605</v>
      </c>
      <c r="B51" t="s">
        <v>1606</v>
      </c>
      <c r="C51" t="s">
        <v>1975</v>
      </c>
      <c r="D51" t="s">
        <v>1976</v>
      </c>
      <c r="E51">
        <v>245.193023629327</v>
      </c>
      <c r="F51">
        <v>245.25802330132001</v>
      </c>
      <c r="G51">
        <v>245.011774453421</v>
      </c>
      <c r="H51">
        <v>245.01427444176699</v>
      </c>
      <c r="I51">
        <v>245.02510773293201</v>
      </c>
      <c r="J51">
        <v>245.058857575601</v>
      </c>
      <c r="K51">
        <v>245.67635469285801</v>
      </c>
      <c r="L51">
        <v>245.99885319363801</v>
      </c>
      <c r="M51">
        <v>247.56259590813099</v>
      </c>
      <c r="N51">
        <v>259.95837146044499</v>
      </c>
      <c r="O51">
        <v>276.40079480273403</v>
      </c>
      <c r="P51">
        <v>275.35431255095898</v>
      </c>
      <c r="Q51">
        <v>252.025491795188</v>
      </c>
      <c r="R51">
        <v>222.887294303251</v>
      </c>
      <c r="S51">
        <v>240.702627920466</v>
      </c>
      <c r="T51">
        <v>214.31108426616299</v>
      </c>
      <c r="U51">
        <v>238.94846941446499</v>
      </c>
      <c r="V51">
        <v>245.67760469119699</v>
      </c>
      <c r="W51">
        <v>225.653948039319</v>
      </c>
      <c r="X51">
        <v>212.719841671533</v>
      </c>
      <c r="Y51">
        <v>211.27776504403801</v>
      </c>
      <c r="Z51">
        <v>271.72914991379798</v>
      </c>
      <c r="AA51">
        <v>328.60346810871198</v>
      </c>
      <c r="AB51">
        <v>381.06280689319698</v>
      </c>
      <c r="AC51">
        <v>436.95296304263002</v>
      </c>
      <c r="AD51">
        <v>449.25915568338502</v>
      </c>
      <c r="AE51">
        <v>346.30296897840299</v>
      </c>
      <c r="AF51">
        <v>300.53401567212302</v>
      </c>
      <c r="AG51">
        <v>297.84569487089101</v>
      </c>
      <c r="AH51">
        <v>319.00559623012299</v>
      </c>
      <c r="AI51">
        <v>272.26248079841201</v>
      </c>
      <c r="AJ51">
        <v>282.10451825127899</v>
      </c>
      <c r="AK51">
        <v>264.68955776765102</v>
      </c>
      <c r="AL51">
        <v>283.160179996784</v>
      </c>
      <c r="AM51">
        <v>416.39882095182401</v>
      </c>
      <c r="AN51">
        <v>374.35709325152499</v>
      </c>
      <c r="AO51">
        <v>383.65999150808801</v>
      </c>
      <c r="AP51">
        <v>437.747087471253</v>
      </c>
      <c r="AQ51">
        <v>442.45883594005699</v>
      </c>
      <c r="AR51">
        <v>461.792998463164</v>
      </c>
      <c r="AS51">
        <v>532.65598277353001</v>
      </c>
      <c r="AT51">
        <v>549.29826994514406</v>
      </c>
      <c r="AU51">
        <v>520.28491987227801</v>
      </c>
      <c r="AV51">
        <v>434.92306962933401</v>
      </c>
      <c r="AW51">
        <v>395.50352421868803</v>
      </c>
      <c r="AX51">
        <v>395.44377198723203</v>
      </c>
      <c r="AY51">
        <v>391.81921867138499</v>
      </c>
      <c r="AZ51">
        <v>358.97528885726899</v>
      </c>
      <c r="BA51">
        <v>334.50003107459099</v>
      </c>
      <c r="BB51">
        <v>352.72006750604902</v>
      </c>
      <c r="BC51">
        <v>371.09569666720199</v>
      </c>
      <c r="BD51">
        <v>353.43646928919998</v>
      </c>
      <c r="BE51">
        <v>382.91725384068798</v>
      </c>
      <c r="BF51">
        <v>370.42471788917499</v>
      </c>
      <c r="BG51">
        <v>370.31799740648898</v>
      </c>
      <c r="BH51">
        <v>443.40877348695699</v>
      </c>
      <c r="BI51">
        <v>444.45421129725401</v>
      </c>
      <c r="BJ51">
        <v>435.49256219088898</v>
      </c>
      <c r="BK51">
        <v>416.58484379867599</v>
      </c>
      <c r="BL51">
        <v>439.46311031787502</v>
      </c>
      <c r="BM51">
        <v>430.720912236792</v>
      </c>
      <c r="BN51">
        <v>415.95584914812201</v>
      </c>
      <c r="BO51">
        <v>467.18426118717599</v>
      </c>
      <c r="BP51">
        <v>454.99123669182302</v>
      </c>
      <c r="BQ51">
        <v>454.99123669182302</v>
      </c>
      <c r="BR51">
        <v>454.99123669182302</v>
      </c>
    </row>
    <row r="52" spans="1:70" x14ac:dyDescent="0.35">
      <c r="A52" t="s">
        <v>1607</v>
      </c>
      <c r="B52" t="s">
        <v>1608</v>
      </c>
      <c r="C52" t="s">
        <v>1975</v>
      </c>
      <c r="D52" t="s">
        <v>1976</v>
      </c>
      <c r="E52">
        <v>28.750000028750001</v>
      </c>
      <c r="F52">
        <v>28.750000028750001</v>
      </c>
      <c r="G52">
        <v>28.750000028750001</v>
      </c>
      <c r="H52">
        <v>28.750000028750001</v>
      </c>
      <c r="I52">
        <v>28.750000028750001</v>
      </c>
      <c r="J52">
        <v>28.750000028750001</v>
      </c>
      <c r="K52">
        <v>28.750000028750001</v>
      </c>
      <c r="L52">
        <v>28.750000028750001</v>
      </c>
      <c r="M52">
        <v>28.750000028750001</v>
      </c>
      <c r="N52">
        <v>28.750000028750001</v>
      </c>
      <c r="O52">
        <v>28.750000028750001</v>
      </c>
      <c r="P52">
        <v>28.360170287822701</v>
      </c>
      <c r="Q52">
        <v>27.053416666666699</v>
      </c>
      <c r="R52">
        <v>24.515166666583301</v>
      </c>
      <c r="S52">
        <v>25.408166666583298</v>
      </c>
      <c r="T52">
        <v>25.5432499999167</v>
      </c>
      <c r="U52">
        <v>30.2290833333333</v>
      </c>
      <c r="V52">
        <v>34.046491665833301</v>
      </c>
      <c r="W52">
        <v>35.500749999</v>
      </c>
      <c r="X52">
        <v>37.432999999000003</v>
      </c>
      <c r="Y52">
        <v>40.1749166656667</v>
      </c>
      <c r="Z52">
        <v>48.694666665666702</v>
      </c>
      <c r="AA52">
        <v>58.293333332416701</v>
      </c>
      <c r="AB52">
        <v>71.685833332499996</v>
      </c>
      <c r="AC52">
        <v>84.877916666166698</v>
      </c>
      <c r="AD52">
        <v>91.631666666333302</v>
      </c>
      <c r="AE52">
        <v>80.144916666666703</v>
      </c>
      <c r="AF52">
        <v>72.465833333333293</v>
      </c>
      <c r="AG52">
        <v>72.067499999999995</v>
      </c>
      <c r="AH52">
        <v>77.978083333333302</v>
      </c>
      <c r="AI52">
        <v>70.031333333333293</v>
      </c>
      <c r="AJ52">
        <v>71.408333333333303</v>
      </c>
      <c r="AK52">
        <v>68.017583333333306</v>
      </c>
      <c r="AL52">
        <v>80.426597362500004</v>
      </c>
      <c r="AM52">
        <v>81.890833333333305</v>
      </c>
      <c r="AN52">
        <v>76.853333333333296</v>
      </c>
      <c r="AO52">
        <v>82.591466666666705</v>
      </c>
      <c r="AP52">
        <v>93.176666666666705</v>
      </c>
      <c r="AQ52">
        <v>98.157499999999999</v>
      </c>
      <c r="AR52">
        <v>102.7</v>
      </c>
      <c r="AS52">
        <v>115.876551583333</v>
      </c>
      <c r="AT52">
        <v>123.213333333333</v>
      </c>
      <c r="AU52">
        <v>117.255833333333</v>
      </c>
      <c r="AV52">
        <v>97.787499999999994</v>
      </c>
      <c r="AW52">
        <v>88.7479249022727</v>
      </c>
      <c r="AX52">
        <v>88.646168526140798</v>
      </c>
      <c r="AY52">
        <v>87.926064911331395</v>
      </c>
      <c r="AZ52">
        <v>80.615027157526598</v>
      </c>
      <c r="BA52">
        <v>75.336003838854396</v>
      </c>
      <c r="BB52">
        <v>80.035417727784505</v>
      </c>
      <c r="BC52">
        <v>83.278689375901905</v>
      </c>
      <c r="BD52">
        <v>79.276881476118305</v>
      </c>
      <c r="BE52">
        <v>86.318954184704197</v>
      </c>
      <c r="BF52">
        <v>83.072500000000005</v>
      </c>
      <c r="BG52">
        <v>83.034499999999994</v>
      </c>
      <c r="BH52">
        <v>99.385693542568504</v>
      </c>
      <c r="BI52">
        <v>99.688113636363596</v>
      </c>
      <c r="BJ52">
        <v>97.806937771512096</v>
      </c>
      <c r="BK52">
        <v>93.413578908527896</v>
      </c>
      <c r="BL52">
        <v>98.495178587897598</v>
      </c>
      <c r="BM52">
        <v>96.795742786988498</v>
      </c>
      <c r="BN52">
        <v>93.218092411610897</v>
      </c>
      <c r="BO52">
        <v>104.86306584636699</v>
      </c>
      <c r="BP52">
        <v>101.804812544702</v>
      </c>
      <c r="BQ52">
        <v>101.804812544702</v>
      </c>
      <c r="BR52">
        <v>101.804812544702</v>
      </c>
    </row>
    <row r="53" spans="1:70" x14ac:dyDescent="0.35">
      <c r="A53" t="s">
        <v>1609</v>
      </c>
      <c r="B53" t="s">
        <v>1610</v>
      </c>
      <c r="C53" t="s">
        <v>1975</v>
      </c>
      <c r="D53" t="s">
        <v>1976</v>
      </c>
      <c r="E53">
        <v>5.6150000046150002</v>
      </c>
      <c r="F53">
        <v>5.9516666716183302</v>
      </c>
      <c r="G53">
        <v>6.625000005625</v>
      </c>
      <c r="H53">
        <v>6.625000005625</v>
      </c>
      <c r="I53">
        <v>6.625000005625</v>
      </c>
      <c r="J53">
        <v>6.625000005625</v>
      </c>
      <c r="K53">
        <v>6.625000005625</v>
      </c>
      <c r="L53">
        <v>6.625000005625</v>
      </c>
      <c r="M53">
        <v>6.625000005625</v>
      </c>
      <c r="N53">
        <v>6.625000005625</v>
      </c>
      <c r="O53">
        <v>6.625000005625</v>
      </c>
      <c r="P53">
        <v>6.6258333384062498</v>
      </c>
      <c r="Q53">
        <v>6.6349999989999997</v>
      </c>
      <c r="R53">
        <v>6.6467583323333299</v>
      </c>
      <c r="S53">
        <v>7.9299999989999996</v>
      </c>
      <c r="T53">
        <v>8.5699999990000002</v>
      </c>
      <c r="U53">
        <v>8.5699999990000002</v>
      </c>
      <c r="V53">
        <v>8.5699999990000002</v>
      </c>
      <c r="W53">
        <v>8.5699999990000002</v>
      </c>
      <c r="X53">
        <v>8.5699999990000002</v>
      </c>
      <c r="Y53">
        <v>8.5699999990833309</v>
      </c>
      <c r="Z53">
        <v>21.7633333325</v>
      </c>
      <c r="AA53">
        <v>37.406666665750002</v>
      </c>
      <c r="AB53">
        <v>41.094166665666698</v>
      </c>
      <c r="AC53">
        <v>44.532683333000001</v>
      </c>
      <c r="AD53">
        <v>50.45335</v>
      </c>
      <c r="AE53">
        <v>55.985891666666703</v>
      </c>
      <c r="AF53">
        <v>62.776200000000003</v>
      </c>
      <c r="AG53">
        <v>75.804733333333303</v>
      </c>
      <c r="AH53">
        <v>81.504208333333295</v>
      </c>
      <c r="AI53">
        <v>91.579291666666705</v>
      </c>
      <c r="AJ53">
        <v>122.432416666667</v>
      </c>
      <c r="AK53">
        <v>134.506333333333</v>
      </c>
      <c r="AL53">
        <v>142.17166666666699</v>
      </c>
      <c r="AM53">
        <v>157.066666666667</v>
      </c>
      <c r="AN53">
        <v>179.729166666667</v>
      </c>
      <c r="AO53">
        <v>207.68916666666701</v>
      </c>
      <c r="AP53">
        <v>232.5975</v>
      </c>
      <c r="AQ53">
        <v>257.22916666666703</v>
      </c>
      <c r="AR53">
        <v>285.68469483333303</v>
      </c>
      <c r="AS53">
        <v>308.18666666666701</v>
      </c>
      <c r="AT53">
        <v>328.870833333333</v>
      </c>
      <c r="AU53">
        <v>359.81752688172003</v>
      </c>
      <c r="AV53">
        <v>398.662222222222</v>
      </c>
      <c r="AW53">
        <v>437.935</v>
      </c>
      <c r="AX53">
        <v>477.786741487455</v>
      </c>
      <c r="AY53">
        <v>511.30181794034797</v>
      </c>
      <c r="AZ53">
        <v>516.61739023297503</v>
      </c>
      <c r="BA53">
        <v>526.23551344086002</v>
      </c>
      <c r="BB53">
        <v>573.287956733231</v>
      </c>
      <c r="BC53">
        <v>525.829200716846</v>
      </c>
      <c r="BD53">
        <v>505.664239919355</v>
      </c>
      <c r="BE53">
        <v>502.90146198156702</v>
      </c>
      <c r="BF53">
        <v>499.76683256528401</v>
      </c>
      <c r="BG53">
        <v>538.31720027905806</v>
      </c>
      <c r="BH53">
        <v>534.56576996927799</v>
      </c>
      <c r="BI53">
        <v>544.73936722901999</v>
      </c>
      <c r="BJ53">
        <v>567.51309030977995</v>
      </c>
      <c r="BK53">
        <v>576.97250124807999</v>
      </c>
      <c r="BL53">
        <v>587.29459568612401</v>
      </c>
      <c r="BM53">
        <v>584.90085496230404</v>
      </c>
      <c r="BN53">
        <v>620.78472001408102</v>
      </c>
      <c r="BO53">
        <v>647.13581763136301</v>
      </c>
      <c r="BP53">
        <v>544.05077550563203</v>
      </c>
      <c r="BQ53">
        <v>544.05077550563203</v>
      </c>
      <c r="BR53">
        <v>544.05077550563203</v>
      </c>
    </row>
    <row r="54" spans="1:70" x14ac:dyDescent="0.35">
      <c r="A54" t="s">
        <v>1611</v>
      </c>
      <c r="B54" t="s">
        <v>1612</v>
      </c>
      <c r="C54" t="s">
        <v>1975</v>
      </c>
      <c r="D54" t="s">
        <v>1976</v>
      </c>
    </row>
    <row r="55" spans="1:70" x14ac:dyDescent="0.35">
      <c r="A55" t="s">
        <v>1613</v>
      </c>
      <c r="B55" t="s">
        <v>1614</v>
      </c>
      <c r="C55" t="s">
        <v>1975</v>
      </c>
      <c r="D55" t="s">
        <v>1976</v>
      </c>
      <c r="E55">
        <v>0.99999999900000003</v>
      </c>
      <c r="F55">
        <v>0.99999999900000003</v>
      </c>
      <c r="G55">
        <v>0.99999999900000003</v>
      </c>
      <c r="H55">
        <v>0.99999999900000003</v>
      </c>
      <c r="I55">
        <v>0.99999999900000003</v>
      </c>
      <c r="J55">
        <v>0.99999999900000003</v>
      </c>
      <c r="K55">
        <v>0.99999999900000003</v>
      </c>
      <c r="L55">
        <v>0.99999999900000003</v>
      </c>
      <c r="M55">
        <v>0.99999999900000003</v>
      </c>
      <c r="N55">
        <v>0.99999999900000003</v>
      </c>
      <c r="O55">
        <v>0.99999999900000003</v>
      </c>
      <c r="P55">
        <v>0.99999999900000003</v>
      </c>
      <c r="Q55">
        <v>0.92099999899999996</v>
      </c>
      <c r="R55">
        <v>0.83666666566666703</v>
      </c>
      <c r="S55">
        <v>0.82199999899999998</v>
      </c>
    </row>
    <row r="56" spans="1:70" x14ac:dyDescent="0.35">
      <c r="A56" t="s">
        <v>1615</v>
      </c>
      <c r="B56" t="s">
        <v>1616</v>
      </c>
      <c r="C56" t="s">
        <v>1975</v>
      </c>
      <c r="D56" t="s">
        <v>1976</v>
      </c>
      <c r="BD56">
        <v>1.79</v>
      </c>
      <c r="BE56">
        <v>1.79</v>
      </c>
      <c r="BF56">
        <v>1.79</v>
      </c>
      <c r="BG56">
        <v>1.79</v>
      </c>
      <c r="BH56">
        <v>1.79</v>
      </c>
      <c r="BI56">
        <v>1.79</v>
      </c>
      <c r="BJ56">
        <v>1.79</v>
      </c>
      <c r="BK56">
        <v>1.79</v>
      </c>
      <c r="BL56">
        <v>1.79</v>
      </c>
      <c r="BM56">
        <v>1.79</v>
      </c>
      <c r="BN56">
        <v>1.79</v>
      </c>
      <c r="BO56">
        <v>1.79</v>
      </c>
      <c r="BP56">
        <v>1.79</v>
      </c>
      <c r="BQ56">
        <v>1.79</v>
      </c>
      <c r="BR56">
        <v>1.79</v>
      </c>
    </row>
    <row r="57" spans="1:70" x14ac:dyDescent="0.35">
      <c r="A57" t="s">
        <v>1617</v>
      </c>
      <c r="B57" t="s">
        <v>1618</v>
      </c>
      <c r="C57" t="s">
        <v>1975</v>
      </c>
      <c r="D57" t="s">
        <v>1976</v>
      </c>
      <c r="E57">
        <v>0.71428571479591796</v>
      </c>
      <c r="F57">
        <v>0.71428571479591796</v>
      </c>
      <c r="G57">
        <v>0.71428571479591796</v>
      </c>
      <c r="H57">
        <v>0.71428571479591796</v>
      </c>
      <c r="I57">
        <v>0.71428571479591796</v>
      </c>
      <c r="J57">
        <v>0.71428571479591796</v>
      </c>
      <c r="K57">
        <v>0.71428571479591796</v>
      </c>
      <c r="L57">
        <v>0.72746699535686898</v>
      </c>
      <c r="M57">
        <v>0.83333333402777798</v>
      </c>
      <c r="N57">
        <v>0.83333333402777798</v>
      </c>
      <c r="O57">
        <v>0.82784386527165499</v>
      </c>
      <c r="P57">
        <v>0.83275941294144096</v>
      </c>
      <c r="Q57">
        <v>0.80049730397871</v>
      </c>
      <c r="R57">
        <v>0.81634189059861495</v>
      </c>
      <c r="S57">
        <v>0.83882588132865998</v>
      </c>
      <c r="T57">
        <v>0.83333000000000002</v>
      </c>
      <c r="U57">
        <v>0.83333000000000002</v>
      </c>
      <c r="V57">
        <v>0.83333000000000002</v>
      </c>
      <c r="W57">
        <v>0.83333000000000002</v>
      </c>
      <c r="X57">
        <v>0.83333000000000002</v>
      </c>
      <c r="Y57">
        <v>0.83333000000000002</v>
      </c>
      <c r="Z57">
        <v>0.83333000000000002</v>
      </c>
      <c r="AA57">
        <v>0.83333000000000002</v>
      </c>
      <c r="AB57">
        <v>0.83333000000000002</v>
      </c>
      <c r="AC57">
        <v>0.83333000000000002</v>
      </c>
      <c r="AD57">
        <v>0.83333000000000002</v>
      </c>
      <c r="AE57">
        <v>0.83333000000000002</v>
      </c>
      <c r="AF57">
        <v>0.83333000000000002</v>
      </c>
      <c r="AG57">
        <v>0.83333000000000002</v>
      </c>
      <c r="AH57">
        <v>0.83333000000000002</v>
      </c>
      <c r="AI57">
        <v>0.83333000000000002</v>
      </c>
      <c r="AJ57">
        <v>0.83333000000000002</v>
      </c>
      <c r="AK57">
        <v>0.83333000000000002</v>
      </c>
      <c r="AL57">
        <v>0.83333000000000002</v>
      </c>
      <c r="AM57">
        <v>0.83333000000000002</v>
      </c>
      <c r="AN57">
        <v>0.83333000000000002</v>
      </c>
      <c r="AO57">
        <v>0.83333000000000002</v>
      </c>
      <c r="AP57">
        <v>0.83333000000000002</v>
      </c>
      <c r="AQ57">
        <v>0.83333000000000002</v>
      </c>
      <c r="AR57">
        <v>0.83333000000000002</v>
      </c>
      <c r="AS57">
        <v>0.83333000000000002</v>
      </c>
      <c r="AT57">
        <v>0.83333000000000002</v>
      </c>
      <c r="AU57">
        <v>0.83333000000000002</v>
      </c>
      <c r="AV57">
        <v>0.83333000000000002</v>
      </c>
      <c r="AW57">
        <v>0.83333000000000002</v>
      </c>
      <c r="AX57">
        <v>0.83333000000000002</v>
      </c>
      <c r="AY57">
        <v>0.83333000000000002</v>
      </c>
      <c r="AZ57">
        <v>0.83333000000000002</v>
      </c>
      <c r="BA57">
        <v>0.83333000000000002</v>
      </c>
      <c r="BB57">
        <v>0.83333000000000002</v>
      </c>
      <c r="BC57">
        <v>0.83333000000000002</v>
      </c>
      <c r="BD57">
        <v>0.83333000000000002</v>
      </c>
      <c r="BE57">
        <v>0.83333000000000002</v>
      </c>
      <c r="BF57">
        <v>0.83333000000000002</v>
      </c>
      <c r="BG57">
        <v>0.83333000000000002</v>
      </c>
      <c r="BH57">
        <v>0.83333000000000002</v>
      </c>
      <c r="BI57">
        <v>0.83333000000000002</v>
      </c>
      <c r="BJ57">
        <v>0.83333000000000002</v>
      </c>
      <c r="BK57">
        <v>0.83333000000000002</v>
      </c>
      <c r="BL57">
        <v>0.83333000000000002</v>
      </c>
      <c r="BM57">
        <v>0.83333000000000002</v>
      </c>
      <c r="BN57">
        <v>0.83333000000000002</v>
      </c>
      <c r="BO57">
        <v>0.83333000000000002</v>
      </c>
      <c r="BP57">
        <v>0.83333000000000002</v>
      </c>
      <c r="BQ57">
        <v>0.83333000000000002</v>
      </c>
      <c r="BR57">
        <v>0.83333000000000002</v>
      </c>
    </row>
    <row r="58" spans="1:70" x14ac:dyDescent="0.35">
      <c r="A58" t="s">
        <v>1619</v>
      </c>
      <c r="B58" t="s">
        <v>1620</v>
      </c>
      <c r="C58" t="s">
        <v>1975</v>
      </c>
      <c r="D58" t="s">
        <v>1976</v>
      </c>
      <c r="E58">
        <v>0.357142999357143</v>
      </c>
      <c r="F58">
        <v>0.357142999357143</v>
      </c>
      <c r="G58">
        <v>0.357142999357143</v>
      </c>
      <c r="H58">
        <v>0.357142999357143</v>
      </c>
      <c r="I58">
        <v>0.357142999357143</v>
      </c>
      <c r="J58">
        <v>0.357142999357143</v>
      </c>
      <c r="K58">
        <v>0.357142999357143</v>
      </c>
      <c r="L58">
        <v>0.36210333266567502</v>
      </c>
      <c r="M58">
        <v>0.41666699941666702</v>
      </c>
      <c r="N58">
        <v>0.41666699941666702</v>
      </c>
      <c r="O58">
        <v>0.41666699941666702</v>
      </c>
      <c r="P58">
        <v>0.41073059842855703</v>
      </c>
      <c r="Q58">
        <v>0.38357236917017301</v>
      </c>
      <c r="R58">
        <v>0.349950502818348</v>
      </c>
      <c r="S58">
        <v>0.36469271072513199</v>
      </c>
      <c r="T58">
        <v>0.36890724310711598</v>
      </c>
      <c r="U58">
        <v>0.41049569197003999</v>
      </c>
      <c r="V58">
        <v>0.40812157726554699</v>
      </c>
      <c r="W58">
        <v>0.37351258326468401</v>
      </c>
      <c r="X58">
        <v>0.35444386394817601</v>
      </c>
      <c r="Y58">
        <v>0.353051686694203</v>
      </c>
      <c r="Z58">
        <v>0.42143075903061999</v>
      </c>
      <c r="AA58">
        <v>0.47538589573342899</v>
      </c>
      <c r="AB58">
        <v>0.52664077116050401</v>
      </c>
      <c r="AC58">
        <v>0.58838586009280902</v>
      </c>
      <c r="AD58">
        <v>0.61255231616374495</v>
      </c>
      <c r="AE58">
        <v>0.51814308333333303</v>
      </c>
      <c r="AF58">
        <v>0.48109658333333299</v>
      </c>
      <c r="AG58">
        <v>0.46662883333333299</v>
      </c>
      <c r="AH58">
        <v>0.49462491666666702</v>
      </c>
      <c r="AI58">
        <v>0.45807991666666698</v>
      </c>
      <c r="AJ58">
        <v>0.46442850000000002</v>
      </c>
      <c r="AK58">
        <v>0.44954858333333297</v>
      </c>
      <c r="AL58">
        <v>0.49740516666666701</v>
      </c>
      <c r="AM58">
        <v>0.49219099999999999</v>
      </c>
      <c r="AN58">
        <v>0.45242016666666701</v>
      </c>
      <c r="AO58">
        <v>0.46631125000000001</v>
      </c>
      <c r="AP58">
        <v>0.51389733333333298</v>
      </c>
      <c r="AQ58">
        <v>0.51782558333333295</v>
      </c>
      <c r="AR58">
        <v>0.54294774999999995</v>
      </c>
      <c r="AS58">
        <v>0.62240911666666698</v>
      </c>
      <c r="AT58">
        <v>0.64310702615833304</v>
      </c>
      <c r="AU58">
        <v>0.61065998966666701</v>
      </c>
      <c r="AV58">
        <v>0.51744326166666699</v>
      </c>
      <c r="AW58">
        <v>0.46860055225000002</v>
      </c>
      <c r="AX58">
        <v>0.46407050716166698</v>
      </c>
      <c r="AY58">
        <v>0.45891594691666698</v>
      </c>
      <c r="AZ58">
        <v>0.42612499999999998</v>
      </c>
    </row>
    <row r="59" spans="1:70" x14ac:dyDescent="0.35">
      <c r="A59" t="s">
        <v>1621</v>
      </c>
      <c r="B59" t="s">
        <v>1622</v>
      </c>
      <c r="C59" t="s">
        <v>1975</v>
      </c>
      <c r="D59" t="s">
        <v>1976</v>
      </c>
      <c r="AL59">
        <v>29.152833333333302</v>
      </c>
      <c r="AM59">
        <v>28.785083333333301</v>
      </c>
      <c r="AN59">
        <v>26.540666666666699</v>
      </c>
      <c r="AO59">
        <v>27.144916666666699</v>
      </c>
      <c r="AP59">
        <v>31.698416666666699</v>
      </c>
      <c r="AQ59">
        <v>32.281166666666699</v>
      </c>
      <c r="AR59">
        <v>34.569249999999997</v>
      </c>
      <c r="AS59">
        <v>38.598416666666701</v>
      </c>
      <c r="AT59">
        <v>38.035328333333297</v>
      </c>
      <c r="AU59">
        <v>32.738518333333303</v>
      </c>
      <c r="AV59">
        <v>28.209</v>
      </c>
      <c r="AW59">
        <v>25.699750000000002</v>
      </c>
      <c r="AX59">
        <v>23.957416666666699</v>
      </c>
      <c r="AY59">
        <v>22.595583333333298</v>
      </c>
      <c r="AZ59">
        <v>20.293666666666699</v>
      </c>
      <c r="BA59">
        <v>17.071666666666701</v>
      </c>
      <c r="BB59">
        <v>19.062999999999999</v>
      </c>
      <c r="BC59">
        <v>19.09825</v>
      </c>
      <c r="BD59">
        <v>17.695916666666701</v>
      </c>
      <c r="BE59">
        <v>19.577500000000001</v>
      </c>
      <c r="BF59">
        <v>19.5705833333333</v>
      </c>
      <c r="BG59">
        <v>20.7575</v>
      </c>
      <c r="BH59">
        <v>24.598749999999999</v>
      </c>
      <c r="BI59">
        <v>24.439916666666701</v>
      </c>
      <c r="BJ59">
        <v>23.376333333333299</v>
      </c>
      <c r="BK59">
        <v>21.7299166666667</v>
      </c>
      <c r="BL59">
        <v>22.93225</v>
      </c>
      <c r="BM59">
        <v>23.210249999999998</v>
      </c>
      <c r="BN59">
        <v>21.678166666666701</v>
      </c>
      <c r="BO59">
        <v>23.356999999999999</v>
      </c>
      <c r="BP59">
        <v>22.198083333333301</v>
      </c>
      <c r="BQ59">
        <v>22.198083333333301</v>
      </c>
      <c r="BR59">
        <v>22.198083333333301</v>
      </c>
    </row>
    <row r="60" spans="1:70" x14ac:dyDescent="0.35">
      <c r="A60" t="s">
        <v>1623</v>
      </c>
      <c r="B60" t="s">
        <v>1624</v>
      </c>
      <c r="C60" t="s">
        <v>1975</v>
      </c>
      <c r="D60" t="s">
        <v>1976</v>
      </c>
      <c r="E60">
        <v>4.2000000032000004</v>
      </c>
      <c r="F60">
        <v>4.0333333363666704</v>
      </c>
      <c r="G60">
        <v>4.0000000030000002</v>
      </c>
      <c r="H60">
        <v>4.0000000030000002</v>
      </c>
      <c r="I60">
        <v>4.0000000030000002</v>
      </c>
      <c r="J60">
        <v>4.0000000030000002</v>
      </c>
      <c r="K60">
        <v>4.0000000030000002</v>
      </c>
      <c r="L60">
        <v>4.0000000030000002</v>
      </c>
      <c r="M60">
        <v>4.0000000030000002</v>
      </c>
      <c r="N60">
        <v>3.94333333594333</v>
      </c>
      <c r="O60">
        <v>3.6600000026599999</v>
      </c>
      <c r="P60">
        <v>3.50739351008637</v>
      </c>
      <c r="Q60">
        <v>3.1886416656666698</v>
      </c>
      <c r="R60">
        <v>2.6725999990833298</v>
      </c>
      <c r="S60">
        <v>2.5877499990000001</v>
      </c>
      <c r="T60">
        <v>2.4602916660833301</v>
      </c>
      <c r="U60">
        <v>2.5179999990833299</v>
      </c>
      <c r="V60">
        <v>2.3221833324166701</v>
      </c>
      <c r="W60">
        <v>2.00862499916667</v>
      </c>
      <c r="X60">
        <v>1.8328833325</v>
      </c>
      <c r="Y60">
        <v>1.81766666583333</v>
      </c>
      <c r="Z60">
        <v>2.2599999990833299</v>
      </c>
      <c r="AA60">
        <v>2.4265916657500002</v>
      </c>
      <c r="AB60">
        <v>2.5532583324166702</v>
      </c>
      <c r="AC60">
        <v>2.8459416661666701</v>
      </c>
      <c r="AD60">
        <v>2.9439666665000002</v>
      </c>
      <c r="AE60">
        <v>2.1714833330833301</v>
      </c>
      <c r="AF60">
        <v>1.7973916666666701</v>
      </c>
      <c r="AG60">
        <v>1.7562249999999999</v>
      </c>
      <c r="AH60">
        <v>1.8800416666666699</v>
      </c>
      <c r="AI60">
        <v>1.6157333333333299</v>
      </c>
      <c r="AJ60">
        <v>1.65954166666667</v>
      </c>
      <c r="AK60">
        <v>1.56165</v>
      </c>
      <c r="AL60">
        <v>1.65332083333333</v>
      </c>
      <c r="AM60">
        <v>1.6227941666666701</v>
      </c>
      <c r="AN60">
        <v>1.4331324999999999</v>
      </c>
      <c r="AO60">
        <v>1.5047741666666701</v>
      </c>
      <c r="AP60">
        <v>1.73405583333333</v>
      </c>
      <c r="AQ60">
        <v>1.7596676</v>
      </c>
    </row>
    <row r="61" spans="1:70" x14ac:dyDescent="0.35">
      <c r="A61" t="s">
        <v>1625</v>
      </c>
      <c r="B61" t="s">
        <v>1626</v>
      </c>
      <c r="C61" t="s">
        <v>1975</v>
      </c>
      <c r="D61" t="s">
        <v>1976</v>
      </c>
      <c r="E61">
        <v>214.39200021339201</v>
      </c>
      <c r="F61">
        <v>214.39200021339201</v>
      </c>
      <c r="G61">
        <v>214.39200021339201</v>
      </c>
      <c r="H61">
        <v>214.39200021339201</v>
      </c>
      <c r="I61">
        <v>214.39200021339201</v>
      </c>
      <c r="J61">
        <v>214.39200021339201</v>
      </c>
      <c r="K61">
        <v>214.39200021339201</v>
      </c>
      <c r="L61">
        <v>214.39200021339201</v>
      </c>
      <c r="M61">
        <v>214.39200021339201</v>
      </c>
      <c r="N61">
        <v>214.39200021339201</v>
      </c>
      <c r="O61">
        <v>214.39200021339201</v>
      </c>
      <c r="P61">
        <v>213.77875019552599</v>
      </c>
      <c r="Q61">
        <v>197.46599999899999</v>
      </c>
      <c r="R61">
        <v>179.942333333167</v>
      </c>
      <c r="S61">
        <v>177.721</v>
      </c>
      <c r="T61">
        <v>177.721</v>
      </c>
      <c r="U61">
        <v>177.721</v>
      </c>
      <c r="V61">
        <v>177.721</v>
      </c>
      <c r="W61">
        <v>177.721</v>
      </c>
      <c r="X61">
        <v>177.721</v>
      </c>
      <c r="Y61">
        <v>177.721</v>
      </c>
      <c r="Z61">
        <v>177.721</v>
      </c>
      <c r="AA61">
        <v>177.721</v>
      </c>
      <c r="AB61">
        <v>177.721</v>
      </c>
      <c r="AC61">
        <v>177.721</v>
      </c>
      <c r="AD61">
        <v>177.721</v>
      </c>
      <c r="AE61">
        <v>177.721</v>
      </c>
      <c r="AF61">
        <v>177.721</v>
      </c>
      <c r="AG61">
        <v>177.721</v>
      </c>
      <c r="AH61">
        <v>177.721</v>
      </c>
      <c r="AI61">
        <v>177.721</v>
      </c>
      <c r="AJ61">
        <v>177.721</v>
      </c>
      <c r="AK61">
        <v>177.721</v>
      </c>
      <c r="AL61">
        <v>177.721</v>
      </c>
      <c r="AM61">
        <v>177.721</v>
      </c>
      <c r="AN61">
        <v>177.721</v>
      </c>
      <c r="AO61">
        <v>177.721</v>
      </c>
      <c r="AP61">
        <v>177.721</v>
      </c>
      <c r="AQ61">
        <v>177.721</v>
      </c>
      <c r="AR61">
        <v>177.721</v>
      </c>
      <c r="AS61">
        <v>177.721</v>
      </c>
      <c r="AT61">
        <v>177.721</v>
      </c>
      <c r="AU61">
        <v>177.721</v>
      </c>
      <c r="AV61">
        <v>177.721</v>
      </c>
      <c r="AW61">
        <v>177.721</v>
      </c>
      <c r="AX61">
        <v>177.721</v>
      </c>
      <c r="AY61">
        <v>177.721</v>
      </c>
      <c r="AZ61">
        <v>177.721</v>
      </c>
      <c r="BA61">
        <v>177.721</v>
      </c>
      <c r="BB61">
        <v>177.721</v>
      </c>
      <c r="BC61">
        <v>177.721</v>
      </c>
      <c r="BD61">
        <v>177.721</v>
      </c>
      <c r="BE61">
        <v>177.721</v>
      </c>
      <c r="BF61">
        <v>177.721</v>
      </c>
      <c r="BG61">
        <v>177.721</v>
      </c>
      <c r="BH61">
        <v>177.721</v>
      </c>
      <c r="BI61">
        <v>177.721</v>
      </c>
      <c r="BJ61">
        <v>177.721</v>
      </c>
      <c r="BK61">
        <v>177.721</v>
      </c>
      <c r="BL61">
        <v>177.721</v>
      </c>
      <c r="BM61">
        <v>177.721</v>
      </c>
      <c r="BN61">
        <v>177.721</v>
      </c>
      <c r="BO61">
        <v>177.721</v>
      </c>
      <c r="BP61">
        <v>177.721</v>
      </c>
      <c r="BQ61">
        <v>177.721</v>
      </c>
      <c r="BR61">
        <v>177.721</v>
      </c>
    </row>
    <row r="62" spans="1:70" x14ac:dyDescent="0.35">
      <c r="A62" t="s">
        <v>1627</v>
      </c>
      <c r="B62" t="s">
        <v>1628</v>
      </c>
      <c r="C62" t="s">
        <v>1975</v>
      </c>
      <c r="D62" t="s">
        <v>1976</v>
      </c>
      <c r="E62">
        <v>1.7142900007142901</v>
      </c>
      <c r="F62">
        <v>1.7142900007142901</v>
      </c>
      <c r="G62">
        <v>1.7142900007142901</v>
      </c>
      <c r="H62">
        <v>1.7142900007142901</v>
      </c>
      <c r="I62">
        <v>1.7142900007142901</v>
      </c>
      <c r="J62">
        <v>1.7142900007142901</v>
      </c>
      <c r="K62">
        <v>1.7142900007142901</v>
      </c>
      <c r="L62">
        <v>1.7619083340952399</v>
      </c>
      <c r="M62">
        <v>2.0000000010000001</v>
      </c>
      <c r="N62">
        <v>2.0000000010000001</v>
      </c>
      <c r="O62">
        <v>2.0000000010000001</v>
      </c>
      <c r="P62">
        <v>1.97487273321145</v>
      </c>
      <c r="Q62">
        <v>1.9212781494760101</v>
      </c>
      <c r="R62">
        <v>1.9592192359816101</v>
      </c>
      <c r="S62">
        <v>2.0532324085176299</v>
      </c>
      <c r="T62">
        <v>2.16979583233333</v>
      </c>
      <c r="U62">
        <v>2.6146708328333301</v>
      </c>
      <c r="V62">
        <v>2.7</v>
      </c>
      <c r="W62">
        <v>2.7</v>
      </c>
      <c r="X62">
        <v>2.7</v>
      </c>
      <c r="Y62">
        <v>2.7</v>
      </c>
      <c r="Z62">
        <v>2.7</v>
      </c>
      <c r="AA62">
        <v>2.7</v>
      </c>
      <c r="AB62">
        <v>2.7</v>
      </c>
      <c r="AC62">
        <v>2.7</v>
      </c>
      <c r="AD62">
        <v>2.7</v>
      </c>
      <c r="AE62">
        <v>2.7</v>
      </c>
      <c r="AF62">
        <v>2.7</v>
      </c>
      <c r="AG62">
        <v>2.7</v>
      </c>
      <c r="AH62">
        <v>2.7</v>
      </c>
      <c r="AI62">
        <v>2.7</v>
      </c>
      <c r="AJ62">
        <v>2.7</v>
      </c>
      <c r="AK62">
        <v>2.7</v>
      </c>
      <c r="AL62">
        <v>2.7</v>
      </c>
      <c r="AM62">
        <v>2.7</v>
      </c>
      <c r="AN62">
        <v>2.7</v>
      </c>
      <c r="AO62">
        <v>2.7</v>
      </c>
      <c r="AP62">
        <v>2.7</v>
      </c>
      <c r="AQ62">
        <v>2.7</v>
      </c>
      <c r="AR62">
        <v>2.7</v>
      </c>
      <c r="AS62">
        <v>2.7</v>
      </c>
      <c r="AT62">
        <v>2.7</v>
      </c>
      <c r="AU62">
        <v>2.7</v>
      </c>
      <c r="AV62">
        <v>2.7</v>
      </c>
      <c r="AW62">
        <v>2.7</v>
      </c>
      <c r="AX62">
        <v>2.7</v>
      </c>
      <c r="AY62">
        <v>2.7</v>
      </c>
      <c r="AZ62">
        <v>2.7</v>
      </c>
      <c r="BA62">
        <v>2.7</v>
      </c>
      <c r="BB62">
        <v>2.7</v>
      </c>
      <c r="BC62">
        <v>2.7</v>
      </c>
      <c r="BD62">
        <v>2.7</v>
      </c>
      <c r="BE62">
        <v>2.7</v>
      </c>
      <c r="BF62">
        <v>2.7</v>
      </c>
      <c r="BG62">
        <v>2.7</v>
      </c>
      <c r="BH62">
        <v>2.7</v>
      </c>
      <c r="BI62">
        <v>2.7</v>
      </c>
      <c r="BJ62">
        <v>2.7</v>
      </c>
      <c r="BK62">
        <v>2.7</v>
      </c>
      <c r="BL62">
        <v>2.7</v>
      </c>
      <c r="BM62">
        <v>2.7</v>
      </c>
      <c r="BN62">
        <v>2.7</v>
      </c>
      <c r="BO62">
        <v>2.7</v>
      </c>
      <c r="BP62">
        <v>2.7</v>
      </c>
      <c r="BQ62">
        <v>2.7</v>
      </c>
      <c r="BR62">
        <v>2.7</v>
      </c>
    </row>
    <row r="63" spans="1:70" x14ac:dyDescent="0.35">
      <c r="A63" t="s">
        <v>1629</v>
      </c>
      <c r="B63" t="s">
        <v>1630</v>
      </c>
      <c r="C63" t="s">
        <v>1975</v>
      </c>
      <c r="D63" t="s">
        <v>1976</v>
      </c>
      <c r="E63">
        <v>6.9071400059071397</v>
      </c>
      <c r="F63">
        <v>6.9071400059071397</v>
      </c>
      <c r="G63">
        <v>6.9071400059071397</v>
      </c>
      <c r="H63">
        <v>6.9071400059071397</v>
      </c>
      <c r="I63">
        <v>6.9071400059071397</v>
      </c>
      <c r="J63">
        <v>6.9071400059071397</v>
      </c>
      <c r="K63">
        <v>6.9071400059071397</v>
      </c>
      <c r="L63">
        <v>6.9565416720476199</v>
      </c>
      <c r="M63">
        <v>7.5000000064999996</v>
      </c>
      <c r="N63">
        <v>7.5000000064999996</v>
      </c>
      <c r="O63">
        <v>7.5000000064999996</v>
      </c>
      <c r="P63">
        <v>7.4263379687119402</v>
      </c>
      <c r="Q63">
        <v>6.9492916656666699</v>
      </c>
      <c r="R63">
        <v>6.049499999</v>
      </c>
      <c r="S63">
        <v>6.0948999989999999</v>
      </c>
      <c r="T63">
        <v>5.746149999</v>
      </c>
      <c r="U63">
        <v>6.0450249989999998</v>
      </c>
      <c r="V63">
        <v>6.0031916656666704</v>
      </c>
      <c r="W63">
        <v>5.5146249989999996</v>
      </c>
      <c r="X63">
        <v>5.2609583323333302</v>
      </c>
      <c r="Y63">
        <v>5.6359416656666701</v>
      </c>
      <c r="Z63">
        <v>7.1233666656666701</v>
      </c>
      <c r="AA63">
        <v>8.3324416661666696</v>
      </c>
      <c r="AB63">
        <v>9.1449916657500001</v>
      </c>
      <c r="AC63">
        <v>10.356591666250001</v>
      </c>
      <c r="AD63">
        <v>10.5963916664167</v>
      </c>
      <c r="AE63">
        <v>8.0909916665833403</v>
      </c>
      <c r="AF63">
        <v>6.8403166666666699</v>
      </c>
      <c r="AG63">
        <v>6.7315250000000004</v>
      </c>
      <c r="AH63">
        <v>7.3101750000000001</v>
      </c>
      <c r="AI63">
        <v>6.1885583333333303</v>
      </c>
      <c r="AJ63">
        <v>6.3964583333333298</v>
      </c>
      <c r="AK63">
        <v>6.0361333333333302</v>
      </c>
      <c r="AL63">
        <v>6.4839391666666701</v>
      </c>
      <c r="AM63">
        <v>6.3605516666666704</v>
      </c>
      <c r="AN63">
        <v>5.6023666666666703</v>
      </c>
      <c r="AO63">
        <v>5.79867166666667</v>
      </c>
      <c r="AP63">
        <v>6.6044591666666701</v>
      </c>
      <c r="AQ63">
        <v>6.7008266666666696</v>
      </c>
      <c r="AR63">
        <v>6.9762399999999998</v>
      </c>
      <c r="AS63">
        <v>8.0831441666666706</v>
      </c>
      <c r="AT63">
        <v>8.3228174999999993</v>
      </c>
      <c r="AU63">
        <v>7.8947141666666703</v>
      </c>
      <c r="AV63">
        <v>6.5876733333333304</v>
      </c>
      <c r="AW63">
        <v>5.9910566666666698</v>
      </c>
      <c r="AX63">
        <v>5.9969099999999997</v>
      </c>
      <c r="AY63">
        <v>5.9467783333333299</v>
      </c>
      <c r="AZ63">
        <v>5.4437008333333301</v>
      </c>
      <c r="BA63">
        <v>5.0981308333333297</v>
      </c>
      <c r="BB63">
        <v>5.36086666666667</v>
      </c>
      <c r="BC63">
        <v>5.6240750000000004</v>
      </c>
      <c r="BD63">
        <v>5.3687115350877201</v>
      </c>
      <c r="BE63">
        <v>5.7924755370391603</v>
      </c>
      <c r="BF63">
        <v>5.6163116861762203</v>
      </c>
      <c r="BG63">
        <v>5.6124666666666698</v>
      </c>
      <c r="BH63">
        <v>6.7279068312963002</v>
      </c>
      <c r="BI63">
        <v>6.7317182572463796</v>
      </c>
      <c r="BJ63">
        <v>6.6028934656140397</v>
      </c>
      <c r="BK63">
        <v>6.3146187866666699</v>
      </c>
      <c r="BL63">
        <v>6.669446615</v>
      </c>
      <c r="BM63">
        <v>6.54215220416667</v>
      </c>
      <c r="BN63">
        <v>6.2871130825000003</v>
      </c>
      <c r="BO63">
        <v>7.0761518624999997</v>
      </c>
      <c r="BP63">
        <v>6.8897025858333301</v>
      </c>
      <c r="BQ63">
        <v>6.8897025858333301</v>
      </c>
      <c r="BR63">
        <v>6.8897025858333301</v>
      </c>
    </row>
    <row r="64" spans="1:70" x14ac:dyDescent="0.35">
      <c r="A64" t="s">
        <v>1631</v>
      </c>
      <c r="B64" t="s">
        <v>1632</v>
      </c>
      <c r="C64" t="s">
        <v>1975</v>
      </c>
      <c r="D64" t="s">
        <v>1976</v>
      </c>
      <c r="E64">
        <v>1</v>
      </c>
      <c r="F64">
        <v>1</v>
      </c>
      <c r="G64">
        <v>1</v>
      </c>
      <c r="H64">
        <v>1</v>
      </c>
      <c r="I64">
        <v>1</v>
      </c>
      <c r="J64">
        <v>1</v>
      </c>
      <c r="K64">
        <v>1</v>
      </c>
      <c r="L64">
        <v>1</v>
      </c>
      <c r="M64">
        <v>1</v>
      </c>
      <c r="N64">
        <v>1</v>
      </c>
      <c r="O64">
        <v>1</v>
      </c>
      <c r="P64">
        <v>0.99999999991666699</v>
      </c>
      <c r="Q64">
        <v>1</v>
      </c>
      <c r="R64">
        <v>0.99999999991666699</v>
      </c>
      <c r="S64">
        <v>0.99999999949999996</v>
      </c>
      <c r="T64">
        <v>0.99999999900000003</v>
      </c>
      <c r="U64">
        <v>0.99999999900000003</v>
      </c>
      <c r="V64">
        <v>0.99999999900000003</v>
      </c>
      <c r="W64">
        <v>0.99999999900000003</v>
      </c>
      <c r="X64">
        <v>0.99999999900000003</v>
      </c>
      <c r="Y64">
        <v>0.99999999900000003</v>
      </c>
      <c r="Z64">
        <v>0.99999999900000003</v>
      </c>
      <c r="AA64">
        <v>0.99999999900000003</v>
      </c>
      <c r="AB64">
        <v>0.99999999900000003</v>
      </c>
      <c r="AC64">
        <v>0.99999999958333297</v>
      </c>
      <c r="AD64">
        <v>3.1126083333333301</v>
      </c>
      <c r="AE64">
        <v>2.9043333332499999</v>
      </c>
      <c r="AF64">
        <v>3.8447583333333299</v>
      </c>
      <c r="AG64">
        <v>6.1125166666666697</v>
      </c>
      <c r="AH64">
        <v>6.34</v>
      </c>
      <c r="AI64">
        <v>8.5252999999999997</v>
      </c>
      <c r="AJ64">
        <v>12.5759189640769</v>
      </c>
      <c r="AK64">
        <v>12.5</v>
      </c>
      <c r="AL64">
        <v>12.5</v>
      </c>
      <c r="AM64">
        <v>12.6167803030303</v>
      </c>
      <c r="AN64">
        <v>12.87</v>
      </c>
      <c r="AO64">
        <v>12.8963492063492</v>
      </c>
      <c r="AP64">
        <v>14.005921052631599</v>
      </c>
      <c r="AQ64">
        <v>14.703110844469499</v>
      </c>
      <c r="AR64">
        <v>15.834429906597</v>
      </c>
      <c r="AS64">
        <v>16.181457678286598</v>
      </c>
      <c r="AT64">
        <v>16.690961523125999</v>
      </c>
      <c r="AU64">
        <v>17.593043688767398</v>
      </c>
      <c r="AV64">
        <v>29.3699996161352</v>
      </c>
      <c r="AW64">
        <v>41.930314572938698</v>
      </c>
      <c r="AX64">
        <v>30.282808177008199</v>
      </c>
      <c r="AY64">
        <v>33.300035201722999</v>
      </c>
      <c r="AZ64">
        <v>33.171870575549498</v>
      </c>
      <c r="BA64">
        <v>34.529360957350598</v>
      </c>
      <c r="BB64">
        <v>35.971865545260002</v>
      </c>
      <c r="BC64">
        <v>36.821291867081499</v>
      </c>
      <c r="BD64">
        <v>38.087584866809898</v>
      </c>
      <c r="BE64">
        <v>39.320300843225802</v>
      </c>
      <c r="BF64">
        <v>41.794503425229699</v>
      </c>
      <c r="BG64">
        <v>43.549672619047598</v>
      </c>
      <c r="BH64">
        <v>45.045499074074101</v>
      </c>
      <c r="BI64">
        <v>46.064443939393897</v>
      </c>
      <c r="BJ64">
        <v>47.534358196248199</v>
      </c>
      <c r="BK64">
        <v>49.509992857142898</v>
      </c>
      <c r="BL64">
        <v>51.294858333333302</v>
      </c>
      <c r="BM64">
        <v>56.524533333333302</v>
      </c>
      <c r="BN64">
        <v>57.221116666666703</v>
      </c>
      <c r="BO64">
        <v>55.1409916666667</v>
      </c>
      <c r="BP64">
        <v>56.157600000000002</v>
      </c>
      <c r="BQ64">
        <v>56.157600000000002</v>
      </c>
      <c r="BR64">
        <v>56.157600000000002</v>
      </c>
    </row>
    <row r="65" spans="1:70" x14ac:dyDescent="0.35">
      <c r="A65" t="s">
        <v>1633</v>
      </c>
      <c r="B65" t="s">
        <v>1634</v>
      </c>
      <c r="C65" t="s">
        <v>1975</v>
      </c>
      <c r="D65" t="s">
        <v>1976</v>
      </c>
      <c r="E65">
        <v>4.9370600039370602</v>
      </c>
      <c r="F65">
        <v>4.9370600039370602</v>
      </c>
      <c r="G65">
        <v>4.9370600039370602</v>
      </c>
      <c r="H65">
        <v>4.9370600039370602</v>
      </c>
      <c r="I65">
        <v>4.9370600039370602</v>
      </c>
      <c r="J65">
        <v>4.9370600039370602</v>
      </c>
      <c r="K65">
        <v>4.9370600039370602</v>
      </c>
      <c r="L65">
        <v>4.9370600039370602</v>
      </c>
      <c r="M65">
        <v>4.9370600039370602</v>
      </c>
      <c r="N65">
        <v>4.9370600039370602</v>
      </c>
      <c r="O65">
        <v>4.9370600039370602</v>
      </c>
      <c r="P65">
        <v>4.9126383368589703</v>
      </c>
      <c r="Q65">
        <v>4.48051495321132</v>
      </c>
      <c r="R65">
        <v>3.9624954122422298</v>
      </c>
      <c r="S65">
        <v>4.1807499989999997</v>
      </c>
      <c r="T65">
        <v>3.9494083323333302</v>
      </c>
      <c r="U65">
        <v>4.163824999</v>
      </c>
      <c r="V65">
        <v>4.1467583323333299</v>
      </c>
      <c r="W65">
        <v>3.9658999989999999</v>
      </c>
      <c r="X65">
        <v>3.8532666656666699</v>
      </c>
      <c r="Y65">
        <v>3.8374499989999999</v>
      </c>
      <c r="Z65">
        <v>4.3158083323333303</v>
      </c>
      <c r="AA65">
        <v>4.5921916656666699</v>
      </c>
      <c r="AB65">
        <v>4.7887999990000001</v>
      </c>
      <c r="AC65">
        <v>4.9833749995833303</v>
      </c>
      <c r="AD65">
        <v>5.0278</v>
      </c>
      <c r="AE65">
        <v>4.70231666666667</v>
      </c>
      <c r="AF65">
        <v>4.8497416666666702</v>
      </c>
      <c r="AG65">
        <v>5.9147666666666696</v>
      </c>
      <c r="AH65">
        <v>7.6085583333333302</v>
      </c>
      <c r="AI65">
        <v>8.9575083333333296</v>
      </c>
      <c r="AJ65">
        <v>18.472874999999998</v>
      </c>
      <c r="AK65">
        <v>21.836075000000001</v>
      </c>
      <c r="AL65">
        <v>23.345406666666701</v>
      </c>
      <c r="AM65">
        <v>35.058500833333298</v>
      </c>
      <c r="AN65">
        <v>47.6627266666667</v>
      </c>
      <c r="AO65">
        <v>54.748933333333298</v>
      </c>
      <c r="AP65">
        <v>57.707349999999998</v>
      </c>
      <c r="AQ65">
        <v>58.738958333333301</v>
      </c>
      <c r="AR65">
        <v>66.573875000000001</v>
      </c>
      <c r="AS65">
        <v>75.2597916666667</v>
      </c>
      <c r="AT65">
        <v>77.215020833333298</v>
      </c>
      <c r="AU65">
        <v>79.681899999999999</v>
      </c>
      <c r="AV65">
        <v>77.394975000000002</v>
      </c>
      <c r="AW65">
        <v>72.060649999999995</v>
      </c>
      <c r="AX65">
        <v>73.276308333333304</v>
      </c>
      <c r="AY65">
        <v>72.646616666666702</v>
      </c>
      <c r="AZ65">
        <v>69.292400000000001</v>
      </c>
      <c r="BA65">
        <v>64.582800000000006</v>
      </c>
      <c r="BB65">
        <v>72.6474166666667</v>
      </c>
      <c r="BC65">
        <v>74.3859833333333</v>
      </c>
      <c r="BD65">
        <v>72.937883333333303</v>
      </c>
      <c r="BE65">
        <v>77.535966666666695</v>
      </c>
      <c r="BF65">
        <v>79.368399999999994</v>
      </c>
      <c r="BG65">
        <v>80.579016666666703</v>
      </c>
      <c r="BH65">
        <v>100.69143333333299</v>
      </c>
      <c r="BI65">
        <v>109.44306666666699</v>
      </c>
      <c r="BJ65">
        <v>110.97301666666699</v>
      </c>
      <c r="BK65">
        <v>116.593791666667</v>
      </c>
      <c r="BL65">
        <v>119.353558333333</v>
      </c>
      <c r="BM65">
        <v>126.77679999999999</v>
      </c>
      <c r="BN65">
        <v>135.06405833333301</v>
      </c>
      <c r="BO65">
        <v>141.99497500000001</v>
      </c>
      <c r="BP65">
        <v>135.84293333333301</v>
      </c>
      <c r="BQ65">
        <v>135.84293333333301</v>
      </c>
      <c r="BR65">
        <v>135.84293333333301</v>
      </c>
    </row>
    <row r="66" spans="1:70" x14ac:dyDescent="0.35">
      <c r="A66" t="s">
        <v>1635</v>
      </c>
      <c r="B66" t="s">
        <v>1636</v>
      </c>
      <c r="C66" t="s">
        <v>1975</v>
      </c>
      <c r="D66" t="s">
        <v>1976</v>
      </c>
    </row>
    <row r="67" spans="1:70" x14ac:dyDescent="0.35">
      <c r="A67" t="s">
        <v>1637</v>
      </c>
      <c r="B67" t="s">
        <v>1638</v>
      </c>
      <c r="C67" t="s">
        <v>1975</v>
      </c>
      <c r="D67" t="s">
        <v>1976</v>
      </c>
    </row>
    <row r="68" spans="1:70" x14ac:dyDescent="0.35">
      <c r="A68" t="s">
        <v>1639</v>
      </c>
      <c r="B68" t="s">
        <v>1640</v>
      </c>
      <c r="C68" t="s">
        <v>1975</v>
      </c>
      <c r="D68" t="s">
        <v>1976</v>
      </c>
    </row>
    <row r="69" spans="1:70" x14ac:dyDescent="0.35">
      <c r="A69" t="s">
        <v>1641</v>
      </c>
      <c r="B69" t="s">
        <v>1642</v>
      </c>
      <c r="C69" t="s">
        <v>1975</v>
      </c>
      <c r="D69" t="s">
        <v>1976</v>
      </c>
    </row>
    <row r="70" spans="1:70" x14ac:dyDescent="0.35">
      <c r="A70" t="s">
        <v>1643</v>
      </c>
      <c r="B70" t="s">
        <v>1644</v>
      </c>
      <c r="C70" t="s">
        <v>1975</v>
      </c>
      <c r="D70" t="s">
        <v>1976</v>
      </c>
    </row>
    <row r="71" spans="1:70" x14ac:dyDescent="0.35">
      <c r="A71" t="s">
        <v>1645</v>
      </c>
      <c r="B71" t="s">
        <v>1646</v>
      </c>
      <c r="C71" t="s">
        <v>1975</v>
      </c>
      <c r="D71" t="s">
        <v>1976</v>
      </c>
      <c r="E71">
        <v>15.000000014999999</v>
      </c>
      <c r="F71">
        <v>16.5000000165</v>
      </c>
      <c r="G71">
        <v>18.000000018000001</v>
      </c>
      <c r="H71">
        <v>18.000000018000001</v>
      </c>
      <c r="I71">
        <v>18.000000018000001</v>
      </c>
      <c r="J71">
        <v>18.000000018000001</v>
      </c>
      <c r="K71">
        <v>18.000000018000001</v>
      </c>
      <c r="L71">
        <v>18.000000018000001</v>
      </c>
      <c r="M71">
        <v>18.000000018000001</v>
      </c>
      <c r="N71">
        <v>18.000000018000001</v>
      </c>
      <c r="O71">
        <v>20.9166666871667</v>
      </c>
      <c r="P71">
        <v>25.000000021916701</v>
      </c>
      <c r="Q71">
        <v>25.000138180545601</v>
      </c>
      <c r="R71">
        <v>24.999976992090001</v>
      </c>
      <c r="S71">
        <v>24.9999792857767</v>
      </c>
      <c r="T71">
        <v>24.999999999</v>
      </c>
      <c r="U71">
        <v>24.999999999</v>
      </c>
      <c r="V71">
        <v>24.999999999</v>
      </c>
      <c r="W71">
        <v>24.999999999</v>
      </c>
      <c r="X71">
        <v>24.999999999</v>
      </c>
      <c r="Y71">
        <v>24.999999999</v>
      </c>
      <c r="Z71">
        <v>24.999999999</v>
      </c>
      <c r="AA71">
        <v>30.025833332333299</v>
      </c>
      <c r="AB71">
        <v>44.115008332333304</v>
      </c>
      <c r="AC71">
        <v>62.535899999249999</v>
      </c>
      <c r="AD71">
        <v>69.556249999083306</v>
      </c>
      <c r="AE71">
        <v>122.77924166666701</v>
      </c>
      <c r="AF71">
        <v>170.46166666666701</v>
      </c>
      <c r="AG71">
        <v>301.61083333333301</v>
      </c>
      <c r="AH71">
        <v>526.34833333333302</v>
      </c>
      <c r="AI71">
        <v>767.75083333333305</v>
      </c>
      <c r="AJ71">
        <v>1046.24933333333</v>
      </c>
      <c r="AK71">
        <v>1533.96166666667</v>
      </c>
      <c r="AL71">
        <v>1919.105</v>
      </c>
      <c r="AM71">
        <v>2196.7283333333298</v>
      </c>
      <c r="AN71">
        <v>2564.49416666667</v>
      </c>
      <c r="AO71">
        <v>3189.47416666667</v>
      </c>
      <c r="AP71">
        <v>3998.2666666666701</v>
      </c>
      <c r="AQ71">
        <v>5446.5729000000001</v>
      </c>
      <c r="AR71">
        <v>11786.801666666701</v>
      </c>
      <c r="AS71">
        <v>1</v>
      </c>
      <c r="AT71">
        <v>1</v>
      </c>
      <c r="AU71">
        <v>1</v>
      </c>
      <c r="AV71">
        <v>1</v>
      </c>
      <c r="AW71">
        <v>1</v>
      </c>
      <c r="AX71">
        <v>1</v>
      </c>
      <c r="AY71">
        <v>1</v>
      </c>
      <c r="AZ71">
        <v>1</v>
      </c>
      <c r="BA71">
        <v>1</v>
      </c>
      <c r="BB71">
        <v>1</v>
      </c>
      <c r="BC71">
        <v>1</v>
      </c>
      <c r="BD71">
        <v>1</v>
      </c>
      <c r="BE71">
        <v>1</v>
      </c>
      <c r="BF71">
        <v>1</v>
      </c>
      <c r="BG71">
        <v>1</v>
      </c>
      <c r="BH71">
        <v>1</v>
      </c>
      <c r="BI71">
        <v>1</v>
      </c>
      <c r="BJ71">
        <v>1</v>
      </c>
      <c r="BK71">
        <v>1</v>
      </c>
      <c r="BL71">
        <v>1</v>
      </c>
      <c r="BM71">
        <v>1</v>
      </c>
      <c r="BN71">
        <v>1</v>
      </c>
      <c r="BO71">
        <v>1</v>
      </c>
      <c r="BP71">
        <v>1</v>
      </c>
      <c r="BQ71">
        <v>1</v>
      </c>
      <c r="BR71">
        <v>1</v>
      </c>
    </row>
    <row r="72" spans="1:70" x14ac:dyDescent="0.35">
      <c r="A72" t="s">
        <v>1647</v>
      </c>
      <c r="B72" t="s">
        <v>1648</v>
      </c>
      <c r="C72" t="s">
        <v>1975</v>
      </c>
      <c r="D72" t="s">
        <v>1976</v>
      </c>
      <c r="E72">
        <v>0.34824199934824202</v>
      </c>
      <c r="F72">
        <v>0.34824199934824202</v>
      </c>
      <c r="G72">
        <v>0.40448912538026</v>
      </c>
      <c r="H72">
        <v>0.434782608884688</v>
      </c>
      <c r="I72">
        <v>0.434782608884688</v>
      </c>
      <c r="J72">
        <v>0.434782608884688</v>
      </c>
      <c r="K72">
        <v>0.434782608884688</v>
      </c>
      <c r="L72">
        <v>0.434782608884688</v>
      </c>
      <c r="M72">
        <v>0.434782608884688</v>
      </c>
      <c r="N72">
        <v>0.434782608884688</v>
      </c>
      <c r="O72">
        <v>0.434782608884688</v>
      </c>
      <c r="P72">
        <v>0.43478264139429701</v>
      </c>
      <c r="Q72">
        <v>0.434782608884688</v>
      </c>
      <c r="R72">
        <v>0.39795624317960598</v>
      </c>
      <c r="S72">
        <v>0.39130366745108802</v>
      </c>
      <c r="T72">
        <v>0.39130366745108802</v>
      </c>
      <c r="U72">
        <v>0.39130366745108802</v>
      </c>
      <c r="V72">
        <v>0.39130366745108802</v>
      </c>
      <c r="W72">
        <v>0.39130366745108802</v>
      </c>
      <c r="X72">
        <v>0.70000070049070096</v>
      </c>
      <c r="Y72">
        <v>0.70000070049070096</v>
      </c>
      <c r="Z72">
        <v>0.70000070049070096</v>
      </c>
      <c r="AA72">
        <v>0.70000070049070096</v>
      </c>
      <c r="AB72">
        <v>0.70000070049070096</v>
      </c>
      <c r="AC72">
        <v>0.70000070020486704</v>
      </c>
      <c r="AD72">
        <v>0.70000070000070003</v>
      </c>
      <c r="AE72">
        <v>0.70000070000070003</v>
      </c>
      <c r="AF72">
        <v>0.70000070000070003</v>
      </c>
      <c r="AG72">
        <v>0.70000070000070003</v>
      </c>
      <c r="AH72">
        <v>0.86666666666666703</v>
      </c>
      <c r="AI72">
        <v>1.55</v>
      </c>
      <c r="AJ72">
        <v>3.13800833333333</v>
      </c>
      <c r="AK72">
        <v>3.3217483333333302</v>
      </c>
      <c r="AL72">
        <v>3.3525174999999998</v>
      </c>
      <c r="AM72">
        <v>3.38513333333333</v>
      </c>
      <c r="AN72">
        <v>3.3922083333333299</v>
      </c>
      <c r="AO72">
        <v>3.3914833333333299</v>
      </c>
      <c r="AP72">
        <v>3.3887499999999999</v>
      </c>
      <c r="AQ72">
        <v>3.3879999999999999</v>
      </c>
      <c r="AR72">
        <v>3.3952499999999999</v>
      </c>
      <c r="AS72">
        <v>3.4720499999999999</v>
      </c>
      <c r="AT72">
        <v>3.9729999999999999</v>
      </c>
      <c r="AU72">
        <v>4.4996666666666698</v>
      </c>
      <c r="AV72">
        <v>5.8508750000000003</v>
      </c>
      <c r="AW72">
        <v>6.19624166666667</v>
      </c>
      <c r="AX72">
        <v>5.7788333333333304</v>
      </c>
      <c r="AY72">
        <v>5.7331666666666701</v>
      </c>
      <c r="AZ72">
        <v>5.6354333333333297</v>
      </c>
      <c r="BA72">
        <v>5.4325000000000001</v>
      </c>
      <c r="BB72">
        <v>5.54455330862978</v>
      </c>
      <c r="BC72">
        <v>5.62194291761051</v>
      </c>
      <c r="BD72">
        <v>5.9328276515151499</v>
      </c>
      <c r="BE72">
        <v>6.05605833333333</v>
      </c>
      <c r="BF72">
        <v>6.8703250000000002</v>
      </c>
      <c r="BG72">
        <v>7.0776085606060599</v>
      </c>
      <c r="BH72">
        <v>7.6912583333333302</v>
      </c>
      <c r="BI72">
        <v>10.0254007885465</v>
      </c>
      <c r="BJ72">
        <v>17.782533515063601</v>
      </c>
      <c r="BK72">
        <v>17.767290421810699</v>
      </c>
      <c r="BL72">
        <v>16.7705818428763</v>
      </c>
      <c r="BM72">
        <v>15.759172916666699</v>
      </c>
      <c r="BN72">
        <v>15.644527277711299</v>
      </c>
      <c r="BO72">
        <v>19.160439741220401</v>
      </c>
      <c r="BP72">
        <v>30.626413698031101</v>
      </c>
      <c r="BQ72">
        <v>30.626413698031101</v>
      </c>
      <c r="BR72">
        <v>30.626413698031101</v>
      </c>
    </row>
    <row r="73" spans="1:70" x14ac:dyDescent="0.35">
      <c r="A73" t="s">
        <v>1649</v>
      </c>
      <c r="B73" t="s">
        <v>1650</v>
      </c>
      <c r="C73" t="s">
        <v>1975</v>
      </c>
      <c r="D73" t="s">
        <v>1976</v>
      </c>
      <c r="AR73">
        <v>0.93828307239528297</v>
      </c>
      <c r="AS73">
        <v>1.0827050813260199</v>
      </c>
      <c r="AT73">
        <v>1.1165330856446301</v>
      </c>
      <c r="AU73">
        <v>1.0575589962396501</v>
      </c>
      <c r="AV73">
        <v>0.88404792718492997</v>
      </c>
      <c r="AW73">
        <v>0.80392164774761798</v>
      </c>
      <c r="AX73">
        <v>0.80380019216144205</v>
      </c>
      <c r="AY73">
        <v>0.79643273094910205</v>
      </c>
      <c r="AZ73">
        <v>0.72967239998408295</v>
      </c>
      <c r="BA73">
        <v>0.67992268004272904</v>
      </c>
      <c r="BB73">
        <v>0.71695770201613596</v>
      </c>
      <c r="BC73">
        <v>0.75430899010596097</v>
      </c>
      <c r="BD73">
        <v>0.71841389865331695</v>
      </c>
      <c r="BE73">
        <v>0.77833812041681205</v>
      </c>
      <c r="BF73">
        <v>0.75294512270199598</v>
      </c>
      <c r="BG73">
        <v>0.75272819693260296</v>
      </c>
      <c r="BH73">
        <v>0.90129642336709603</v>
      </c>
      <c r="BI73">
        <v>0.90342143625726301</v>
      </c>
      <c r="BJ73">
        <v>0.88520550826937205</v>
      </c>
      <c r="BK73">
        <v>0.84677266710811105</v>
      </c>
      <c r="BL73">
        <v>0.89327625706740899</v>
      </c>
      <c r="BM73">
        <v>0.87550639698799804</v>
      </c>
      <c r="BN73">
        <v>0.84549413889045</v>
      </c>
      <c r="BO73">
        <v>0.94962375315694103</v>
      </c>
      <c r="BP73">
        <v>0.92483955847069799</v>
      </c>
      <c r="BQ73">
        <v>0.92483955847069799</v>
      </c>
      <c r="BR73">
        <v>0.92483955847069799</v>
      </c>
    </row>
    <row r="74" spans="1:70" x14ac:dyDescent="0.35">
      <c r="A74" t="s">
        <v>1651</v>
      </c>
      <c r="B74" t="s">
        <v>1652</v>
      </c>
      <c r="C74" t="s">
        <v>1975</v>
      </c>
      <c r="D74" t="s">
        <v>1976</v>
      </c>
      <c r="E74">
        <v>2.4866905218725499</v>
      </c>
      <c r="F74">
        <v>2.4866905218725499</v>
      </c>
      <c r="G74">
        <v>2.4866905218725499</v>
      </c>
      <c r="H74">
        <v>2.4879833273696002</v>
      </c>
      <c r="I74">
        <v>2.5022041878371399</v>
      </c>
      <c r="J74">
        <v>2.5022041878371399</v>
      </c>
      <c r="K74">
        <v>2.5022041878371399</v>
      </c>
      <c r="L74">
        <v>2.5022041878371399</v>
      </c>
      <c r="M74">
        <v>2.5022041878371399</v>
      </c>
      <c r="N74">
        <v>2.5022041878371399</v>
      </c>
      <c r="O74">
        <v>2.5022041878371399</v>
      </c>
      <c r="P74">
        <v>2.4956734349068799</v>
      </c>
      <c r="Q74">
        <v>2.3020278528101699</v>
      </c>
      <c r="R74">
        <v>2.1006004156892799</v>
      </c>
      <c r="S74">
        <v>2.0718250675291499</v>
      </c>
      <c r="T74">
        <v>2.0718250675291499</v>
      </c>
      <c r="U74">
        <v>2.0718250675291499</v>
      </c>
      <c r="V74">
        <v>2.0718250675291499</v>
      </c>
      <c r="W74">
        <v>2.0718250675291499</v>
      </c>
      <c r="X74">
        <v>2.0718250675291499</v>
      </c>
      <c r="Y74">
        <v>2.0718250675291499</v>
      </c>
      <c r="Z74">
        <v>2.0718250675291499</v>
      </c>
      <c r="AA74">
        <v>2.0718250675291499</v>
      </c>
      <c r="AB74">
        <v>2.0718250675291499</v>
      </c>
      <c r="AC74">
        <v>2.0718250675291499</v>
      </c>
      <c r="AD74">
        <v>2.0718250675291499</v>
      </c>
      <c r="AE74">
        <v>2.0718250675291499</v>
      </c>
      <c r="AF74">
        <v>2.0718250675291499</v>
      </c>
      <c r="AG74">
        <v>2.0718250675291499</v>
      </c>
      <c r="AH74">
        <v>2.0718250675291499</v>
      </c>
      <c r="AI74">
        <v>2.0718250675291499</v>
      </c>
      <c r="AJ74">
        <v>2.0718250675291499</v>
      </c>
      <c r="AK74">
        <v>2.8049708945654301</v>
      </c>
      <c r="AL74">
        <v>5.0044083756742799</v>
      </c>
      <c r="AM74">
        <v>5.4698183546119896</v>
      </c>
      <c r="AN74">
        <v>6.1637629827054896</v>
      </c>
      <c r="AO74">
        <v>6.3572751139121904</v>
      </c>
      <c r="AP74">
        <v>6.7588217839559102</v>
      </c>
      <c r="AQ74">
        <v>7.3619304166666701</v>
      </c>
      <c r="AR74">
        <v>8.1526333333333305</v>
      </c>
      <c r="AS74">
        <v>9.625</v>
      </c>
      <c r="AT74">
        <v>11.3094520833333</v>
      </c>
      <c r="AU74">
        <v>13.958194166666701</v>
      </c>
      <c r="AV74">
        <v>13.877890583333301</v>
      </c>
      <c r="AW74">
        <v>13.7875</v>
      </c>
      <c r="AX74">
        <v>15.3679166666667</v>
      </c>
      <c r="AY74">
        <v>15.375</v>
      </c>
      <c r="AZ74">
        <v>15.375</v>
      </c>
      <c r="BA74">
        <v>15.375</v>
      </c>
      <c r="BB74">
        <v>15.375</v>
      </c>
      <c r="BC74">
        <v>15.375</v>
      </c>
      <c r="BD74">
        <v>15.375</v>
      </c>
      <c r="BE74">
        <v>15.375</v>
      </c>
      <c r="BF74">
        <v>15.375</v>
      </c>
      <c r="BG74">
        <v>15.375</v>
      </c>
      <c r="BH74">
        <v>15.375</v>
      </c>
      <c r="BI74">
        <v>15.35</v>
      </c>
      <c r="BJ74">
        <v>15.074999999999999</v>
      </c>
      <c r="BK74">
        <v>15.074999999999999</v>
      </c>
      <c r="BL74">
        <v>15.074999999999999</v>
      </c>
      <c r="BM74">
        <v>15.074999999999999</v>
      </c>
      <c r="BN74">
        <v>15.074999999999999</v>
      </c>
      <c r="BO74">
        <v>15.074999999999999</v>
      </c>
      <c r="BP74">
        <v>15.074999999999999</v>
      </c>
      <c r="BQ74">
        <v>15.074999999999999</v>
      </c>
      <c r="BR74">
        <v>15.074999999999999</v>
      </c>
    </row>
    <row r="75" spans="1:70" x14ac:dyDescent="0.35">
      <c r="A75" t="s">
        <v>1653</v>
      </c>
      <c r="B75" t="s">
        <v>1654</v>
      </c>
      <c r="C75" t="s">
        <v>1975</v>
      </c>
      <c r="D75" t="s">
        <v>1976</v>
      </c>
      <c r="E75">
        <v>60.000000059000001</v>
      </c>
      <c r="F75">
        <v>60.000000059000001</v>
      </c>
      <c r="G75">
        <v>60.000000059000001</v>
      </c>
      <c r="H75">
        <v>60.000000059000001</v>
      </c>
      <c r="I75">
        <v>60.000000059000001</v>
      </c>
      <c r="J75">
        <v>60.000000059000001</v>
      </c>
      <c r="K75">
        <v>60.000000059000001</v>
      </c>
      <c r="L75">
        <v>61.666666727500001</v>
      </c>
      <c r="M75">
        <v>70.000000069999999</v>
      </c>
      <c r="N75">
        <v>70.000000069999999</v>
      </c>
      <c r="O75">
        <v>70.000000069999999</v>
      </c>
      <c r="P75">
        <v>69.468666707166705</v>
      </c>
      <c r="Q75">
        <v>64.271416665916703</v>
      </c>
      <c r="R75">
        <v>58.260083332333302</v>
      </c>
      <c r="S75">
        <v>57.686499998999999</v>
      </c>
      <c r="T75">
        <v>57.406916665666699</v>
      </c>
      <c r="U75">
        <v>66.9029166660833</v>
      </c>
      <c r="V75">
        <v>75.961833332416703</v>
      </c>
      <c r="W75">
        <v>76.667833332833297</v>
      </c>
      <c r="X75">
        <v>67.124999999583295</v>
      </c>
      <c r="Y75">
        <v>71.701916665916698</v>
      </c>
      <c r="Z75">
        <v>92.321833332500006</v>
      </c>
      <c r="AA75">
        <v>109.859166665833</v>
      </c>
      <c r="AB75">
        <v>143.42991666633301</v>
      </c>
      <c r="AC75">
        <v>160.76099999966701</v>
      </c>
      <c r="AD75">
        <v>170.04408333316701</v>
      </c>
      <c r="AE75">
        <v>140.04837544216801</v>
      </c>
      <c r="AF75">
        <v>123.478333333333</v>
      </c>
      <c r="AG75">
        <v>116.486833333333</v>
      </c>
      <c r="AH75">
        <v>118.377666666667</v>
      </c>
      <c r="AI75">
        <v>101.933916666667</v>
      </c>
      <c r="AJ75">
        <v>103.911583333333</v>
      </c>
      <c r="AK75">
        <v>102.379083333333</v>
      </c>
      <c r="AL75">
        <v>127.260416666667</v>
      </c>
      <c r="AM75">
        <v>133.957955</v>
      </c>
      <c r="AN75">
        <v>124.68899999999999</v>
      </c>
      <c r="AO75">
        <v>126.661583333333</v>
      </c>
      <c r="AP75">
        <v>146.41362833333301</v>
      </c>
      <c r="AQ75">
        <v>149.395331666667</v>
      </c>
    </row>
    <row r="76" spans="1:70" x14ac:dyDescent="0.35">
      <c r="A76" t="s">
        <v>1655</v>
      </c>
      <c r="B76" t="s">
        <v>1656</v>
      </c>
      <c r="C76" t="s">
        <v>1975</v>
      </c>
      <c r="D76" t="s">
        <v>1976</v>
      </c>
      <c r="AL76">
        <v>13.22275</v>
      </c>
      <c r="AM76">
        <v>12.991250000000001</v>
      </c>
      <c r="AN76">
        <v>11.46475</v>
      </c>
      <c r="AO76">
        <v>12.038</v>
      </c>
      <c r="AP76">
        <v>13.88175</v>
      </c>
      <c r="AQ76">
        <v>14.074666666666699</v>
      </c>
      <c r="AR76">
        <v>14.677583333333301</v>
      </c>
      <c r="AS76">
        <v>16.968636666666701</v>
      </c>
      <c r="AT76">
        <v>17.478071533333299</v>
      </c>
      <c r="AU76">
        <v>16.611791666666701</v>
      </c>
      <c r="AV76">
        <v>13.856411404510499</v>
      </c>
      <c r="AW76">
        <v>12.5955635879843</v>
      </c>
      <c r="AX76">
        <v>12.5837865859395</v>
      </c>
      <c r="AY76">
        <v>12.4654837577722</v>
      </c>
      <c r="AZ76">
        <v>11.4338529961624</v>
      </c>
      <c r="BA76">
        <v>10.694443093841301</v>
      </c>
      <c r="BB76">
        <v>11.257430885076699</v>
      </c>
      <c r="BC76">
        <v>11.8068482348947</v>
      </c>
    </row>
    <row r="77" spans="1:70" x14ac:dyDescent="0.35">
      <c r="A77" t="s">
        <v>1657</v>
      </c>
      <c r="B77" t="s">
        <v>1658</v>
      </c>
      <c r="C77" t="s">
        <v>1975</v>
      </c>
      <c r="D77" t="s">
        <v>1976</v>
      </c>
      <c r="E77">
        <v>2.4844700014844698</v>
      </c>
      <c r="F77">
        <v>2.4844700014844698</v>
      </c>
      <c r="G77">
        <v>2.4844700014844698</v>
      </c>
      <c r="H77">
        <v>2.4844700012774301</v>
      </c>
      <c r="I77">
        <v>2.5000000015000001</v>
      </c>
      <c r="J77">
        <v>2.5000000015000001</v>
      </c>
      <c r="K77">
        <v>2.5000000015000001</v>
      </c>
      <c r="L77">
        <v>2.5000000015000001</v>
      </c>
      <c r="M77">
        <v>2.5000000015000001</v>
      </c>
      <c r="N77">
        <v>2.5000000015000001</v>
      </c>
      <c r="O77">
        <v>2.5000000015000001</v>
      </c>
      <c r="P77">
        <v>2.49347500129167</v>
      </c>
      <c r="Q77">
        <v>2.2999999990000002</v>
      </c>
      <c r="R77">
        <v>2.0987499989999998</v>
      </c>
      <c r="S77">
        <v>2.0699999990000002</v>
      </c>
      <c r="T77">
        <v>2.0699999990000002</v>
      </c>
      <c r="U77">
        <v>2.0699999990000002</v>
      </c>
      <c r="V77">
        <v>2.0699999990000002</v>
      </c>
      <c r="W77">
        <v>2.0699999990000002</v>
      </c>
      <c r="X77">
        <v>2.0699999990000002</v>
      </c>
      <c r="Y77">
        <v>2.0699999990000002</v>
      </c>
      <c r="Z77">
        <v>2.0699999990000002</v>
      </c>
      <c r="AA77">
        <v>2.0699999990000002</v>
      </c>
      <c r="AB77">
        <v>2.0699999990000002</v>
      </c>
      <c r="AC77">
        <v>2.06999999958333</v>
      </c>
      <c r="AD77">
        <v>2.0699999999999998</v>
      </c>
      <c r="AE77">
        <v>2.0699999999999998</v>
      </c>
      <c r="AF77">
        <v>2.0699999999999998</v>
      </c>
      <c r="AG77">
        <v>2.0699999999999998</v>
      </c>
      <c r="AH77">
        <v>2.0699999999999998</v>
      </c>
      <c r="AI77">
        <v>2.0699999999999998</v>
      </c>
      <c r="AJ77">
        <v>2.0699999999999998</v>
      </c>
      <c r="AK77">
        <v>2.8025000000000002</v>
      </c>
      <c r="AL77">
        <v>5</v>
      </c>
      <c r="AM77">
        <v>5.4649999999999999</v>
      </c>
      <c r="AN77">
        <v>6.1583333333333297</v>
      </c>
      <c r="AO77">
        <v>6.3516750000000002</v>
      </c>
      <c r="AP77">
        <v>6.7093416666666696</v>
      </c>
      <c r="AQ77">
        <v>7.1159083333333299</v>
      </c>
      <c r="AR77">
        <v>7.9422499999999996</v>
      </c>
      <c r="AS77">
        <v>8.21725833333333</v>
      </c>
      <c r="AT77">
        <v>8.4574916666666695</v>
      </c>
      <c r="AU77">
        <v>8.5677500000000002</v>
      </c>
      <c r="AV77">
        <v>8.5996833333333296</v>
      </c>
      <c r="AW77">
        <v>8.6355833333333294</v>
      </c>
      <c r="AX77">
        <v>8.6664416666666693</v>
      </c>
      <c r="AY77">
        <v>8.6986158333333297</v>
      </c>
      <c r="AZ77">
        <v>8.9659499999999994</v>
      </c>
      <c r="BA77">
        <v>9.5997416666666702</v>
      </c>
      <c r="BB77">
        <v>11.777599672499999</v>
      </c>
      <c r="BC77">
        <v>14.409589808006601</v>
      </c>
      <c r="BD77">
        <v>16.8992257595275</v>
      </c>
      <c r="BE77">
        <v>17.704761378267399</v>
      </c>
      <c r="BF77">
        <v>18.626628957547801</v>
      </c>
      <c r="BG77">
        <v>19.585789907694998</v>
      </c>
      <c r="BH77">
        <v>20.57684875</v>
      </c>
      <c r="BI77">
        <v>21.731547222222201</v>
      </c>
      <c r="BJ77">
        <v>23.866104457412501</v>
      </c>
      <c r="BK77">
        <v>27.429386594166701</v>
      </c>
      <c r="BL77">
        <v>29.069749999999999</v>
      </c>
      <c r="BM77">
        <v>34.927165404040402</v>
      </c>
      <c r="BN77">
        <v>43.733778318840002</v>
      </c>
      <c r="BO77">
        <v>51.7562150334169</v>
      </c>
      <c r="BP77">
        <v>54.600948067656901</v>
      </c>
      <c r="BQ77">
        <v>54.600948067656901</v>
      </c>
      <c r="BR77">
        <v>54.600948067656901</v>
      </c>
    </row>
    <row r="78" spans="1:70" x14ac:dyDescent="0.35">
      <c r="A78" t="s">
        <v>1659</v>
      </c>
      <c r="B78" t="s">
        <v>1660</v>
      </c>
      <c r="C78" t="s">
        <v>1975</v>
      </c>
      <c r="D78" t="s">
        <v>1976</v>
      </c>
    </row>
    <row r="79" spans="1:70" x14ac:dyDescent="0.35">
      <c r="A79" t="s">
        <v>1661</v>
      </c>
      <c r="B79" t="s">
        <v>1662</v>
      </c>
      <c r="C79" t="s">
        <v>1975</v>
      </c>
      <c r="D79" t="s">
        <v>1976</v>
      </c>
    </row>
    <row r="80" spans="1:70" x14ac:dyDescent="0.35">
      <c r="A80" t="s">
        <v>1663</v>
      </c>
      <c r="B80" t="s">
        <v>1664</v>
      </c>
      <c r="C80" t="s">
        <v>1975</v>
      </c>
      <c r="D80" t="s">
        <v>1976</v>
      </c>
      <c r="E80">
        <v>3.2000000021999999</v>
      </c>
      <c r="F80">
        <v>3.2000000021999999</v>
      </c>
      <c r="G80">
        <v>3.2000000021999999</v>
      </c>
      <c r="H80">
        <v>3.2000000021999999</v>
      </c>
      <c r="I80">
        <v>3.2000000021999999</v>
      </c>
      <c r="J80">
        <v>3.2000000021999999</v>
      </c>
      <c r="K80">
        <v>3.2000000021999999</v>
      </c>
      <c r="L80">
        <v>3.44999250244999</v>
      </c>
      <c r="M80">
        <v>4.1999700031999696</v>
      </c>
      <c r="N80">
        <v>4.1999700031999696</v>
      </c>
      <c r="O80">
        <v>4.1999700031999696</v>
      </c>
      <c r="P80">
        <v>4.1844177906868598</v>
      </c>
      <c r="Q80">
        <v>4.1463333325707703</v>
      </c>
      <c r="R80">
        <v>3.8211666658854799</v>
      </c>
      <c r="S80">
        <v>3.7737499992161001</v>
      </c>
      <c r="T80">
        <v>3.6786666658773202</v>
      </c>
      <c r="U80">
        <v>3.8644166658879602</v>
      </c>
      <c r="V80">
        <v>4.0294166658974104</v>
      </c>
      <c r="W80">
        <v>4.1173333325691104</v>
      </c>
      <c r="X80">
        <v>3.8953333325564001</v>
      </c>
      <c r="Y80">
        <v>3.73008333254693</v>
      </c>
      <c r="Z80">
        <v>4.3152499992471096</v>
      </c>
      <c r="AA80">
        <v>4.8204166659426999</v>
      </c>
      <c r="AB80">
        <v>5.5700833326522998</v>
      </c>
      <c r="AC80">
        <v>6.0099999997764701</v>
      </c>
      <c r="AD80">
        <v>6.1978958331666698</v>
      </c>
      <c r="AE80">
        <v>5.0695199999999998</v>
      </c>
      <c r="AF80">
        <v>4.3955650000000004</v>
      </c>
      <c r="AG80">
        <v>4.1828333333333303</v>
      </c>
      <c r="AH80">
        <v>4.2912158333333297</v>
      </c>
      <c r="AI80">
        <v>3.8235049999999999</v>
      </c>
      <c r="AJ80">
        <v>4.04397916666667</v>
      </c>
      <c r="AK80">
        <v>4.4794400000000003</v>
      </c>
      <c r="AL80">
        <v>5.7122916666666699</v>
      </c>
      <c r="AM80">
        <v>5.2235125</v>
      </c>
      <c r="AN80">
        <v>4.3666666666666698</v>
      </c>
      <c r="AO80">
        <v>4.5935499999999996</v>
      </c>
      <c r="AP80">
        <v>5.1914350000000002</v>
      </c>
      <c r="AQ80">
        <v>5.34406583333333</v>
      </c>
    </row>
    <row r="81" spans="1:70" x14ac:dyDescent="0.35">
      <c r="A81" t="s">
        <v>924</v>
      </c>
      <c r="B81" t="s">
        <v>923</v>
      </c>
      <c r="C81" t="s">
        <v>1975</v>
      </c>
      <c r="D81" t="s">
        <v>1976</v>
      </c>
      <c r="E81">
        <v>0.79285799970331605</v>
      </c>
      <c r="F81">
        <v>0.79285799970331605</v>
      </c>
      <c r="G81">
        <v>0.79285799970331605</v>
      </c>
      <c r="H81">
        <v>0.79285799970331605</v>
      </c>
      <c r="I81">
        <v>0.79285799970331605</v>
      </c>
      <c r="J81">
        <v>0.79285799970331605</v>
      </c>
      <c r="K81">
        <v>0.79285799970331605</v>
      </c>
      <c r="L81">
        <v>0.80585399973123595</v>
      </c>
      <c r="M81">
        <v>0.87083399987083399</v>
      </c>
      <c r="N81">
        <v>0.87083399987083399</v>
      </c>
      <c r="O81">
        <v>0.87083399987083399</v>
      </c>
      <c r="P81">
        <v>0.85882323105772096</v>
      </c>
      <c r="Q81">
        <v>0.82518371157047099</v>
      </c>
      <c r="R81">
        <v>0.79422382521396895</v>
      </c>
      <c r="S81">
        <v>0.80560382810873898</v>
      </c>
      <c r="T81">
        <v>0.82188306421920099</v>
      </c>
      <c r="U81">
        <v>0.89771540302132802</v>
      </c>
      <c r="V81">
        <v>0.917440332333333</v>
      </c>
      <c r="W81">
        <v>0.84677074900000004</v>
      </c>
      <c r="X81">
        <v>0.83574324899999997</v>
      </c>
      <c r="Y81">
        <v>0.81796466566666703</v>
      </c>
      <c r="Z81">
        <v>0.854626582333333</v>
      </c>
      <c r="AA81">
        <v>0.93244866566666695</v>
      </c>
      <c r="AB81">
        <v>1.01702033233333</v>
      </c>
      <c r="AC81">
        <v>1.0825966660833299</v>
      </c>
      <c r="AD81">
        <v>1.15355416625</v>
      </c>
      <c r="AE81">
        <v>1.1328658332499999</v>
      </c>
      <c r="AF81">
        <v>1.24385833333333</v>
      </c>
      <c r="AG81">
        <v>1.4302583333333301</v>
      </c>
      <c r="AH81">
        <v>1.4833333333333301</v>
      </c>
      <c r="AI81">
        <v>1.4809083333333299</v>
      </c>
      <c r="AJ81">
        <v>1.4755575000000001</v>
      </c>
      <c r="AK81">
        <v>1.5029908333333299</v>
      </c>
      <c r="AL81">
        <v>1.5417749999999999</v>
      </c>
      <c r="AM81">
        <v>1.4641249999999999</v>
      </c>
      <c r="AN81">
        <v>1.4063333333333301</v>
      </c>
      <c r="AO81">
        <v>1.4033</v>
      </c>
      <c r="AP81">
        <v>1.443675</v>
      </c>
      <c r="AQ81">
        <v>1.98681666666667</v>
      </c>
      <c r="AR81">
        <v>1.969625</v>
      </c>
      <c r="AS81">
        <v>2.128625</v>
      </c>
      <c r="AT81">
        <v>2.2766029460261299</v>
      </c>
      <c r="AU81">
        <v>2.1867833500114999</v>
      </c>
      <c r="AV81">
        <v>1.89576838179997</v>
      </c>
      <c r="AW81">
        <v>1.73310167837133</v>
      </c>
      <c r="AX81">
        <v>1.6910462157155199</v>
      </c>
      <c r="AY81">
        <v>1.7312649327874501</v>
      </c>
      <c r="AZ81">
        <v>1.61041379610359</v>
      </c>
      <c r="BA81">
        <v>1.5940344107734401</v>
      </c>
      <c r="BB81">
        <v>1.95809503538886</v>
      </c>
      <c r="BC81">
        <v>1.9185086782254701</v>
      </c>
      <c r="BD81">
        <v>1.7908838312601201</v>
      </c>
      <c r="BE81">
        <v>1.7898928174109401</v>
      </c>
      <c r="BF81">
        <v>1.8414766170653201</v>
      </c>
      <c r="BG81">
        <v>1.8873453583192199</v>
      </c>
      <c r="BH81">
        <v>2.0976298163310099</v>
      </c>
      <c r="BI81">
        <v>2.0946959391850801</v>
      </c>
      <c r="BJ81">
        <v>2.0668753038145402</v>
      </c>
      <c r="BK81">
        <v>2.0873797892499701</v>
      </c>
      <c r="BL81">
        <v>2.1603931153146401</v>
      </c>
      <c r="BM81">
        <v>2.1688049242424201</v>
      </c>
      <c r="BN81">
        <v>2.0706333333333302</v>
      </c>
      <c r="BO81">
        <v>2.2014069869584998</v>
      </c>
      <c r="BP81">
        <v>2.2501250000000002</v>
      </c>
      <c r="BQ81">
        <v>2.2501250000000002</v>
      </c>
      <c r="BR81">
        <v>2.2501250000000002</v>
      </c>
    </row>
    <row r="82" spans="1:70" x14ac:dyDescent="0.35">
      <c r="A82" t="s">
        <v>1665</v>
      </c>
      <c r="B82" t="s">
        <v>1666</v>
      </c>
      <c r="C82" t="s">
        <v>1975</v>
      </c>
      <c r="D82" t="s">
        <v>1976</v>
      </c>
      <c r="E82">
        <v>4.9370600039370602</v>
      </c>
      <c r="F82">
        <v>4.9370600039370602</v>
      </c>
      <c r="G82">
        <v>4.9370600039370602</v>
      </c>
      <c r="H82">
        <v>4.9370600039370602</v>
      </c>
      <c r="I82">
        <v>4.9370600039370602</v>
      </c>
      <c r="J82">
        <v>4.9370600039370602</v>
      </c>
      <c r="K82">
        <v>4.9370600039370602</v>
      </c>
      <c r="L82">
        <v>4.9370600039370602</v>
      </c>
      <c r="M82">
        <v>4.9370600039370602</v>
      </c>
      <c r="N82">
        <v>5.1941975041942001</v>
      </c>
      <c r="O82">
        <v>5.5541900045541901</v>
      </c>
      <c r="P82">
        <v>5.5406013547209296</v>
      </c>
      <c r="Q82">
        <v>5.0445445156406201</v>
      </c>
      <c r="R82">
        <v>4.4527796739908299</v>
      </c>
      <c r="S82">
        <v>4.8096184728558304</v>
      </c>
      <c r="T82">
        <v>4.2877995153765696</v>
      </c>
      <c r="U82">
        <v>4.8028783632131002</v>
      </c>
      <c r="V82">
        <v>4.9051733225321703</v>
      </c>
      <c r="W82">
        <v>4.5130999993333303</v>
      </c>
      <c r="X82">
        <v>4.2544166660833298</v>
      </c>
      <c r="Y82">
        <v>4.2255749990833298</v>
      </c>
      <c r="Z82">
        <v>5.4346083325833296</v>
      </c>
      <c r="AA82">
        <v>6.5720999990833304</v>
      </c>
      <c r="AB82">
        <v>7.6212916657500003</v>
      </c>
      <c r="AC82">
        <v>8.7390999995833294</v>
      </c>
      <c r="AD82">
        <v>8.9852249997500007</v>
      </c>
      <c r="AE82">
        <v>6.9260916666666699</v>
      </c>
      <c r="AF82">
        <v>6.01070833333333</v>
      </c>
      <c r="AG82">
        <v>5.9569416666666699</v>
      </c>
      <c r="AH82">
        <v>6.3801416666666704</v>
      </c>
      <c r="AI82">
        <v>5.4452749999999996</v>
      </c>
      <c r="AJ82">
        <v>5.64211666666667</v>
      </c>
      <c r="AK82">
        <v>5.2938158333333298</v>
      </c>
      <c r="AL82">
        <v>5.6632300000000004</v>
      </c>
      <c r="AM82">
        <v>5.5520449999999997</v>
      </c>
      <c r="AN82">
        <v>4.9914825</v>
      </c>
      <c r="AO82">
        <v>5.1155225</v>
      </c>
      <c r="AP82">
        <v>5.8366916666666704</v>
      </c>
      <c r="AQ82">
        <v>5.8995156666666704</v>
      </c>
    </row>
    <row r="83" spans="1:70" x14ac:dyDescent="0.35">
      <c r="A83" t="s">
        <v>1667</v>
      </c>
      <c r="B83" t="s">
        <v>1668</v>
      </c>
      <c r="C83" t="s">
        <v>1975</v>
      </c>
      <c r="D83" t="s">
        <v>1976</v>
      </c>
      <c r="E83">
        <v>6.9071400059071397</v>
      </c>
      <c r="F83">
        <v>6.9071400059071397</v>
      </c>
      <c r="G83">
        <v>6.9071400059071397</v>
      </c>
      <c r="H83">
        <v>6.9071400059071397</v>
      </c>
      <c r="I83">
        <v>6.9071400059071397</v>
      </c>
      <c r="J83">
        <v>6.9071400059071397</v>
      </c>
      <c r="K83">
        <v>6.9071400059071397</v>
      </c>
      <c r="L83">
        <v>6.9565450053809501</v>
      </c>
      <c r="M83">
        <v>7.5000000064999996</v>
      </c>
      <c r="N83">
        <v>7.5000000064999996</v>
      </c>
      <c r="O83">
        <v>7.5000000064999996</v>
      </c>
      <c r="P83">
        <v>7.4263379687119402</v>
      </c>
      <c r="Q83">
        <v>6.9492916656666699</v>
      </c>
      <c r="R83">
        <v>6.049499999</v>
      </c>
      <c r="S83">
        <v>6.0948999989999999</v>
      </c>
      <c r="T83">
        <v>5.746149999</v>
      </c>
      <c r="U83">
        <v>6.0450249989999998</v>
      </c>
      <c r="V83">
        <v>6.0031916656666704</v>
      </c>
      <c r="W83">
        <v>5.5146249989999996</v>
      </c>
      <c r="X83">
        <v>5.2609583323333302</v>
      </c>
      <c r="Y83">
        <v>5.6359416656666701</v>
      </c>
      <c r="Z83">
        <v>7.1233666656666701</v>
      </c>
      <c r="AA83">
        <v>8.3324416661666696</v>
      </c>
      <c r="AB83">
        <v>9.1449916657500001</v>
      </c>
      <c r="AC83">
        <v>10.356591666250001</v>
      </c>
      <c r="AD83">
        <v>10.5963916664167</v>
      </c>
      <c r="AE83">
        <v>8.0909916665833403</v>
      </c>
      <c r="AF83">
        <v>6.8403166666666699</v>
      </c>
      <c r="AG83">
        <v>6.7315250000000004</v>
      </c>
      <c r="AH83">
        <v>7.3101750000000001</v>
      </c>
      <c r="AI83">
        <v>6.1885583333333303</v>
      </c>
      <c r="AJ83">
        <v>6.3964583333333298</v>
      </c>
      <c r="AK83">
        <v>6.0361333333333302</v>
      </c>
      <c r="AL83">
        <v>6.4839391666666701</v>
      </c>
      <c r="AM83">
        <v>6.3605516666666704</v>
      </c>
      <c r="AN83">
        <v>5.6023666666666703</v>
      </c>
      <c r="AO83">
        <v>5.79867166666667</v>
      </c>
      <c r="AP83">
        <v>6.6044591666666701</v>
      </c>
      <c r="AQ83">
        <v>6.7008266666666696</v>
      </c>
      <c r="AR83">
        <v>6.9762399999999998</v>
      </c>
      <c r="AS83">
        <v>8.0831441666666706</v>
      </c>
      <c r="AT83">
        <v>8.3228174999999993</v>
      </c>
      <c r="AU83">
        <v>7.8947141666666703</v>
      </c>
      <c r="AV83">
        <v>6.5876733333333304</v>
      </c>
      <c r="AW83">
        <v>5.9910566666666698</v>
      </c>
      <c r="AX83">
        <v>5.9969099999999997</v>
      </c>
      <c r="AY83">
        <v>5.9467783333333299</v>
      </c>
      <c r="AZ83">
        <v>5.4437008333333301</v>
      </c>
      <c r="BA83">
        <v>5.0981308333333297</v>
      </c>
      <c r="BB83">
        <v>5.36086666666667</v>
      </c>
      <c r="BC83">
        <v>5.6240750000000004</v>
      </c>
      <c r="BD83">
        <v>5.3687115350877201</v>
      </c>
      <c r="BE83">
        <v>5.7924755370391603</v>
      </c>
      <c r="BF83">
        <v>5.6163116861762203</v>
      </c>
      <c r="BG83">
        <v>5.6124666666666698</v>
      </c>
      <c r="BH83">
        <v>6.7279068312963002</v>
      </c>
      <c r="BI83">
        <v>6.7317182572463796</v>
      </c>
    </row>
    <row r="84" spans="1:70" x14ac:dyDescent="0.35">
      <c r="A84" t="s">
        <v>1669</v>
      </c>
      <c r="B84" t="s">
        <v>1670</v>
      </c>
      <c r="C84" t="s">
        <v>1975</v>
      </c>
      <c r="D84" t="s">
        <v>1976</v>
      </c>
      <c r="E84">
        <v>1</v>
      </c>
      <c r="F84">
        <v>1</v>
      </c>
      <c r="G84">
        <v>1</v>
      </c>
      <c r="H84">
        <v>1</v>
      </c>
      <c r="I84">
        <v>1</v>
      </c>
      <c r="J84">
        <v>1</v>
      </c>
      <c r="K84">
        <v>1</v>
      </c>
      <c r="L84">
        <v>1</v>
      </c>
      <c r="M84">
        <v>1</v>
      </c>
      <c r="N84">
        <v>1</v>
      </c>
      <c r="O84">
        <v>1</v>
      </c>
      <c r="P84">
        <v>1</v>
      </c>
      <c r="Q84">
        <v>1</v>
      </c>
      <c r="R84">
        <v>1</v>
      </c>
      <c r="S84">
        <v>1</v>
      </c>
      <c r="T84">
        <v>1</v>
      </c>
      <c r="U84">
        <v>1</v>
      </c>
      <c r="V84">
        <v>1</v>
      </c>
      <c r="W84">
        <v>1</v>
      </c>
      <c r="X84">
        <v>1</v>
      </c>
      <c r="Y84">
        <v>1</v>
      </c>
      <c r="Z84">
        <v>1</v>
      </c>
      <c r="AA84">
        <v>1</v>
      </c>
      <c r="AB84">
        <v>1</v>
      </c>
      <c r="AC84">
        <v>1</v>
      </c>
      <c r="AD84">
        <v>1</v>
      </c>
      <c r="AE84">
        <v>1</v>
      </c>
      <c r="AF84">
        <v>1</v>
      </c>
      <c r="AG84">
        <v>1</v>
      </c>
      <c r="AH84">
        <v>1</v>
      </c>
      <c r="AI84">
        <v>1</v>
      </c>
      <c r="AJ84">
        <v>1</v>
      </c>
      <c r="AK84">
        <v>1</v>
      </c>
      <c r="AL84">
        <v>1</v>
      </c>
      <c r="AM84">
        <v>1</v>
      </c>
      <c r="AN84">
        <v>1</v>
      </c>
      <c r="AO84">
        <v>1</v>
      </c>
      <c r="AP84">
        <v>1</v>
      </c>
      <c r="AQ84">
        <v>1</v>
      </c>
      <c r="AR84">
        <v>1</v>
      </c>
      <c r="AS84">
        <v>1</v>
      </c>
      <c r="AT84">
        <v>1</v>
      </c>
      <c r="AU84">
        <v>1</v>
      </c>
      <c r="AV84">
        <v>1</v>
      </c>
      <c r="AW84">
        <v>1</v>
      </c>
      <c r="AX84">
        <v>1</v>
      </c>
      <c r="AY84">
        <v>1</v>
      </c>
      <c r="AZ84">
        <v>1</v>
      </c>
      <c r="BA84">
        <v>1</v>
      </c>
      <c r="BB84">
        <v>1</v>
      </c>
      <c r="BC84">
        <v>1</v>
      </c>
      <c r="BD84">
        <v>1</v>
      </c>
      <c r="BE84">
        <v>1</v>
      </c>
      <c r="BF84">
        <v>1</v>
      </c>
      <c r="BG84">
        <v>1</v>
      </c>
      <c r="BH84">
        <v>1</v>
      </c>
      <c r="BI84">
        <v>1</v>
      </c>
      <c r="BJ84">
        <v>1</v>
      </c>
      <c r="BK84">
        <v>1</v>
      </c>
      <c r="BL84">
        <v>1</v>
      </c>
      <c r="BM84">
        <v>1</v>
      </c>
      <c r="BN84">
        <v>1</v>
      </c>
      <c r="BO84">
        <v>1</v>
      </c>
      <c r="BP84">
        <v>1</v>
      </c>
      <c r="BQ84">
        <v>1</v>
      </c>
      <c r="BR84">
        <v>1</v>
      </c>
    </row>
    <row r="85" spans="1:70" x14ac:dyDescent="0.35">
      <c r="A85" t="s">
        <v>1671</v>
      </c>
      <c r="B85" t="s">
        <v>1672</v>
      </c>
      <c r="C85" t="s">
        <v>1975</v>
      </c>
      <c r="D85" t="s">
        <v>1976</v>
      </c>
      <c r="E85">
        <v>245.19510139835899</v>
      </c>
      <c r="F85">
        <v>245.26010162116</v>
      </c>
      <c r="G85">
        <v>245.013850686544</v>
      </c>
      <c r="H85">
        <v>245.01635069607499</v>
      </c>
      <c r="I85">
        <v>245.027184079042</v>
      </c>
      <c r="J85">
        <v>245.06093420770799</v>
      </c>
      <c r="K85">
        <v>245.67843655764401</v>
      </c>
      <c r="L85">
        <v>246.00093779128099</v>
      </c>
      <c r="M85">
        <v>247.56469375695099</v>
      </c>
      <c r="N85">
        <v>259.960574351236</v>
      </c>
      <c r="O85">
        <v>276.403137026845</v>
      </c>
      <c r="P85">
        <v>275.35645668533198</v>
      </c>
      <c r="Q85">
        <v>252.02762746264901</v>
      </c>
      <c r="R85">
        <v>222.88918305322699</v>
      </c>
      <c r="S85">
        <v>240.70466763782301</v>
      </c>
      <c r="T85">
        <v>214.31290034121901</v>
      </c>
      <c r="U85">
        <v>238.95049426705901</v>
      </c>
      <c r="V85">
        <v>245.67968656657601</v>
      </c>
      <c r="W85">
        <v>225.65586023395699</v>
      </c>
      <c r="X85">
        <v>212.721644262377</v>
      </c>
      <c r="Y85">
        <v>211.27955541470499</v>
      </c>
      <c r="Z85">
        <v>271.73145255032699</v>
      </c>
      <c r="AA85">
        <v>328.60625269898998</v>
      </c>
      <c r="AB85">
        <v>381.06603602462798</v>
      </c>
      <c r="AC85">
        <v>436.95666578800802</v>
      </c>
      <c r="AD85">
        <v>449.26296271160697</v>
      </c>
      <c r="AE85">
        <v>346.305903554493</v>
      </c>
      <c r="AF85">
        <v>300.53656240147802</v>
      </c>
      <c r="AG85">
        <v>297.84821881937802</v>
      </c>
      <c r="AH85">
        <v>319.008299487903</v>
      </c>
      <c r="AI85">
        <v>272.264787954393</v>
      </c>
      <c r="AJ85">
        <v>282.10690880881998</v>
      </c>
      <c r="AK85">
        <v>264.69180075057898</v>
      </c>
      <c r="AL85">
        <v>283.16257950001801</v>
      </c>
      <c r="AM85">
        <v>555.20469565569704</v>
      </c>
      <c r="AN85">
        <v>499.14842590131002</v>
      </c>
      <c r="AO85">
        <v>511.55243027251601</v>
      </c>
      <c r="AP85">
        <v>583.66937235339606</v>
      </c>
      <c r="AQ85">
        <v>589.951774567332</v>
      </c>
      <c r="AR85">
        <v>615.47334931916396</v>
      </c>
      <c r="AS85">
        <v>710.20797703136702</v>
      </c>
      <c r="AT85">
        <v>732.39769326022804</v>
      </c>
      <c r="AU85">
        <v>693.71322649637398</v>
      </c>
      <c r="AV85">
        <v>579.897426172466</v>
      </c>
      <c r="AW85">
        <v>527.33803229157604</v>
      </c>
      <c r="AX85">
        <v>527.25836264962595</v>
      </c>
      <c r="AY85">
        <v>522.42562489517604</v>
      </c>
      <c r="AZ85">
        <v>478.63371847636301</v>
      </c>
      <c r="BA85">
        <v>446.00004143278801</v>
      </c>
      <c r="BB85">
        <v>470.29342334139801</v>
      </c>
      <c r="BC85">
        <v>494.794262222947</v>
      </c>
      <c r="BD85">
        <v>471.24862571893698</v>
      </c>
      <c r="BE85">
        <v>510.55633845425098</v>
      </c>
      <c r="BF85">
        <v>493.89962385223703</v>
      </c>
      <c r="BG85">
        <v>493.757329875312</v>
      </c>
      <c r="BH85">
        <v>591.21169798260996</v>
      </c>
      <c r="BI85">
        <v>592.60561506302201</v>
      </c>
      <c r="BJ85">
        <v>580.65674958785803</v>
      </c>
      <c r="BK85">
        <v>555.44645839822601</v>
      </c>
      <c r="BL85">
        <v>585.91101318036897</v>
      </c>
      <c r="BM85">
        <v>575.58600451094503</v>
      </c>
      <c r="BN85">
        <v>554.53067503310399</v>
      </c>
      <c r="BO85">
        <v>623.75970091118199</v>
      </c>
      <c r="BP85">
        <v>606.56975016591696</v>
      </c>
      <c r="BQ85">
        <v>606.56975016591696</v>
      </c>
      <c r="BR85">
        <v>606.56975016591696</v>
      </c>
    </row>
    <row r="86" spans="1:70" x14ac:dyDescent="0.35">
      <c r="A86" t="s">
        <v>1673</v>
      </c>
      <c r="B86" t="s">
        <v>1674</v>
      </c>
      <c r="C86" t="s">
        <v>1975</v>
      </c>
      <c r="D86" t="s">
        <v>1976</v>
      </c>
      <c r="E86">
        <v>0.357142999357143</v>
      </c>
      <c r="F86">
        <v>0.357142999357143</v>
      </c>
      <c r="G86">
        <v>0.357142999357143</v>
      </c>
      <c r="H86">
        <v>0.357142999357143</v>
      </c>
      <c r="I86">
        <v>0.357142999357143</v>
      </c>
      <c r="J86">
        <v>0.357142999357143</v>
      </c>
      <c r="K86">
        <v>0.357142999357143</v>
      </c>
      <c r="L86">
        <v>0.36210333266567502</v>
      </c>
      <c r="M86">
        <v>0.41666699941666702</v>
      </c>
      <c r="N86">
        <v>0.41666699941666702</v>
      </c>
      <c r="O86">
        <v>0.41666699941666702</v>
      </c>
      <c r="P86">
        <v>0.41092023742942502</v>
      </c>
      <c r="Q86">
        <v>0.40039046153000801</v>
      </c>
      <c r="R86">
        <v>0.40817094529930797</v>
      </c>
      <c r="S86">
        <v>0.42775643974766298</v>
      </c>
      <c r="T86">
        <v>0.45204116566666702</v>
      </c>
      <c r="U86">
        <v>0.55650983233333295</v>
      </c>
      <c r="V86">
        <v>0.57327199900000003</v>
      </c>
      <c r="W86">
        <v>0.52150458233333297</v>
      </c>
      <c r="X86">
        <v>0.47218116566666701</v>
      </c>
      <c r="Y86">
        <v>0.43029499900000001</v>
      </c>
      <c r="Z86">
        <v>0.49764133233333302</v>
      </c>
      <c r="AA86">
        <v>0.57244683233333304</v>
      </c>
      <c r="AB86">
        <v>0.65972458233333298</v>
      </c>
      <c r="AC86">
        <v>0.75180666625000003</v>
      </c>
      <c r="AD86">
        <v>0.77924599974999997</v>
      </c>
      <c r="AE86">
        <v>0.68219733333333299</v>
      </c>
      <c r="AF86">
        <v>0.61192650000000004</v>
      </c>
      <c r="AG86">
        <v>0.56217016666666697</v>
      </c>
      <c r="AH86">
        <v>0.61117275000000004</v>
      </c>
      <c r="AI86">
        <v>0.56317716666666695</v>
      </c>
      <c r="AJ86">
        <v>0.56701533333333298</v>
      </c>
      <c r="AK86">
        <v>0.56977416666666703</v>
      </c>
      <c r="AL86">
        <v>0.66675655333333295</v>
      </c>
      <c r="AM86">
        <v>0.65342660416666698</v>
      </c>
      <c r="AN86">
        <v>0.63366811999999995</v>
      </c>
      <c r="AO86">
        <v>0.64095825500000003</v>
      </c>
      <c r="AP86">
        <v>0.61083611416666705</v>
      </c>
      <c r="AQ86">
        <v>0.60382359416666698</v>
      </c>
      <c r="AR86">
        <v>0.61805684500000002</v>
      </c>
      <c r="AS86">
        <v>0.66093083333333302</v>
      </c>
      <c r="AT86">
        <v>0.69465500000000002</v>
      </c>
      <c r="AU86">
        <v>0.66722333333333295</v>
      </c>
      <c r="AV86">
        <v>0.61247249999999998</v>
      </c>
      <c r="AW86">
        <v>0.54618</v>
      </c>
      <c r="AX86">
        <v>0.54999833333333303</v>
      </c>
      <c r="AY86">
        <v>0.54348666666666701</v>
      </c>
      <c r="AZ86">
        <v>0.499771666666667</v>
      </c>
      <c r="BA86">
        <v>0.54396624999999998</v>
      </c>
      <c r="BB86">
        <v>0.64191926349599604</v>
      </c>
      <c r="BC86">
        <v>0.64717934556016499</v>
      </c>
      <c r="BD86">
        <v>0.62414083574049495</v>
      </c>
      <c r="BE86">
        <v>0.63304698885732702</v>
      </c>
      <c r="BF86">
        <v>0.63966057761347705</v>
      </c>
      <c r="BG86">
        <v>0.60772962687825505</v>
      </c>
      <c r="BH86">
        <v>0.65454547893142601</v>
      </c>
      <c r="BI86">
        <v>0.74063446369708397</v>
      </c>
      <c r="BJ86">
        <v>0.77697668234412298</v>
      </c>
      <c r="BK86">
        <v>0.74953154025984703</v>
      </c>
      <c r="BL86">
        <v>0.78344511001192896</v>
      </c>
      <c r="BM86">
        <v>0.77999957669715303</v>
      </c>
      <c r="BN86">
        <v>0.72706494468832195</v>
      </c>
      <c r="BO86">
        <v>0.811301715827773</v>
      </c>
      <c r="BP86">
        <v>0.80453890673435302</v>
      </c>
      <c r="BQ86">
        <v>0.80453890673435302</v>
      </c>
      <c r="BR86">
        <v>0.80453890673435302</v>
      </c>
    </row>
    <row r="87" spans="1:70" x14ac:dyDescent="0.35">
      <c r="A87" t="s">
        <v>25</v>
      </c>
      <c r="B87" t="s">
        <v>520</v>
      </c>
      <c r="C87" t="s">
        <v>1975</v>
      </c>
      <c r="D87" t="s">
        <v>1976</v>
      </c>
      <c r="AO87">
        <v>1.2627999999999999</v>
      </c>
      <c r="AP87">
        <v>1.2975000000000001</v>
      </c>
      <c r="AQ87">
        <v>1.38981666666667</v>
      </c>
      <c r="AR87">
        <v>2.0245166666666701</v>
      </c>
      <c r="AS87">
        <v>1.97616666666667</v>
      </c>
      <c r="AT87">
        <v>2.0730166666666698</v>
      </c>
      <c r="AU87">
        <v>2.195675</v>
      </c>
      <c r="AV87">
        <v>2.1456499999999998</v>
      </c>
      <c r="AW87">
        <v>1.91665</v>
      </c>
      <c r="AX87">
        <v>1.812675</v>
      </c>
      <c r="AY87">
        <v>1.78043333333333</v>
      </c>
      <c r="AZ87">
        <v>1.67049166666667</v>
      </c>
      <c r="BA87">
        <v>1.4907916666666701</v>
      </c>
      <c r="BB87">
        <v>1.6704870967741901</v>
      </c>
      <c r="BC87">
        <v>1.78234166666667</v>
      </c>
      <c r="BD87">
        <v>1.6864954301075299</v>
      </c>
      <c r="BE87">
        <v>1.6512583333333299</v>
      </c>
      <c r="BF87">
        <v>1.6633500000000001</v>
      </c>
      <c r="BG87">
        <v>1.76566666666667</v>
      </c>
      <c r="BH87">
        <v>2.2693416666666701</v>
      </c>
      <c r="BI87">
        <v>2.3667250000000002</v>
      </c>
      <c r="BJ87">
        <v>2.5095416666666699</v>
      </c>
      <c r="BK87">
        <v>2.53411083333333</v>
      </c>
      <c r="BL87">
        <v>2.8181449999999999</v>
      </c>
      <c r="BM87">
        <v>3.1090166666666699</v>
      </c>
      <c r="BN87">
        <v>3.2215583333333302</v>
      </c>
      <c r="BO87">
        <v>2.9161999999999999</v>
      </c>
      <c r="BP87">
        <v>2.6279583333333298</v>
      </c>
      <c r="BQ87">
        <v>2.6279583333333298</v>
      </c>
      <c r="BR87">
        <v>2.6279583333333298</v>
      </c>
    </row>
    <row r="88" spans="1:70" x14ac:dyDescent="0.35">
      <c r="A88" t="s">
        <v>1675</v>
      </c>
      <c r="B88" t="s">
        <v>1676</v>
      </c>
      <c r="C88" t="s">
        <v>1975</v>
      </c>
      <c r="D88" t="s">
        <v>1976</v>
      </c>
      <c r="E88">
        <v>7.1391596674247305E-5</v>
      </c>
      <c r="F88">
        <v>7.1391596674247305E-5</v>
      </c>
      <c r="G88">
        <v>7.1391596674247305E-5</v>
      </c>
      <c r="H88">
        <v>7.1391596674247305E-5</v>
      </c>
      <c r="I88">
        <v>7.1391596674247305E-5</v>
      </c>
      <c r="J88">
        <v>7.1391596674247305E-5</v>
      </c>
      <c r="K88">
        <v>7.1391596674247305E-5</v>
      </c>
      <c r="L88">
        <v>8.6081194792526894E-5</v>
      </c>
      <c r="M88">
        <v>1.01985139685E-4</v>
      </c>
      <c r="N88">
        <v>1.01985139685E-4</v>
      </c>
      <c r="O88">
        <v>1.01985139685E-4</v>
      </c>
      <c r="P88">
        <v>1.0342936280328E-4</v>
      </c>
      <c r="Q88">
        <v>1.33267478842706E-4</v>
      </c>
      <c r="R88">
        <v>1.16437365491452E-4</v>
      </c>
      <c r="S88">
        <v>1.14938171943065E-4</v>
      </c>
      <c r="T88">
        <v>1.14938171943065E-4</v>
      </c>
      <c r="U88">
        <v>1.14938171943065E-4</v>
      </c>
      <c r="V88">
        <v>1.14938171943065E-4</v>
      </c>
      <c r="W88">
        <v>1.7626318381266601E-4</v>
      </c>
      <c r="X88">
        <v>2.7485215053763402E-4</v>
      </c>
      <c r="Y88">
        <v>2.7485215053763402E-4</v>
      </c>
      <c r="Z88">
        <v>2.7485215053763402E-4</v>
      </c>
      <c r="AA88">
        <v>2.7485215053763402E-4</v>
      </c>
      <c r="AB88">
        <v>8.8252277014463302E-4</v>
      </c>
      <c r="AC88">
        <v>3.5966844251375698E-3</v>
      </c>
      <c r="AD88">
        <v>5.4335771505376398E-3</v>
      </c>
      <c r="AE88">
        <v>8.9156207437275994E-3</v>
      </c>
      <c r="AF88">
        <v>1.5365068100358399E-2</v>
      </c>
      <c r="AG88">
        <v>2.0223704525089599E-2</v>
      </c>
      <c r="AH88">
        <v>2.6985483870967698E-2</v>
      </c>
      <c r="AI88">
        <v>3.2615621953404998E-2</v>
      </c>
      <c r="AJ88">
        <v>3.67633074820789E-2</v>
      </c>
      <c r="AK88">
        <v>4.3685167383512503E-2</v>
      </c>
      <c r="AL88">
        <v>6.4871187589605694E-2</v>
      </c>
      <c r="AM88">
        <v>9.5568238854515902E-2</v>
      </c>
      <c r="AN88">
        <v>0.119913872960145</v>
      </c>
      <c r="AO88">
        <v>0.16354716757520099</v>
      </c>
      <c r="AP88">
        <v>0.204796277898216</v>
      </c>
      <c r="AQ88">
        <v>0.23116590058234099</v>
      </c>
      <c r="AR88">
        <v>0.26664297240719098</v>
      </c>
      <c r="AS88">
        <v>0.54491917586876604</v>
      </c>
      <c r="AT88">
        <v>0.71630515780899495</v>
      </c>
      <c r="AU88">
        <v>0.79241708431316704</v>
      </c>
      <c r="AV88">
        <v>0.86676432652534496</v>
      </c>
      <c r="AW88">
        <v>0.89949485400706297</v>
      </c>
      <c r="AX88">
        <v>0.90520948583333305</v>
      </c>
      <c r="AY88">
        <v>0.91510679916666704</v>
      </c>
      <c r="AZ88">
        <v>0.93261919500000001</v>
      </c>
      <c r="BA88">
        <v>1.0522750000000001</v>
      </c>
      <c r="BB88">
        <v>1.40496666666667</v>
      </c>
      <c r="BC88">
        <v>1.4299833333333301</v>
      </c>
      <c r="BD88">
        <v>1.5206249999999999</v>
      </c>
      <c r="BE88">
        <v>1.82486666666667</v>
      </c>
      <c r="BF88">
        <v>1.9813499999999999</v>
      </c>
      <c r="BG88">
        <v>2.8965749999999999</v>
      </c>
      <c r="BH88">
        <v>3.7146416666666702</v>
      </c>
      <c r="BI88">
        <v>3.90981666666667</v>
      </c>
      <c r="BJ88">
        <v>4.3505333333333303</v>
      </c>
      <c r="BK88">
        <v>4.5853250000000001</v>
      </c>
      <c r="BL88">
        <v>5.2173666666666696</v>
      </c>
      <c r="BM88">
        <v>5.59570833333333</v>
      </c>
      <c r="BN88">
        <v>5.8056999999999999</v>
      </c>
      <c r="BO88">
        <v>8.2723999999999993</v>
      </c>
      <c r="BP88">
        <v>11.0204083333333</v>
      </c>
      <c r="BQ88">
        <v>11.0204083333333</v>
      </c>
      <c r="BR88">
        <v>11.0204083333333</v>
      </c>
    </row>
    <row r="89" spans="1:70" x14ac:dyDescent="0.35">
      <c r="A89" t="s">
        <v>1677</v>
      </c>
      <c r="B89" t="s">
        <v>1678</v>
      </c>
      <c r="C89" t="s">
        <v>1975</v>
      </c>
      <c r="D89" t="s">
        <v>1976</v>
      </c>
      <c r="E89">
        <v>0.357142999357143</v>
      </c>
      <c r="F89">
        <v>0.357142999357143</v>
      </c>
      <c r="G89">
        <v>0.357142999357143</v>
      </c>
      <c r="H89">
        <v>0.357142999357143</v>
      </c>
      <c r="I89">
        <v>0.357142999357143</v>
      </c>
      <c r="J89">
        <v>0.357142999357143</v>
      </c>
      <c r="K89">
        <v>0.357142999357143</v>
      </c>
      <c r="L89">
        <v>0.36210333266567502</v>
      </c>
      <c r="M89">
        <v>0.41666699941666702</v>
      </c>
      <c r="N89">
        <v>0.41666699941666702</v>
      </c>
      <c r="O89">
        <v>0.41666699941666702</v>
      </c>
      <c r="P89">
        <v>0.41092023742942502</v>
      </c>
      <c r="Q89">
        <v>0.40039046153000801</v>
      </c>
      <c r="R89">
        <v>0.40817094529930797</v>
      </c>
      <c r="S89">
        <v>0.42775643974766298</v>
      </c>
      <c r="T89">
        <v>0.45204116566666702</v>
      </c>
      <c r="U89">
        <v>0.55650983233333295</v>
      </c>
      <c r="V89">
        <v>0.57327199900000003</v>
      </c>
      <c r="W89">
        <v>0.52150458233333297</v>
      </c>
      <c r="X89">
        <v>0.47218116566666701</v>
      </c>
      <c r="Y89">
        <v>0.43029499900000001</v>
      </c>
      <c r="Z89">
        <v>0.49764133233333302</v>
      </c>
      <c r="AA89">
        <v>0.57244683233333304</v>
      </c>
      <c r="AB89">
        <v>0.65972458233333298</v>
      </c>
      <c r="AC89">
        <v>0.75180666625000003</v>
      </c>
      <c r="AD89">
        <v>0.77924599974999997</v>
      </c>
      <c r="AE89">
        <v>0.68219733333333299</v>
      </c>
      <c r="AF89">
        <v>0.61192650000000004</v>
      </c>
      <c r="AG89">
        <v>0.56217016666666697</v>
      </c>
      <c r="AH89">
        <v>0.61117275000000004</v>
      </c>
      <c r="AI89">
        <v>0.56317716666666695</v>
      </c>
      <c r="AJ89">
        <v>0.56701533333333298</v>
      </c>
      <c r="AK89">
        <v>0.56977416666666703</v>
      </c>
      <c r="AL89">
        <v>0.66675655333333295</v>
      </c>
      <c r="AM89">
        <v>0.65342660416666698</v>
      </c>
      <c r="AN89">
        <v>0.63366811999999995</v>
      </c>
      <c r="AO89">
        <v>0.64095825500000003</v>
      </c>
      <c r="AP89">
        <v>0.61083611416666705</v>
      </c>
      <c r="AQ89">
        <v>0.60382359416666698</v>
      </c>
      <c r="AR89">
        <v>0.61805684500000002</v>
      </c>
      <c r="AS89">
        <v>0.66093083333333302</v>
      </c>
      <c r="AT89">
        <v>0.69465500000000002</v>
      </c>
      <c r="AU89">
        <v>0.66722333333333295</v>
      </c>
      <c r="AV89">
        <v>0.61247249999999998</v>
      </c>
      <c r="AW89">
        <v>0.54618</v>
      </c>
      <c r="AX89">
        <v>0.54999833333333303</v>
      </c>
      <c r="AY89">
        <v>0.54348666666666701</v>
      </c>
      <c r="AZ89">
        <v>0.499771666666667</v>
      </c>
      <c r="BA89">
        <v>0.54396624999999998</v>
      </c>
      <c r="BB89">
        <v>0.64191926349599604</v>
      </c>
      <c r="BC89">
        <v>0.64717934556016499</v>
      </c>
      <c r="BD89">
        <v>0.62414083574049495</v>
      </c>
      <c r="BE89">
        <v>0.63304698885732702</v>
      </c>
      <c r="BF89">
        <v>0.63966057761347705</v>
      </c>
      <c r="BG89">
        <v>0.60772962687825505</v>
      </c>
      <c r="BH89">
        <v>0.65454547893142601</v>
      </c>
      <c r="BI89">
        <v>0.74063446369708397</v>
      </c>
      <c r="BJ89">
        <v>0.77697668234412298</v>
      </c>
      <c r="BK89">
        <v>0.74953154025984703</v>
      </c>
      <c r="BL89">
        <v>0.78344511001192896</v>
      </c>
      <c r="BM89">
        <v>0.77999957669715303</v>
      </c>
      <c r="BN89">
        <v>0.72706494468832195</v>
      </c>
      <c r="BO89">
        <v>0.811301715827773</v>
      </c>
      <c r="BP89">
        <v>0.80453890673435302</v>
      </c>
      <c r="BQ89">
        <v>0.80453890673435302</v>
      </c>
      <c r="BR89">
        <v>0.80453890673435302</v>
      </c>
    </row>
    <row r="90" spans="1:70" x14ac:dyDescent="0.35">
      <c r="A90" t="s">
        <v>1679</v>
      </c>
      <c r="B90" t="s">
        <v>1680</v>
      </c>
      <c r="C90" t="s">
        <v>1975</v>
      </c>
      <c r="D90" t="s">
        <v>1976</v>
      </c>
      <c r="E90">
        <v>24.685000023684999</v>
      </c>
      <c r="F90">
        <v>24.685000023684999</v>
      </c>
      <c r="G90">
        <v>24.685000023684999</v>
      </c>
      <c r="H90">
        <v>24.685000023684999</v>
      </c>
      <c r="I90">
        <v>24.685000023684999</v>
      </c>
      <c r="J90">
        <v>24.685000023684999</v>
      </c>
      <c r="K90">
        <v>24.685000023684999</v>
      </c>
      <c r="L90">
        <v>24.685000023684999</v>
      </c>
      <c r="M90">
        <v>24.685000023684999</v>
      </c>
      <c r="N90">
        <v>24.685000023684999</v>
      </c>
      <c r="O90">
        <v>24.685000023684999</v>
      </c>
      <c r="P90">
        <v>24.612752017628001</v>
      </c>
      <c r="Q90">
        <v>22.7362739789965</v>
      </c>
      <c r="R90">
        <v>20.716091769978998</v>
      </c>
      <c r="S90">
        <v>20.556276171700802</v>
      </c>
      <c r="T90">
        <v>20.6732649333333</v>
      </c>
      <c r="U90">
        <v>21.3819569425</v>
      </c>
      <c r="V90">
        <v>21.144482672500001</v>
      </c>
      <c r="W90">
        <v>19.723540754999998</v>
      </c>
      <c r="X90">
        <v>19.1070133208333</v>
      </c>
      <c r="Y90">
        <v>18.9688930416667</v>
      </c>
      <c r="Z90">
        <v>20.948117119166699</v>
      </c>
      <c r="AA90">
        <v>22.366028524166701</v>
      </c>
      <c r="AB90">
        <v>23.095183975000001</v>
      </c>
      <c r="AC90">
        <v>24.089943695833298</v>
      </c>
      <c r="AD90">
        <v>24.333098786666699</v>
      </c>
      <c r="AE90">
        <v>333.45249999999999</v>
      </c>
      <c r="AF90">
        <v>428.40249999999997</v>
      </c>
      <c r="AG90">
        <v>474.39583333333297</v>
      </c>
      <c r="AH90">
        <v>591.64583333333303</v>
      </c>
      <c r="AI90">
        <v>660.16666666666697</v>
      </c>
      <c r="AJ90">
        <v>753.85808333333296</v>
      </c>
      <c r="AK90">
        <v>902.00133333333304</v>
      </c>
      <c r="AL90">
        <v>955.49033333333296</v>
      </c>
      <c r="AM90">
        <v>976.63641666666695</v>
      </c>
      <c r="AN90">
        <v>991.41150000000005</v>
      </c>
      <c r="AO90">
        <v>1004.01658333333</v>
      </c>
      <c r="AP90">
        <v>1095.3254999999999</v>
      </c>
      <c r="AQ90">
        <v>1236.8317500000001</v>
      </c>
      <c r="AR90">
        <v>1387.4013333333301</v>
      </c>
      <c r="AS90">
        <v>1746.86991666667</v>
      </c>
      <c r="AT90">
        <v>1950.55833333333</v>
      </c>
      <c r="AU90">
        <v>1975.84375</v>
      </c>
      <c r="AV90">
        <v>1984.9312500000001</v>
      </c>
      <c r="AW90">
        <v>2243.9312500000001</v>
      </c>
      <c r="AX90">
        <v>3644.3333333333298</v>
      </c>
      <c r="AY90">
        <v>5148.75</v>
      </c>
      <c r="AZ90">
        <v>4197.7520041666703</v>
      </c>
      <c r="BA90">
        <v>4601.6910041666697</v>
      </c>
      <c r="BB90">
        <v>4801.0832375</v>
      </c>
      <c r="BC90">
        <v>5726.0710208333303</v>
      </c>
      <c r="BD90">
        <v>6658.0312583333298</v>
      </c>
      <c r="BE90">
        <v>6985.8290263333301</v>
      </c>
      <c r="BF90">
        <v>6907.8780694999996</v>
      </c>
      <c r="BG90">
        <v>7014.1187772499998</v>
      </c>
      <c r="BH90">
        <v>7485.51674166667</v>
      </c>
      <c r="BI90">
        <v>8967.9270795833309</v>
      </c>
      <c r="BJ90">
        <v>9088.3194962316593</v>
      </c>
      <c r="BK90">
        <v>9011.1341772519409</v>
      </c>
      <c r="BL90">
        <v>9183.8758639098396</v>
      </c>
      <c r="BM90">
        <v>9565.0821834383296</v>
      </c>
    </row>
    <row r="91" spans="1:70" x14ac:dyDescent="0.35">
      <c r="A91" t="s">
        <v>1681</v>
      </c>
      <c r="B91" t="s">
        <v>1682</v>
      </c>
      <c r="C91" t="s">
        <v>1975</v>
      </c>
      <c r="D91" t="s">
        <v>1976</v>
      </c>
      <c r="E91">
        <v>1.7857107145017099</v>
      </c>
      <c r="F91">
        <v>1.7857107145017099</v>
      </c>
      <c r="G91">
        <v>1.7857107145017099</v>
      </c>
      <c r="H91">
        <v>1.7857107145017099</v>
      </c>
      <c r="I91">
        <v>1.7857107145017099</v>
      </c>
      <c r="J91">
        <v>1.7857107145017099</v>
      </c>
      <c r="K91">
        <v>1.7857107145017099</v>
      </c>
      <c r="L91">
        <v>1.83531392893198</v>
      </c>
      <c r="M91">
        <v>2.08333000108333</v>
      </c>
      <c r="N91">
        <v>2.08333000108333</v>
      </c>
      <c r="O91">
        <v>2.08333000108333</v>
      </c>
      <c r="P91">
        <v>2.0545982738146198</v>
      </c>
      <c r="Q91">
        <v>2.0013327960424601</v>
      </c>
      <c r="R91">
        <v>1.7024045640635801</v>
      </c>
      <c r="S91">
        <v>1.7109267862755799</v>
      </c>
      <c r="T91">
        <v>1.8080437071058399</v>
      </c>
      <c r="U91">
        <v>2.2256731353848398</v>
      </c>
      <c r="V91">
        <v>2.2930188807786198</v>
      </c>
      <c r="W91">
        <v>2.0857452966718499</v>
      </c>
      <c r="X91">
        <v>1.88841579961904</v>
      </c>
      <c r="Y91">
        <v>1.7209828399170599</v>
      </c>
      <c r="Z91">
        <v>1.9901702093111799</v>
      </c>
      <c r="AA91">
        <v>2.2895101853073001</v>
      </c>
      <c r="AB91">
        <v>2.6385746191158299</v>
      </c>
      <c r="AC91">
        <v>3.58405801260268</v>
      </c>
      <c r="AD91">
        <v>3.8938738044416201</v>
      </c>
      <c r="AE91">
        <v>6.9249710882610698</v>
      </c>
      <c r="AF91">
        <v>7.07440010539122</v>
      </c>
      <c r="AG91">
        <v>6.70842323781853</v>
      </c>
      <c r="AH91">
        <v>7.5835829400414898</v>
      </c>
      <c r="AI91">
        <v>7.8789921808440599</v>
      </c>
      <c r="AJ91">
        <v>8.7331408398755705</v>
      </c>
      <c r="AK91">
        <v>8.89571491305405</v>
      </c>
      <c r="AL91">
        <v>9.1144194715680502</v>
      </c>
      <c r="AM91">
        <v>9.5817709601133902</v>
      </c>
      <c r="AN91">
        <v>9.5442648193098893</v>
      </c>
      <c r="AO91">
        <v>9.7971734695092998</v>
      </c>
      <c r="AP91">
        <v>10.2001666666667</v>
      </c>
      <c r="AQ91">
        <v>10.6431</v>
      </c>
      <c r="AR91">
        <v>11.395091666666699</v>
      </c>
      <c r="AS91">
        <v>12.7876250950944</v>
      </c>
      <c r="AT91">
        <v>15.687158333333301</v>
      </c>
      <c r="AU91">
        <v>19.917825000000001</v>
      </c>
      <c r="AV91">
        <v>28.530508333333302</v>
      </c>
      <c r="AW91">
        <v>30.030083333333302</v>
      </c>
      <c r="AX91">
        <v>28.575433333333301</v>
      </c>
      <c r="AY91">
        <v>28.065725</v>
      </c>
      <c r="AZ91">
        <v>24.873433333333299</v>
      </c>
      <c r="BA91">
        <v>22.192350000000001</v>
      </c>
      <c r="BB91">
        <v>26.644361204231299</v>
      </c>
      <c r="BC91">
        <v>28.0119536626841</v>
      </c>
      <c r="BD91">
        <v>29.4615200601576</v>
      </c>
      <c r="BE91">
        <v>32.077133888621702</v>
      </c>
      <c r="BF91">
        <v>35.957586834165099</v>
      </c>
      <c r="BG91">
        <v>41.7329616505126</v>
      </c>
      <c r="BH91">
        <v>42.506208092372503</v>
      </c>
      <c r="BI91">
        <v>43.372527673181899</v>
      </c>
      <c r="BJ91">
        <v>46.608909462110098</v>
      </c>
      <c r="BK91">
        <v>48.151780637907301</v>
      </c>
      <c r="BL91">
        <v>50.062461368422198</v>
      </c>
      <c r="BM91">
        <v>51.501660366172302</v>
      </c>
      <c r="BN91">
        <v>51.484443878383303</v>
      </c>
      <c r="BO91">
        <v>54.923467358667899</v>
      </c>
      <c r="BP91">
        <v>61.0963330077956</v>
      </c>
      <c r="BQ91">
        <v>61.0963330077956</v>
      </c>
      <c r="BR91">
        <v>61.0963330077956</v>
      </c>
    </row>
    <row r="92" spans="1:70" x14ac:dyDescent="0.35">
      <c r="A92" t="s">
        <v>1683</v>
      </c>
      <c r="B92" t="s">
        <v>1684</v>
      </c>
      <c r="C92" t="s">
        <v>1975</v>
      </c>
      <c r="D92" t="s">
        <v>1976</v>
      </c>
      <c r="E92">
        <v>245.19510139835899</v>
      </c>
      <c r="F92">
        <v>245.26010162116</v>
      </c>
      <c r="G92">
        <v>245.013850686544</v>
      </c>
      <c r="H92">
        <v>245.01635069607499</v>
      </c>
      <c r="I92">
        <v>245.027184079042</v>
      </c>
      <c r="J92">
        <v>245.06093420770799</v>
      </c>
      <c r="K92">
        <v>245.67843655764401</v>
      </c>
      <c r="L92">
        <v>246.00093779128099</v>
      </c>
      <c r="M92">
        <v>247.56469375695099</v>
      </c>
      <c r="N92">
        <v>259.960574351236</v>
      </c>
      <c r="O92">
        <v>276.403137026845</v>
      </c>
      <c r="P92">
        <v>275.35645668533198</v>
      </c>
      <c r="Q92">
        <v>252.02762746264901</v>
      </c>
      <c r="R92">
        <v>222.88918305322699</v>
      </c>
      <c r="S92">
        <v>240.70466763782301</v>
      </c>
      <c r="T92">
        <v>214.31290034121901</v>
      </c>
      <c r="U92">
        <v>238.95049426705901</v>
      </c>
      <c r="V92">
        <v>245.67968656657601</v>
      </c>
      <c r="W92">
        <v>225.65586023395699</v>
      </c>
      <c r="X92">
        <v>212.721644262377</v>
      </c>
      <c r="Y92">
        <v>211.27955541470499</v>
      </c>
      <c r="Z92">
        <v>271.73145255032699</v>
      </c>
      <c r="AA92">
        <v>328.60625269898998</v>
      </c>
      <c r="AB92">
        <v>381.06603602462798</v>
      </c>
      <c r="AC92">
        <v>436.95666578800802</v>
      </c>
      <c r="AD92">
        <v>449.26296271160697</v>
      </c>
      <c r="AE92">
        <v>346.305903554493</v>
      </c>
      <c r="AF92">
        <v>300.53656240147802</v>
      </c>
      <c r="AG92">
        <v>297.84821881937802</v>
      </c>
      <c r="AH92">
        <v>319.008299487903</v>
      </c>
      <c r="AI92">
        <v>272.264787954393</v>
      </c>
      <c r="AJ92">
        <v>282.10690880881998</v>
      </c>
      <c r="AK92">
        <v>264.69180075057898</v>
      </c>
      <c r="AL92">
        <v>283.16257950001801</v>
      </c>
      <c r="AM92">
        <v>555.20469565569704</v>
      </c>
      <c r="AN92">
        <v>499.14842590131002</v>
      </c>
      <c r="AO92">
        <v>511.55243027251601</v>
      </c>
      <c r="AP92">
        <v>583.66937235339606</v>
      </c>
      <c r="AQ92">
        <v>589.951774567332</v>
      </c>
      <c r="AR92">
        <v>615.47334931916396</v>
      </c>
      <c r="AS92">
        <v>710.20797703136702</v>
      </c>
      <c r="AT92">
        <v>732.39769326022804</v>
      </c>
      <c r="AU92">
        <v>693.71322649637398</v>
      </c>
      <c r="AV92">
        <v>579.897426172466</v>
      </c>
      <c r="AW92">
        <v>527.33803229157604</v>
      </c>
      <c r="AX92">
        <v>527.25836264962595</v>
      </c>
      <c r="AY92">
        <v>522.42562489517604</v>
      </c>
      <c r="AZ92">
        <v>478.63371847636301</v>
      </c>
      <c r="BA92">
        <v>446.00004143278801</v>
      </c>
      <c r="BB92">
        <v>470.29342334139801</v>
      </c>
      <c r="BC92">
        <v>494.794262222947</v>
      </c>
      <c r="BD92">
        <v>471.24862571893698</v>
      </c>
      <c r="BE92">
        <v>510.55633845425098</v>
      </c>
      <c r="BF92">
        <v>493.89962385223703</v>
      </c>
      <c r="BG92">
        <v>493.757329875312</v>
      </c>
      <c r="BH92">
        <v>591.21169798260996</v>
      </c>
      <c r="BI92">
        <v>592.60561506302201</v>
      </c>
      <c r="BJ92">
        <v>580.65674958785803</v>
      </c>
      <c r="BK92">
        <v>555.44645839822601</v>
      </c>
      <c r="BL92">
        <v>585.91101318036897</v>
      </c>
      <c r="BM92">
        <v>575.58600451094503</v>
      </c>
      <c r="BN92">
        <v>554.53067503310399</v>
      </c>
      <c r="BO92">
        <v>623.75970091118199</v>
      </c>
      <c r="BP92">
        <v>606.56975016591696</v>
      </c>
      <c r="BQ92">
        <v>606.56975016591696</v>
      </c>
      <c r="BR92">
        <v>606.56975016591696</v>
      </c>
    </row>
    <row r="93" spans="1:70" x14ac:dyDescent="0.35">
      <c r="A93" t="s">
        <v>1685</v>
      </c>
      <c r="B93" t="s">
        <v>1686</v>
      </c>
      <c r="C93" t="s">
        <v>1975</v>
      </c>
      <c r="D93" t="s">
        <v>1976</v>
      </c>
      <c r="E93">
        <v>245.19510139835899</v>
      </c>
      <c r="F93">
        <v>245.26010162116</v>
      </c>
      <c r="G93">
        <v>245.013850686544</v>
      </c>
      <c r="H93">
        <v>245.01635069607499</v>
      </c>
      <c r="I93">
        <v>245.027184079042</v>
      </c>
      <c r="J93">
        <v>245.06093420770799</v>
      </c>
      <c r="K93">
        <v>245.67843655764401</v>
      </c>
      <c r="L93">
        <v>246.00093779128099</v>
      </c>
      <c r="M93">
        <v>247.56469375695099</v>
      </c>
      <c r="N93">
        <v>259.960574351236</v>
      </c>
      <c r="O93">
        <v>276.403137026845</v>
      </c>
      <c r="P93">
        <v>275.35645668533198</v>
      </c>
      <c r="Q93">
        <v>252.02762746264901</v>
      </c>
      <c r="R93">
        <v>222.88918305322699</v>
      </c>
      <c r="S93">
        <v>240.70466763782301</v>
      </c>
      <c r="T93">
        <v>214.31290034121901</v>
      </c>
      <c r="U93">
        <v>238.95049426705901</v>
      </c>
      <c r="V93">
        <v>245.67968656657601</v>
      </c>
      <c r="W93">
        <v>225.65586023395699</v>
      </c>
      <c r="X93">
        <v>212.721644262377</v>
      </c>
      <c r="Y93">
        <v>211.27955541470499</v>
      </c>
      <c r="Z93">
        <v>271.73145255032699</v>
      </c>
      <c r="AA93">
        <v>328.60625269898998</v>
      </c>
      <c r="AB93">
        <v>381.06603602462798</v>
      </c>
      <c r="AC93">
        <v>436.95666578800802</v>
      </c>
      <c r="AD93">
        <v>449.26296271160697</v>
      </c>
      <c r="AE93">
        <v>346.305903554493</v>
      </c>
      <c r="AF93">
        <v>300.53656240147802</v>
      </c>
      <c r="AG93">
        <v>297.84821881937802</v>
      </c>
      <c r="AH93">
        <v>319.008299487903</v>
      </c>
      <c r="AI93">
        <v>272.264787954393</v>
      </c>
      <c r="AJ93">
        <v>282.10690880881998</v>
      </c>
      <c r="AK93">
        <v>264.69180075057898</v>
      </c>
      <c r="AL93">
        <v>283.16257950001801</v>
      </c>
      <c r="AM93">
        <v>555.20469565569704</v>
      </c>
      <c r="AN93">
        <v>499.14842590131002</v>
      </c>
      <c r="AO93">
        <v>511.55243027251601</v>
      </c>
      <c r="AP93">
        <v>583.66937235339606</v>
      </c>
      <c r="AQ93">
        <v>589.951774567332</v>
      </c>
      <c r="AR93">
        <v>615.47334931916396</v>
      </c>
      <c r="AS93">
        <v>710.20797703136702</v>
      </c>
      <c r="AT93">
        <v>732.39769326022804</v>
      </c>
      <c r="AU93">
        <v>693.71322649637398</v>
      </c>
      <c r="AV93">
        <v>579.897426172466</v>
      </c>
      <c r="AW93">
        <v>527.33803229157604</v>
      </c>
      <c r="AX93">
        <v>527.25836264962595</v>
      </c>
      <c r="AY93">
        <v>522.42562489517604</v>
      </c>
      <c r="AZ93">
        <v>478.63371847636301</v>
      </c>
      <c r="BA93">
        <v>446.00004143278801</v>
      </c>
      <c r="BB93">
        <v>470.29342334139801</v>
      </c>
      <c r="BC93">
        <v>494.794262222947</v>
      </c>
      <c r="BD93">
        <v>471.24862571893698</v>
      </c>
      <c r="BE93">
        <v>510.55633845425098</v>
      </c>
      <c r="BF93">
        <v>493.89962385223703</v>
      </c>
      <c r="BG93">
        <v>493.757329875312</v>
      </c>
      <c r="BH93">
        <v>591.21169798260996</v>
      </c>
      <c r="BI93">
        <v>592.60561506302201</v>
      </c>
      <c r="BJ93">
        <v>580.65674958785803</v>
      </c>
      <c r="BK93">
        <v>555.44645839822601</v>
      </c>
      <c r="BL93">
        <v>585.91101318036897</v>
      </c>
      <c r="BM93">
        <v>575.58600451094503</v>
      </c>
      <c r="BN93">
        <v>554.53067503310399</v>
      </c>
      <c r="BO93">
        <v>623.75970091118199</v>
      </c>
      <c r="BP93">
        <v>606.56975016591696</v>
      </c>
      <c r="BQ93">
        <v>606.56975016591696</v>
      </c>
      <c r="BR93">
        <v>606.56975016591696</v>
      </c>
    </row>
    <row r="94" spans="1:70" x14ac:dyDescent="0.35">
      <c r="A94" t="s">
        <v>1687</v>
      </c>
      <c r="B94" t="s">
        <v>1688</v>
      </c>
      <c r="C94" t="s">
        <v>1975</v>
      </c>
      <c r="D94" t="s">
        <v>1976</v>
      </c>
      <c r="E94">
        <v>30.000300003</v>
      </c>
      <c r="F94">
        <v>30.000050024666699</v>
      </c>
      <c r="G94">
        <v>30.000000028999999</v>
      </c>
      <c r="H94">
        <v>30.000000028999999</v>
      </c>
      <c r="I94">
        <v>30.000000028999999</v>
      </c>
      <c r="J94">
        <v>30.000000028999999</v>
      </c>
      <c r="K94">
        <v>30.000000028999999</v>
      </c>
      <c r="L94">
        <v>30.000000028999999</v>
      </c>
      <c r="M94">
        <v>30.000000028999999</v>
      </c>
      <c r="N94">
        <v>30.000000028999999</v>
      </c>
      <c r="O94">
        <v>30.000000028999999</v>
      </c>
      <c r="P94">
        <v>30.0000000289151</v>
      </c>
      <c r="Q94">
        <v>30.000300003</v>
      </c>
      <c r="R94">
        <v>29.625225002000001</v>
      </c>
      <c r="S94">
        <v>30.000300003</v>
      </c>
      <c r="T94">
        <v>32.051324999999999</v>
      </c>
      <c r="U94">
        <v>36.517583332333302</v>
      </c>
      <c r="V94">
        <v>36.838416665666699</v>
      </c>
      <c r="W94">
        <v>36.745416665666703</v>
      </c>
      <c r="X94">
        <v>37.038416665666702</v>
      </c>
      <c r="Y94">
        <v>42.616583332333299</v>
      </c>
      <c r="Z94">
        <v>55.408416665666699</v>
      </c>
      <c r="AA94">
        <v>66.803166665749998</v>
      </c>
      <c r="AB94">
        <v>88.064249999500007</v>
      </c>
      <c r="AC94">
        <v>112.716583333</v>
      </c>
      <c r="AD94">
        <v>138.11908333299999</v>
      </c>
      <c r="AE94">
        <v>139.98116666658299</v>
      </c>
      <c r="AF94">
        <v>135.42949999999999</v>
      </c>
      <c r="AG94">
        <v>141.8605</v>
      </c>
      <c r="AH94">
        <v>162.41658333333299</v>
      </c>
      <c r="AI94">
        <v>158.513916666667</v>
      </c>
      <c r="AJ94">
        <v>182.266416666667</v>
      </c>
      <c r="AK94">
        <v>190.62424999999999</v>
      </c>
      <c r="AL94">
        <v>229.24984333333299</v>
      </c>
      <c r="AM94">
        <v>242.60281749999999</v>
      </c>
      <c r="AN94">
        <v>231.66273583333299</v>
      </c>
      <c r="AO94">
        <v>240.71154250000001</v>
      </c>
      <c r="AP94">
        <v>273.05785333333301</v>
      </c>
      <c r="AQ94">
        <v>295.52910500000002</v>
      </c>
      <c r="AR94">
        <v>305.64660416666698</v>
      </c>
      <c r="AS94">
        <v>365.39856083333302</v>
      </c>
    </row>
    <row r="95" spans="1:70" x14ac:dyDescent="0.35">
      <c r="A95" t="s">
        <v>1689</v>
      </c>
      <c r="B95" t="s">
        <v>1690</v>
      </c>
      <c r="C95" t="s">
        <v>1975</v>
      </c>
      <c r="D95" t="s">
        <v>1976</v>
      </c>
      <c r="E95">
        <v>1.7142900007142901</v>
      </c>
      <c r="F95">
        <v>1.7142900007142901</v>
      </c>
      <c r="G95">
        <v>1.7142900007142901</v>
      </c>
      <c r="H95">
        <v>1.7142900007142901</v>
      </c>
      <c r="I95">
        <v>1.7142900007142901</v>
      </c>
      <c r="J95">
        <v>1.7142900007142901</v>
      </c>
      <c r="K95">
        <v>1.7142900007142901</v>
      </c>
      <c r="L95">
        <v>1.7619083340952399</v>
      </c>
      <c r="M95">
        <v>2.0000000010000001</v>
      </c>
      <c r="N95">
        <v>2.0000000010000001</v>
      </c>
      <c r="O95">
        <v>2.0000000010000001</v>
      </c>
      <c r="P95">
        <v>1.97487273321145</v>
      </c>
      <c r="Q95">
        <v>1.9212781494760101</v>
      </c>
      <c r="R95">
        <v>1.9592192359816101</v>
      </c>
      <c r="S95">
        <v>2.0532324085176299</v>
      </c>
      <c r="T95">
        <v>2.16979583233333</v>
      </c>
      <c r="U95">
        <v>2.6146708328333301</v>
      </c>
      <c r="V95">
        <v>2.7</v>
      </c>
      <c r="W95">
        <v>2.7</v>
      </c>
      <c r="X95">
        <v>2.7</v>
      </c>
      <c r="Y95">
        <v>2.7</v>
      </c>
      <c r="Z95">
        <v>2.7</v>
      </c>
      <c r="AA95">
        <v>2.7</v>
      </c>
      <c r="AB95">
        <v>2.7</v>
      </c>
      <c r="AC95">
        <v>2.7</v>
      </c>
      <c r="AD95">
        <v>2.7</v>
      </c>
      <c r="AE95">
        <v>2.7</v>
      </c>
      <c r="AF95">
        <v>2.7</v>
      </c>
      <c r="AG95">
        <v>2.7</v>
      </c>
      <c r="AH95">
        <v>2.7</v>
      </c>
      <c r="AI95">
        <v>2.7</v>
      </c>
      <c r="AJ95">
        <v>2.7</v>
      </c>
      <c r="AK95">
        <v>2.7</v>
      </c>
      <c r="AL95">
        <v>2.7</v>
      </c>
      <c r="AM95">
        <v>2.7</v>
      </c>
      <c r="AN95">
        <v>2.7</v>
      </c>
      <c r="AO95">
        <v>2.7</v>
      </c>
      <c r="AP95">
        <v>2.7</v>
      </c>
      <c r="AQ95">
        <v>2.7</v>
      </c>
      <c r="AR95">
        <v>2.7</v>
      </c>
      <c r="AS95">
        <v>2.7</v>
      </c>
      <c r="AT95">
        <v>2.7</v>
      </c>
      <c r="AU95">
        <v>2.7</v>
      </c>
      <c r="AV95">
        <v>2.7</v>
      </c>
      <c r="AW95">
        <v>2.7</v>
      </c>
      <c r="AX95">
        <v>2.7</v>
      </c>
      <c r="AY95">
        <v>2.7</v>
      </c>
      <c r="AZ95">
        <v>2.7</v>
      </c>
      <c r="BA95">
        <v>2.7</v>
      </c>
      <c r="BB95">
        <v>2.7</v>
      </c>
      <c r="BC95">
        <v>2.7</v>
      </c>
      <c r="BD95">
        <v>2.7</v>
      </c>
      <c r="BE95">
        <v>2.7</v>
      </c>
      <c r="BF95">
        <v>2.7</v>
      </c>
      <c r="BG95">
        <v>2.7</v>
      </c>
      <c r="BH95">
        <v>2.7</v>
      </c>
      <c r="BI95">
        <v>2.7</v>
      </c>
      <c r="BJ95">
        <v>2.7</v>
      </c>
      <c r="BK95">
        <v>2.7</v>
      </c>
      <c r="BL95">
        <v>2.7</v>
      </c>
      <c r="BM95">
        <v>2.7</v>
      </c>
      <c r="BN95">
        <v>2.7</v>
      </c>
      <c r="BO95">
        <v>2.7</v>
      </c>
      <c r="BP95">
        <v>2.7</v>
      </c>
      <c r="BQ95">
        <v>2.7</v>
      </c>
      <c r="BR95">
        <v>2.7</v>
      </c>
    </row>
    <row r="96" spans="1:70" x14ac:dyDescent="0.35">
      <c r="A96" t="s">
        <v>1691</v>
      </c>
      <c r="B96" t="s">
        <v>1692</v>
      </c>
      <c r="C96" t="s">
        <v>1975</v>
      </c>
      <c r="D96" t="s">
        <v>1976</v>
      </c>
      <c r="E96">
        <v>6.9071400059071397</v>
      </c>
      <c r="F96">
        <v>6.9071400059071397</v>
      </c>
      <c r="G96">
        <v>6.9071400059071397</v>
      </c>
      <c r="H96">
        <v>6.9071400059071397</v>
      </c>
      <c r="I96">
        <v>6.9071400059071397</v>
      </c>
      <c r="J96">
        <v>6.9071400059071397</v>
      </c>
      <c r="K96">
        <v>6.9071400059071397</v>
      </c>
      <c r="L96">
        <v>7.0059500060059499</v>
      </c>
      <c r="M96">
        <v>7.5000000064999996</v>
      </c>
      <c r="N96">
        <v>7.5000000064999996</v>
      </c>
      <c r="O96">
        <v>7.5000000064999996</v>
      </c>
      <c r="P96">
        <v>7.4175956555804303</v>
      </c>
      <c r="Q96">
        <v>6.9492916656666699</v>
      </c>
      <c r="R96">
        <v>6.049499999</v>
      </c>
      <c r="S96">
        <v>6.0948999989999999</v>
      </c>
      <c r="T96">
        <v>5.746149999</v>
      </c>
      <c r="U96">
        <v>6.0450249989999998</v>
      </c>
      <c r="V96">
        <v>6.0031916656666704</v>
      </c>
      <c r="W96">
        <v>5.5146249989999996</v>
      </c>
      <c r="X96">
        <v>5.2609583323333302</v>
      </c>
      <c r="Y96">
        <v>5.6359416656666701</v>
      </c>
      <c r="Z96">
        <v>7.1233666656666701</v>
      </c>
      <c r="AA96">
        <v>8.3324416661666696</v>
      </c>
      <c r="AB96">
        <v>9.1449916657500001</v>
      </c>
      <c r="AC96">
        <v>10.356591666250001</v>
      </c>
      <c r="AD96">
        <v>10.5963916664167</v>
      </c>
      <c r="AE96">
        <v>8.0909916665833403</v>
      </c>
      <c r="AF96">
        <v>6.8403166666666699</v>
      </c>
      <c r="AG96">
        <v>6.7315250000000004</v>
      </c>
      <c r="AH96">
        <v>7.3101750000000001</v>
      </c>
      <c r="AI96">
        <v>6.1885583333333303</v>
      </c>
      <c r="AJ96">
        <v>6.3964583333333298</v>
      </c>
      <c r="AK96">
        <v>6.0361333333333302</v>
      </c>
      <c r="AL96">
        <v>6.4839391666666701</v>
      </c>
      <c r="AM96">
        <v>6.3605516666666704</v>
      </c>
      <c r="AN96">
        <v>5.6023666666666703</v>
      </c>
      <c r="AO96">
        <v>5.79867166666667</v>
      </c>
      <c r="AP96">
        <v>6.6044591666666701</v>
      </c>
      <c r="AQ96">
        <v>6.7008266666666696</v>
      </c>
      <c r="AR96">
        <v>6.9762399999999998</v>
      </c>
      <c r="AS96">
        <v>8.0831441666666706</v>
      </c>
      <c r="AT96">
        <v>8.3228174999999993</v>
      </c>
      <c r="AU96">
        <v>7.8947141666666703</v>
      </c>
      <c r="AV96">
        <v>6.5876733333333304</v>
      </c>
      <c r="AW96">
        <v>5.9910566666666698</v>
      </c>
      <c r="AX96">
        <v>5.9969099999999997</v>
      </c>
      <c r="AY96">
        <v>5.9467783333333299</v>
      </c>
      <c r="AZ96">
        <v>5.4437008333333301</v>
      </c>
      <c r="BA96">
        <v>5.0981308333333297</v>
      </c>
      <c r="BB96">
        <v>5.36086666666667</v>
      </c>
      <c r="BC96">
        <v>5.6240750000000004</v>
      </c>
      <c r="BD96">
        <v>5.3687115350877201</v>
      </c>
      <c r="BE96">
        <v>5.7924755370391603</v>
      </c>
      <c r="BF96">
        <v>5.6163116861762203</v>
      </c>
      <c r="BG96">
        <v>5.6124666666666698</v>
      </c>
      <c r="BH96">
        <v>6.7279068312963002</v>
      </c>
      <c r="BI96">
        <v>6.7317182572463796</v>
      </c>
    </row>
    <row r="97" spans="1:70" x14ac:dyDescent="0.35">
      <c r="A97" t="s">
        <v>1693</v>
      </c>
      <c r="B97" t="s">
        <v>1694</v>
      </c>
      <c r="C97" t="s">
        <v>1975</v>
      </c>
      <c r="D97" t="s">
        <v>1976</v>
      </c>
      <c r="E97">
        <v>1</v>
      </c>
      <c r="F97">
        <v>1</v>
      </c>
      <c r="G97">
        <v>1</v>
      </c>
      <c r="H97">
        <v>1</v>
      </c>
      <c r="I97">
        <v>1</v>
      </c>
      <c r="J97">
        <v>1</v>
      </c>
      <c r="K97">
        <v>1</v>
      </c>
      <c r="L97">
        <v>1</v>
      </c>
      <c r="M97">
        <v>1</v>
      </c>
      <c r="N97">
        <v>1</v>
      </c>
      <c r="O97">
        <v>1</v>
      </c>
      <c r="P97">
        <v>0.99999999991666699</v>
      </c>
      <c r="Q97">
        <v>1</v>
      </c>
      <c r="R97">
        <v>0.99999999991666699</v>
      </c>
      <c r="S97">
        <v>0.99999999949999996</v>
      </c>
      <c r="T97">
        <v>0.99999999900000003</v>
      </c>
      <c r="U97">
        <v>0.99999999900000003</v>
      </c>
      <c r="V97">
        <v>0.99999999900000003</v>
      </c>
      <c r="W97">
        <v>0.99999999900000003</v>
      </c>
      <c r="X97">
        <v>0.99999999900000003</v>
      </c>
      <c r="Y97">
        <v>0.99999999900000003</v>
      </c>
      <c r="Z97">
        <v>0.99999999900000003</v>
      </c>
      <c r="AA97">
        <v>0.99999999900000003</v>
      </c>
      <c r="AB97">
        <v>0.99999999900000003</v>
      </c>
      <c r="AC97">
        <v>0.99999999958333297</v>
      </c>
      <c r="AD97">
        <v>1</v>
      </c>
      <c r="AE97">
        <v>1.875</v>
      </c>
      <c r="AF97">
        <v>2.5</v>
      </c>
      <c r="AG97">
        <v>2.6195833333333298</v>
      </c>
      <c r="AH97">
        <v>2.8161166666666699</v>
      </c>
      <c r="AI97">
        <v>4.4857583333333304</v>
      </c>
      <c r="AJ97">
        <v>5.02888</v>
      </c>
      <c r="AK97">
        <v>5.1706300000000001</v>
      </c>
      <c r="AL97">
        <v>5.6353625000000003</v>
      </c>
      <c r="AM97">
        <v>5.7512008333333302</v>
      </c>
      <c r="AN97">
        <v>5.8103425</v>
      </c>
      <c r="AO97">
        <v>6.0495124999999996</v>
      </c>
      <c r="AP97">
        <v>6.0652691666666696</v>
      </c>
      <c r="AQ97">
        <v>6.3946533333333297</v>
      </c>
      <c r="AR97">
        <v>7.3856099999999998</v>
      </c>
      <c r="AS97">
        <v>7.7631591666666697</v>
      </c>
      <c r="AT97">
        <v>7.8585925000000003</v>
      </c>
      <c r="AU97">
        <v>7.8216450000000002</v>
      </c>
      <c r="AV97">
        <v>7.9408466666666699</v>
      </c>
      <c r="AW97">
        <v>7.94649583333333</v>
      </c>
      <c r="AX97">
        <v>7.6339441666666703</v>
      </c>
      <c r="AY97">
        <v>7.6026308333333299</v>
      </c>
      <c r="AZ97">
        <v>7.6733041666666697</v>
      </c>
      <c r="BA97">
        <v>7.5600283333333298</v>
      </c>
      <c r="BB97">
        <v>8.1615554166666708</v>
      </c>
      <c r="BC97">
        <v>8.0577708333333309</v>
      </c>
      <c r="BD97">
        <v>7.7854183333333298</v>
      </c>
      <c r="BE97">
        <v>7.8336054166666704</v>
      </c>
      <c r="BF97">
        <v>7.8568137499999997</v>
      </c>
      <c r="BG97">
        <v>7.7322333333333297</v>
      </c>
      <c r="BH97">
        <v>7.6548150000000001</v>
      </c>
      <c r="BI97">
        <v>7.5999370833333302</v>
      </c>
      <c r="BJ97">
        <v>7.34793875</v>
      </c>
      <c r="BK97">
        <v>7.51916458333333</v>
      </c>
      <c r="BL97">
        <v>7.6966983333333303</v>
      </c>
      <c r="BM97">
        <v>7.7216500000000003</v>
      </c>
      <c r="BN97">
        <v>7.7343883333333299</v>
      </c>
      <c r="BO97">
        <v>7.7482437500000003</v>
      </c>
      <c r="BP97">
        <v>7.8319741666666696</v>
      </c>
      <c r="BQ97">
        <v>7.8319741666666696</v>
      </c>
      <c r="BR97">
        <v>7.8319741666666696</v>
      </c>
    </row>
    <row r="98" spans="1:70" x14ac:dyDescent="0.35">
      <c r="A98" t="s">
        <v>1695</v>
      </c>
      <c r="B98" t="s">
        <v>1696</v>
      </c>
      <c r="C98" t="s">
        <v>1975</v>
      </c>
      <c r="D98" t="s">
        <v>1976</v>
      </c>
    </row>
    <row r="99" spans="1:70" x14ac:dyDescent="0.35">
      <c r="A99" t="s">
        <v>1697</v>
      </c>
      <c r="B99" t="s">
        <v>1698</v>
      </c>
      <c r="C99" t="s">
        <v>1975</v>
      </c>
      <c r="D99" t="s">
        <v>1976</v>
      </c>
      <c r="E99">
        <v>1.7142900007142901</v>
      </c>
      <c r="F99">
        <v>1.7142900007142901</v>
      </c>
      <c r="G99">
        <v>1.7142900007142901</v>
      </c>
      <c r="H99">
        <v>1.7142900007142901</v>
      </c>
      <c r="I99">
        <v>1.7142900007142901</v>
      </c>
      <c r="J99">
        <v>1.7142900007142901</v>
      </c>
      <c r="K99">
        <v>1.7142900007142901</v>
      </c>
      <c r="L99">
        <v>1.7380991672619099</v>
      </c>
      <c r="M99">
        <v>2.0000000010000001</v>
      </c>
      <c r="N99">
        <v>2.0000000010000001</v>
      </c>
      <c r="O99">
        <v>2.0000000010000001</v>
      </c>
      <c r="P99">
        <v>1.9886602449324799</v>
      </c>
      <c r="Q99">
        <v>2.0872729631517299</v>
      </c>
      <c r="R99">
        <v>2.1061762107568001</v>
      </c>
      <c r="S99">
        <v>2.2268552932326</v>
      </c>
      <c r="T99">
        <v>2.3553841543784801</v>
      </c>
      <c r="U99">
        <v>2.5499999990000002</v>
      </c>
      <c r="V99">
        <v>2.5499999990000002</v>
      </c>
      <c r="W99">
        <v>2.5499999990000002</v>
      </c>
      <c r="X99">
        <v>2.5499999990000002</v>
      </c>
      <c r="Y99">
        <v>2.5499999990000002</v>
      </c>
      <c r="Z99">
        <v>2.8124999989999999</v>
      </c>
      <c r="AA99">
        <v>2.9999999989999999</v>
      </c>
      <c r="AB99">
        <v>2.9999999989999999</v>
      </c>
      <c r="AC99">
        <v>3.8315716662499999</v>
      </c>
      <c r="AD99">
        <v>4.2518549999166702</v>
      </c>
      <c r="AE99">
        <v>4.2724166666666701</v>
      </c>
      <c r="AF99">
        <v>9.7558333333333298</v>
      </c>
      <c r="AG99">
        <v>10</v>
      </c>
      <c r="AH99">
        <v>27.158750000000001</v>
      </c>
      <c r="AI99">
        <v>39.533333333333303</v>
      </c>
      <c r="AJ99">
        <v>111.810666666667</v>
      </c>
      <c r="AK99">
        <v>125.0025</v>
      </c>
      <c r="AL99">
        <v>126.73044166666701</v>
      </c>
      <c r="AM99">
        <v>138.290240833333</v>
      </c>
      <c r="AN99">
        <v>141.98916666666699</v>
      </c>
      <c r="AO99">
        <v>140.375</v>
      </c>
      <c r="AP99">
        <v>142.400833333333</v>
      </c>
      <c r="AQ99">
        <v>150.51916666666699</v>
      </c>
      <c r="AR99">
        <v>177.995</v>
      </c>
      <c r="AS99">
        <v>182.43</v>
      </c>
      <c r="AT99">
        <v>187.32083333333301</v>
      </c>
      <c r="AU99">
        <v>190.66499999999999</v>
      </c>
      <c r="AV99">
        <v>193.87833333333299</v>
      </c>
      <c r="AW99">
        <v>198.3075</v>
      </c>
      <c r="AX99">
        <v>199.875</v>
      </c>
      <c r="AY99">
        <v>200.18833333333299</v>
      </c>
      <c r="AZ99">
        <v>202.34666666666701</v>
      </c>
      <c r="BA99">
        <v>203.63333333333301</v>
      </c>
      <c r="BB99">
        <v>203.95</v>
      </c>
      <c r="BC99">
        <v>203.63583333333301</v>
      </c>
      <c r="BD99">
        <v>204.01750000000001</v>
      </c>
      <c r="BE99">
        <v>204.35833333333301</v>
      </c>
      <c r="BF99">
        <v>205.39416666666699</v>
      </c>
      <c r="BG99">
        <v>206.449166666667</v>
      </c>
      <c r="BH99">
        <v>206.5</v>
      </c>
      <c r="BI99">
        <v>206.5</v>
      </c>
      <c r="BJ99">
        <v>206.5</v>
      </c>
      <c r="BK99">
        <v>207.71666666666701</v>
      </c>
      <c r="BL99">
        <v>208.5</v>
      </c>
      <c r="BM99">
        <v>208.5</v>
      </c>
      <c r="BN99">
        <v>208.5</v>
      </c>
      <c r="BO99">
        <v>208.5</v>
      </c>
      <c r="BP99">
        <v>208.5</v>
      </c>
      <c r="BQ99">
        <v>208.5</v>
      </c>
      <c r="BR99">
        <v>208.5</v>
      </c>
    </row>
    <row r="100" spans="1:70" x14ac:dyDescent="0.35">
      <c r="A100" t="s">
        <v>15</v>
      </c>
      <c r="B100" t="s">
        <v>1699</v>
      </c>
      <c r="C100" t="s">
        <v>1975</v>
      </c>
      <c r="D100" t="s">
        <v>1976</v>
      </c>
    </row>
    <row r="101" spans="1:70" x14ac:dyDescent="0.35">
      <c r="A101" t="s">
        <v>1700</v>
      </c>
      <c r="B101" t="s">
        <v>431</v>
      </c>
      <c r="C101" t="s">
        <v>1975</v>
      </c>
      <c r="D101" t="s">
        <v>1976</v>
      </c>
      <c r="E101">
        <v>5.7143000047142998</v>
      </c>
      <c r="F101">
        <v>5.7143000047142998</v>
      </c>
      <c r="G101">
        <v>5.7143000047142998</v>
      </c>
      <c r="H101">
        <v>5.7143000047142998</v>
      </c>
      <c r="I101">
        <v>5.7143000047142998</v>
      </c>
      <c r="J101">
        <v>5.7143000047142998</v>
      </c>
      <c r="K101">
        <v>5.7143000047142998</v>
      </c>
      <c r="L101">
        <v>5.7431583376002999</v>
      </c>
      <c r="M101">
        <v>6.0606000050605999</v>
      </c>
      <c r="N101">
        <v>6.0606000050605999</v>
      </c>
      <c r="O101">
        <v>6.0606000050605999</v>
      </c>
      <c r="P101">
        <v>5.9804104701834797</v>
      </c>
      <c r="Q101">
        <v>5.6414166665833303</v>
      </c>
      <c r="R101">
        <v>5.1464999999999996</v>
      </c>
      <c r="S101">
        <v>5.0315833333333302</v>
      </c>
      <c r="T101">
        <v>4.9351666665833296</v>
      </c>
      <c r="U101">
        <v>4.9047499998333297</v>
      </c>
      <c r="V101">
        <v>4.6619999999166701</v>
      </c>
      <c r="W101">
        <v>4.6836666665833304</v>
      </c>
      <c r="X101">
        <v>5.0026666664166699</v>
      </c>
      <c r="Y101">
        <v>4.9760833333333299</v>
      </c>
      <c r="Z101">
        <v>5.5893333333333297</v>
      </c>
      <c r="AA101">
        <v>6.0699166666666704</v>
      </c>
      <c r="AB101">
        <v>7.2651666665833297</v>
      </c>
      <c r="AC101">
        <v>7.8179999999999996</v>
      </c>
      <c r="AD101">
        <v>7.7907500000000001</v>
      </c>
      <c r="AE101">
        <v>7.8033333333333301</v>
      </c>
      <c r="AF101">
        <v>7.7982500000000003</v>
      </c>
      <c r="AG101">
        <v>7.806</v>
      </c>
      <c r="AH101">
        <v>7.7999166666666699</v>
      </c>
      <c r="AI101">
        <v>7.7897499999999997</v>
      </c>
      <c r="AJ101">
        <v>7.7711666666666703</v>
      </c>
      <c r="AK101">
        <v>7.7405833333333298</v>
      </c>
      <c r="AL101">
        <v>7.7355833333333299</v>
      </c>
      <c r="AM101">
        <v>7.7284166666666696</v>
      </c>
      <c r="AN101">
        <v>7.7358333333333302</v>
      </c>
      <c r="AO101">
        <v>7.7342541666666698</v>
      </c>
      <c r="AP101">
        <v>7.7420833333333299</v>
      </c>
      <c r="AQ101">
        <v>7.7453333333333303</v>
      </c>
      <c r="AR101">
        <v>7.7575000000000003</v>
      </c>
      <c r="AS101">
        <v>7.7911666666666699</v>
      </c>
      <c r="AT101">
        <v>7.7987500000000001</v>
      </c>
      <c r="AU101">
        <v>7.7989166666666696</v>
      </c>
      <c r="AV101">
        <v>7.7867499999999996</v>
      </c>
      <c r="AW101">
        <v>7.7880000000000003</v>
      </c>
      <c r="AX101">
        <v>7.7773333333333303</v>
      </c>
      <c r="AY101">
        <v>7.7678333333333303</v>
      </c>
      <c r="AZ101">
        <v>7.80141666666667</v>
      </c>
      <c r="BA101">
        <v>7.7868333333333304</v>
      </c>
      <c r="BB101">
        <v>7.7517500000000004</v>
      </c>
      <c r="BC101">
        <v>7.7691666666666697</v>
      </c>
      <c r="BD101">
        <v>7.7839999999999998</v>
      </c>
      <c r="BE101">
        <v>7.7564166666666701</v>
      </c>
      <c r="BF101">
        <v>7.7560000000000002</v>
      </c>
      <c r="BG101">
        <v>7.7540833333333303</v>
      </c>
      <c r="BH101">
        <v>7.7517500000000004</v>
      </c>
      <c r="BI101">
        <v>7.7622499999999999</v>
      </c>
      <c r="BJ101">
        <v>7.7932499999999996</v>
      </c>
      <c r="BK101">
        <v>7.8384999999999998</v>
      </c>
      <c r="BL101">
        <v>7.8359166666666704</v>
      </c>
      <c r="BM101">
        <v>7.75725</v>
      </c>
      <c r="BN101">
        <v>7.77325</v>
      </c>
      <c r="BO101">
        <v>7.8314166666666702</v>
      </c>
      <c r="BP101">
        <v>7.8295833333333302</v>
      </c>
      <c r="BQ101">
        <v>7.8295833333333302</v>
      </c>
      <c r="BR101">
        <v>7.8295833333333302</v>
      </c>
    </row>
    <row r="102" spans="1:70" x14ac:dyDescent="0.35">
      <c r="A102" t="s">
        <v>1701</v>
      </c>
      <c r="B102" t="s">
        <v>1702</v>
      </c>
      <c r="C102" t="s">
        <v>1975</v>
      </c>
      <c r="D102" t="s">
        <v>1976</v>
      </c>
      <c r="E102">
        <v>2.0000000010000001</v>
      </c>
      <c r="F102">
        <v>2.0000000010000001</v>
      </c>
      <c r="G102">
        <v>2.0000000010000001</v>
      </c>
      <c r="H102">
        <v>2.0000000010000001</v>
      </c>
      <c r="I102">
        <v>2.0000000010000001</v>
      </c>
      <c r="J102">
        <v>2.0000000010000001</v>
      </c>
      <c r="K102">
        <v>2.0000000010000001</v>
      </c>
      <c r="L102">
        <v>2.0000000010000001</v>
      </c>
      <c r="M102">
        <v>2.0000000010000001</v>
      </c>
      <c r="N102">
        <v>2.0000000010000001</v>
      </c>
      <c r="O102">
        <v>2.0000000010000001</v>
      </c>
      <c r="P102">
        <v>2.0000000009166699</v>
      </c>
      <c r="Q102">
        <v>2.0000092114837398</v>
      </c>
      <c r="R102">
        <v>2.0000007683144401</v>
      </c>
      <c r="S102">
        <v>2.0000000004144698</v>
      </c>
      <c r="T102">
        <v>2</v>
      </c>
      <c r="U102">
        <v>2</v>
      </c>
      <c r="V102">
        <v>2</v>
      </c>
      <c r="W102">
        <v>2</v>
      </c>
      <c r="X102">
        <v>2</v>
      </c>
      <c r="Y102">
        <v>2</v>
      </c>
      <c r="Z102">
        <v>2</v>
      </c>
      <c r="AA102">
        <v>2</v>
      </c>
      <c r="AB102">
        <v>2</v>
      </c>
      <c r="AC102">
        <v>2</v>
      </c>
      <c r="AD102">
        <v>2</v>
      </c>
      <c r="AE102">
        <v>2</v>
      </c>
      <c r="AF102">
        <v>2</v>
      </c>
      <c r="AG102">
        <v>2</v>
      </c>
      <c r="AH102">
        <v>2</v>
      </c>
      <c r="AS102">
        <v>14.840624999999999</v>
      </c>
      <c r="AT102">
        <v>15.476825</v>
      </c>
      <c r="AU102">
        <v>16.437058333333301</v>
      </c>
      <c r="AV102">
        <v>17.352491666666701</v>
      </c>
      <c r="AW102">
        <v>18.209724999999999</v>
      </c>
      <c r="AX102">
        <v>18.8323416666667</v>
      </c>
      <c r="AY102">
        <v>18.895208333333301</v>
      </c>
      <c r="AZ102">
        <v>18.895099999999999</v>
      </c>
      <c r="BA102">
        <v>18.9037583333333</v>
      </c>
      <c r="BB102">
        <v>18.895099999999999</v>
      </c>
      <c r="BC102">
        <v>18.895099999999999</v>
      </c>
      <c r="BD102">
        <v>18.917141666666701</v>
      </c>
      <c r="BE102">
        <v>19.502249512161502</v>
      </c>
      <c r="BF102">
        <v>20.353779166666701</v>
      </c>
      <c r="BG102">
        <v>20.987158333333301</v>
      </c>
      <c r="BH102">
        <v>21.945174999999999</v>
      </c>
      <c r="BI102">
        <v>22.835018390426001</v>
      </c>
      <c r="BJ102">
        <v>23.4870839434552</v>
      </c>
      <c r="BK102">
        <v>23.902728292543198</v>
      </c>
      <c r="BL102">
        <v>24.508538914892601</v>
      </c>
      <c r="BM102">
        <v>24.581880517284599</v>
      </c>
      <c r="BN102">
        <v>24.0166553242681</v>
      </c>
      <c r="BO102">
        <v>24.485873729113099</v>
      </c>
      <c r="BP102">
        <v>24.601646823681801</v>
      </c>
      <c r="BQ102">
        <v>24.601646823681801</v>
      </c>
      <c r="BR102">
        <v>24.601646823681801</v>
      </c>
    </row>
    <row r="103" spans="1:70" x14ac:dyDescent="0.35">
      <c r="A103" t="s">
        <v>1703</v>
      </c>
      <c r="B103" t="s">
        <v>1704</v>
      </c>
      <c r="C103" t="s">
        <v>1975</v>
      </c>
      <c r="D103" t="s">
        <v>1976</v>
      </c>
    </row>
    <row r="104" spans="1:70" x14ac:dyDescent="0.35">
      <c r="A104" t="s">
        <v>1705</v>
      </c>
      <c r="B104" t="s">
        <v>1706</v>
      </c>
      <c r="C104" t="s">
        <v>1975</v>
      </c>
      <c r="D104" t="s">
        <v>1976</v>
      </c>
      <c r="AK104">
        <v>0.26329825000000001</v>
      </c>
      <c r="AL104">
        <v>3.5791489166666701</v>
      </c>
      <c r="AM104">
        <v>5.99801141666667</v>
      </c>
      <c r="AN104">
        <v>5.23075608333333</v>
      </c>
      <c r="AO104">
        <v>5.4341611666666703</v>
      </c>
      <c r="AP104">
        <v>6.1605825833333299</v>
      </c>
      <c r="AQ104">
        <v>6.3632856666666697</v>
      </c>
      <c r="AR104">
        <v>7.1117428333333299</v>
      </c>
      <c r="AS104">
        <v>8.2776664166666691</v>
      </c>
      <c r="AT104">
        <v>8.3415409999999994</v>
      </c>
      <c r="AU104">
        <v>7.8716825000000004</v>
      </c>
      <c r="AV104">
        <v>6.7049688333333304</v>
      </c>
      <c r="AW104">
        <v>6.0343406666666697</v>
      </c>
      <c r="AX104">
        <v>5.9492369166666697</v>
      </c>
      <c r="AY104">
        <v>5.8377932499999998</v>
      </c>
      <c r="AZ104">
        <v>5.3645356666666704</v>
      </c>
      <c r="BA104">
        <v>4.9350397499999996</v>
      </c>
      <c r="BB104">
        <v>5.2839464166666703</v>
      </c>
      <c r="BC104">
        <v>5.4980105833333299</v>
      </c>
      <c r="BD104">
        <v>5.3438697499999996</v>
      </c>
      <c r="BE104">
        <v>5.8502918333333298</v>
      </c>
      <c r="BF104">
        <v>5.70488016666667</v>
      </c>
      <c r="BG104">
        <v>5.7481654166666702</v>
      </c>
      <c r="BH104">
        <v>6.8583037500000001</v>
      </c>
      <c r="BI104">
        <v>6.8059901666666702</v>
      </c>
      <c r="BJ104">
        <v>6.623831</v>
      </c>
      <c r="BK104">
        <v>6.2790252500000001</v>
      </c>
      <c r="BL104">
        <v>6.6225451666666704</v>
      </c>
      <c r="BM104">
        <v>6.6140555000000001</v>
      </c>
      <c r="BN104">
        <v>6.3600831666666702</v>
      </c>
      <c r="BO104">
        <v>7.1597415</v>
      </c>
    </row>
    <row r="105" spans="1:70" x14ac:dyDescent="0.35">
      <c r="A105" t="s">
        <v>1707</v>
      </c>
      <c r="B105" t="s">
        <v>1708</v>
      </c>
      <c r="C105" t="s">
        <v>1975</v>
      </c>
      <c r="D105" t="s">
        <v>1976</v>
      </c>
      <c r="E105">
        <v>5.0000000040000003</v>
      </c>
      <c r="F105">
        <v>5.0000000040000003</v>
      </c>
      <c r="G105">
        <v>5.0000000040000003</v>
      </c>
      <c r="H105">
        <v>5.0000000040000003</v>
      </c>
      <c r="I105">
        <v>5.0000000040000003</v>
      </c>
      <c r="J105">
        <v>5.0000000040000003</v>
      </c>
      <c r="K105">
        <v>5.0000000040000003</v>
      </c>
      <c r="L105">
        <v>5.0000000040000003</v>
      </c>
      <c r="M105">
        <v>5.0000000040000003</v>
      </c>
      <c r="N105">
        <v>5.0000000040000003</v>
      </c>
      <c r="O105">
        <v>5.0000000040000003</v>
      </c>
      <c r="P105">
        <v>5.0000000035833301</v>
      </c>
      <c r="Q105">
        <v>5.00001842480959</v>
      </c>
      <c r="R105">
        <v>5.0000084459708196</v>
      </c>
      <c r="S105">
        <v>5.0000041458920101</v>
      </c>
      <c r="T105">
        <v>4.9999999989999999</v>
      </c>
      <c r="U105">
        <v>4.9999999989999999</v>
      </c>
      <c r="V105">
        <v>4.9999999989999999</v>
      </c>
      <c r="W105">
        <v>4.9999999989999999</v>
      </c>
      <c r="X105">
        <v>4.9999999989999999</v>
      </c>
      <c r="Y105">
        <v>4.9999999989999999</v>
      </c>
      <c r="Z105">
        <v>4.9999999989999999</v>
      </c>
      <c r="AA105">
        <v>4.9999999989999999</v>
      </c>
      <c r="AB105">
        <v>4.9999999989999999</v>
      </c>
      <c r="AC105">
        <v>4.9999999995833297</v>
      </c>
      <c r="AD105">
        <v>5</v>
      </c>
      <c r="AE105">
        <v>5</v>
      </c>
      <c r="AF105">
        <v>5</v>
      </c>
      <c r="AG105">
        <v>5</v>
      </c>
      <c r="AH105">
        <v>5</v>
      </c>
      <c r="AI105">
        <v>5</v>
      </c>
      <c r="AJ105">
        <v>6.0341666666666702</v>
      </c>
      <c r="AK105">
        <v>9.8016666666666694</v>
      </c>
      <c r="AL105">
        <v>12.8225</v>
      </c>
      <c r="AM105">
        <v>15.04</v>
      </c>
      <c r="AN105">
        <v>15.109733333333301</v>
      </c>
      <c r="AO105">
        <v>15.70115</v>
      </c>
      <c r="AP105">
        <v>16.654499999999999</v>
      </c>
      <c r="AQ105">
        <v>16.7656666666667</v>
      </c>
      <c r="AR105">
        <v>16.937891666666701</v>
      </c>
      <c r="AS105">
        <v>21.170666666666701</v>
      </c>
      <c r="AT105">
        <v>24.429083333333299</v>
      </c>
      <c r="AU105">
        <v>29.2504833333333</v>
      </c>
      <c r="AV105">
        <v>42.366758333333301</v>
      </c>
      <c r="AW105">
        <v>38.352033333333303</v>
      </c>
      <c r="AX105">
        <v>40.448549999999997</v>
      </c>
      <c r="AY105">
        <v>40.408516666666699</v>
      </c>
      <c r="AZ105">
        <v>36.861416666666699</v>
      </c>
      <c r="BA105">
        <v>39.1075916666667</v>
      </c>
      <c r="BB105">
        <v>41.197608333333299</v>
      </c>
      <c r="BC105">
        <v>39.797400000000003</v>
      </c>
      <c r="BD105">
        <v>40.522821939374403</v>
      </c>
      <c r="BE105">
        <v>41.949722952315597</v>
      </c>
      <c r="BF105">
        <v>43.462783333333299</v>
      </c>
      <c r="BG105">
        <v>45.2159808923792</v>
      </c>
      <c r="BH105">
        <v>50.706426673943902</v>
      </c>
      <c r="BI105">
        <v>63.335818369892401</v>
      </c>
      <c r="BJ105">
        <v>64.769680284992802</v>
      </c>
      <c r="BK105">
        <v>68.031753981281199</v>
      </c>
      <c r="BL105">
        <v>88.814966176919299</v>
      </c>
      <c r="BM105">
        <v>93.509807213621301</v>
      </c>
      <c r="BN105">
        <v>89.226636511630403</v>
      </c>
      <c r="BO105">
        <v>115.630715521746</v>
      </c>
      <c r="BP105">
        <v>141.03591270218899</v>
      </c>
      <c r="BQ105">
        <v>141.03591270218899</v>
      </c>
      <c r="BR105">
        <v>141.03591270218899</v>
      </c>
    </row>
    <row r="106" spans="1:70" x14ac:dyDescent="0.35">
      <c r="A106" t="s">
        <v>1709</v>
      </c>
      <c r="B106" t="s">
        <v>1710</v>
      </c>
      <c r="C106" t="s">
        <v>1975</v>
      </c>
      <c r="D106" t="s">
        <v>1976</v>
      </c>
      <c r="M106">
        <v>59.999999999000003</v>
      </c>
      <c r="N106">
        <v>59.999999999000003</v>
      </c>
      <c r="O106">
        <v>59.999999999000003</v>
      </c>
      <c r="P106">
        <v>59.821616665666703</v>
      </c>
      <c r="Q106">
        <v>55.259999999000001</v>
      </c>
      <c r="R106">
        <v>48.966224998999998</v>
      </c>
      <c r="S106">
        <v>46.752399998999998</v>
      </c>
      <c r="T106">
        <v>43.971383332333303</v>
      </c>
      <c r="U106">
        <v>41.575266665666703</v>
      </c>
      <c r="V106">
        <v>40.960749999000001</v>
      </c>
      <c r="W106">
        <v>37.911349999000002</v>
      </c>
      <c r="X106">
        <v>35.577999998999999</v>
      </c>
      <c r="Y106">
        <v>32.5322833323333</v>
      </c>
      <c r="Z106">
        <v>34.314291665666701</v>
      </c>
      <c r="AA106">
        <v>36.630549999000003</v>
      </c>
      <c r="AB106">
        <v>42.671149999000001</v>
      </c>
      <c r="AC106">
        <v>48.042208332916701</v>
      </c>
      <c r="AD106">
        <v>50.119399999999999</v>
      </c>
      <c r="AE106">
        <v>45.832149999999999</v>
      </c>
      <c r="AF106">
        <v>46.970541666666698</v>
      </c>
      <c r="AG106">
        <v>50.413208333333301</v>
      </c>
      <c r="AH106">
        <v>59.066341666666702</v>
      </c>
      <c r="AI106">
        <v>63.205866666666701</v>
      </c>
      <c r="AJ106">
        <v>74.735383333333303</v>
      </c>
      <c r="AK106">
        <v>78.988391666666701</v>
      </c>
      <c r="AL106">
        <v>91.933183333333304</v>
      </c>
      <c r="AM106">
        <v>105.160458333333</v>
      </c>
      <c r="AN106">
        <v>125.681425</v>
      </c>
      <c r="AO106">
        <v>152.64666666666699</v>
      </c>
      <c r="AP106">
        <v>186.789166666667</v>
      </c>
      <c r="AQ106">
        <v>214.40166666666701</v>
      </c>
      <c r="AR106">
        <v>237.145833333333</v>
      </c>
      <c r="AS106">
        <v>282.17916666666702</v>
      </c>
      <c r="AT106">
        <v>286.49</v>
      </c>
      <c r="AU106">
        <v>257.886666666667</v>
      </c>
      <c r="AV106">
        <v>224.30666666666701</v>
      </c>
      <c r="AW106">
        <v>202.745833333333</v>
      </c>
      <c r="AX106">
        <v>199.58250000000001</v>
      </c>
      <c r="AY106">
        <v>210.39</v>
      </c>
      <c r="AZ106">
        <v>183.62583333333299</v>
      </c>
      <c r="BA106">
        <v>172.113333333333</v>
      </c>
      <c r="BB106">
        <v>202.34166666666701</v>
      </c>
      <c r="BC106">
        <v>207.944166666667</v>
      </c>
      <c r="BD106">
        <v>201.05500000000001</v>
      </c>
      <c r="BE106">
        <v>225.104166666667</v>
      </c>
      <c r="BF106">
        <v>223.69499999999999</v>
      </c>
      <c r="BG106">
        <v>232.601666666667</v>
      </c>
      <c r="BH106">
        <v>279.33249999999998</v>
      </c>
      <c r="BI106">
        <v>281.52333333333303</v>
      </c>
      <c r="BJ106">
        <v>274.433333333333</v>
      </c>
      <c r="BK106">
        <v>270.21166666666699</v>
      </c>
      <c r="BL106">
        <v>290.66000000000003</v>
      </c>
      <c r="BM106">
        <v>307.99666666666701</v>
      </c>
      <c r="BN106">
        <v>303.14083333333298</v>
      </c>
      <c r="BO106">
        <v>372.59583333333302</v>
      </c>
      <c r="BP106">
        <v>353.08833333333303</v>
      </c>
      <c r="BQ106">
        <v>353.08833333333303</v>
      </c>
      <c r="BR106">
        <v>353.08833333333303</v>
      </c>
    </row>
    <row r="107" spans="1:70" x14ac:dyDescent="0.35">
      <c r="A107" t="s">
        <v>1711</v>
      </c>
      <c r="B107" t="s">
        <v>1712</v>
      </c>
      <c r="C107" t="s">
        <v>1975</v>
      </c>
      <c r="D107" t="s">
        <v>1976</v>
      </c>
    </row>
    <row r="108" spans="1:70" x14ac:dyDescent="0.35">
      <c r="A108" t="s">
        <v>1713</v>
      </c>
      <c r="B108" t="s">
        <v>1714</v>
      </c>
      <c r="C108" t="s">
        <v>1975</v>
      </c>
      <c r="D108" t="s">
        <v>1976</v>
      </c>
    </row>
    <row r="109" spans="1:70" x14ac:dyDescent="0.35">
      <c r="A109" t="s">
        <v>1715</v>
      </c>
      <c r="B109" t="s">
        <v>1716</v>
      </c>
      <c r="C109" t="s">
        <v>1975</v>
      </c>
      <c r="D109" t="s">
        <v>1976</v>
      </c>
    </row>
    <row r="110" spans="1:70" x14ac:dyDescent="0.35">
      <c r="A110" t="s">
        <v>1717</v>
      </c>
      <c r="B110" t="s">
        <v>1718</v>
      </c>
      <c r="C110" t="s">
        <v>1975</v>
      </c>
      <c r="D110" t="s">
        <v>1976</v>
      </c>
    </row>
    <row r="111" spans="1:70" x14ac:dyDescent="0.35">
      <c r="A111" t="s">
        <v>28</v>
      </c>
      <c r="B111" t="s">
        <v>164</v>
      </c>
      <c r="C111" t="s">
        <v>1975</v>
      </c>
      <c r="D111" t="s">
        <v>1976</v>
      </c>
      <c r="L111">
        <v>149.583333333333</v>
      </c>
      <c r="M111">
        <v>296.29166666666703</v>
      </c>
      <c r="N111">
        <v>326</v>
      </c>
      <c r="O111">
        <v>362.83333333333297</v>
      </c>
      <c r="P111">
        <v>391.875</v>
      </c>
      <c r="Q111">
        <v>415</v>
      </c>
      <c r="R111">
        <v>415</v>
      </c>
      <c r="S111">
        <v>415</v>
      </c>
      <c r="T111">
        <v>414.99999999900001</v>
      </c>
      <c r="U111">
        <v>414.99999999900001</v>
      </c>
      <c r="V111">
        <v>414.99999999900001</v>
      </c>
      <c r="W111">
        <v>442.045416665917</v>
      </c>
      <c r="X111">
        <v>623.05549999908305</v>
      </c>
      <c r="Y111">
        <v>626.99399999858304</v>
      </c>
      <c r="Z111">
        <v>631.75666666416703</v>
      </c>
      <c r="AA111">
        <v>661.42074999925001</v>
      </c>
      <c r="AB111">
        <v>909.26483333199997</v>
      </c>
      <c r="AC111">
        <v>1025.9448333314999</v>
      </c>
      <c r="AD111">
        <v>1110.57999999967</v>
      </c>
      <c r="AE111">
        <v>1282.5599999997501</v>
      </c>
      <c r="AF111">
        <v>1643.8483333333299</v>
      </c>
      <c r="AG111">
        <v>1685.7041666666701</v>
      </c>
      <c r="AH111">
        <v>1770.0591666666701</v>
      </c>
      <c r="AI111">
        <v>1842.8133333333301</v>
      </c>
      <c r="AJ111">
        <v>1950.3175000000001</v>
      </c>
      <c r="AK111">
        <v>2029.9208333333299</v>
      </c>
      <c r="AL111">
        <v>2087.10386666667</v>
      </c>
      <c r="AM111">
        <v>2160.7536749999999</v>
      </c>
      <c r="AN111">
        <v>2248.6079749999999</v>
      </c>
      <c r="AO111">
        <v>2342.2962916666702</v>
      </c>
      <c r="AP111">
        <v>2909.38</v>
      </c>
      <c r="AQ111">
        <v>10013.622499999999</v>
      </c>
      <c r="AR111">
        <v>7855.15</v>
      </c>
      <c r="AS111">
        <v>8421.7749999999996</v>
      </c>
      <c r="AT111">
        <v>10260.85</v>
      </c>
      <c r="AU111">
        <v>9311.1916666666693</v>
      </c>
      <c r="AV111">
        <v>8577.1333333333296</v>
      </c>
      <c r="AW111">
        <v>8938.85</v>
      </c>
      <c r="AX111">
        <v>9704.7416666666704</v>
      </c>
      <c r="AY111">
        <v>9159.3166666666693</v>
      </c>
      <c r="AZ111">
        <v>9141</v>
      </c>
      <c r="BA111">
        <v>9698.9624999999996</v>
      </c>
      <c r="BB111">
        <v>10389.9375</v>
      </c>
      <c r="BC111">
        <v>9090.4333333333307</v>
      </c>
      <c r="BD111">
        <v>8770.4333333333307</v>
      </c>
      <c r="BE111">
        <v>9386.6291666666693</v>
      </c>
      <c r="BF111">
        <v>10461.24</v>
      </c>
      <c r="BG111">
        <v>11865.2112962963</v>
      </c>
      <c r="BH111">
        <v>13389.412936507901</v>
      </c>
      <c r="BI111">
        <v>13308.3268020542</v>
      </c>
      <c r="BJ111">
        <v>13380.8338788891</v>
      </c>
      <c r="BK111">
        <v>14236.938773481799</v>
      </c>
      <c r="BL111">
        <v>14147.671360545401</v>
      </c>
      <c r="BM111">
        <v>14582.203467817701</v>
      </c>
      <c r="BN111">
        <v>14308.1439011897</v>
      </c>
      <c r="BO111">
        <v>14849.8539362105</v>
      </c>
      <c r="BP111">
        <v>15236.884662050599</v>
      </c>
      <c r="BQ111">
        <v>15236.884662050599</v>
      </c>
      <c r="BR111">
        <v>15236.884662050599</v>
      </c>
    </row>
    <row r="112" spans="1:70" x14ac:dyDescent="0.35">
      <c r="A112" t="s">
        <v>1719</v>
      </c>
      <c r="B112" t="s">
        <v>1720</v>
      </c>
      <c r="C112" t="s">
        <v>1975</v>
      </c>
      <c r="D112" t="s">
        <v>1976</v>
      </c>
    </row>
    <row r="113" spans="1:70" x14ac:dyDescent="0.35">
      <c r="A113" t="s">
        <v>1721</v>
      </c>
      <c r="B113" t="s">
        <v>1722</v>
      </c>
      <c r="C113" t="s">
        <v>1975</v>
      </c>
      <c r="D113" t="s">
        <v>1976</v>
      </c>
      <c r="E113">
        <v>0.357142999357143</v>
      </c>
      <c r="F113">
        <v>0.357142999357143</v>
      </c>
      <c r="G113">
        <v>0.357142999357143</v>
      </c>
      <c r="H113">
        <v>0.357142999357143</v>
      </c>
      <c r="I113">
        <v>0.357142999357143</v>
      </c>
      <c r="J113">
        <v>0.357142999357143</v>
      </c>
      <c r="K113">
        <v>0.357142999357143</v>
      </c>
      <c r="L113">
        <v>0.36210333266567502</v>
      </c>
      <c r="M113">
        <v>0.41666699941666702</v>
      </c>
      <c r="N113">
        <v>0.41666699941666702</v>
      </c>
      <c r="O113">
        <v>0.41666699941666702</v>
      </c>
      <c r="P113">
        <v>0.41092023742942502</v>
      </c>
      <c r="Q113">
        <v>0.40039046153000801</v>
      </c>
      <c r="R113">
        <v>0.40817094529930797</v>
      </c>
      <c r="S113">
        <v>0.42775643974766298</v>
      </c>
      <c r="T113">
        <v>0.45204116566666702</v>
      </c>
      <c r="U113">
        <v>0.55650983233333295</v>
      </c>
      <c r="V113">
        <v>0.57327199900000003</v>
      </c>
      <c r="W113">
        <v>0.52150458233333297</v>
      </c>
      <c r="X113">
        <v>0.47218116566666701</v>
      </c>
      <c r="Y113">
        <v>0.43029499900000001</v>
      </c>
      <c r="Z113">
        <v>0.49764133233333302</v>
      </c>
      <c r="AA113">
        <v>0.57244683233333304</v>
      </c>
      <c r="AB113">
        <v>0.65972458233333298</v>
      </c>
      <c r="AC113">
        <v>0.75180666625000003</v>
      </c>
      <c r="AD113">
        <v>0.77924599974999997</v>
      </c>
      <c r="AE113">
        <v>0.68219733333333299</v>
      </c>
      <c r="AF113">
        <v>0.61192650000000004</v>
      </c>
      <c r="AG113">
        <v>0.56217016666666697</v>
      </c>
      <c r="AH113">
        <v>0.61117275000000004</v>
      </c>
      <c r="AI113">
        <v>0.56317716666666695</v>
      </c>
      <c r="AJ113">
        <v>0.56701533333333298</v>
      </c>
      <c r="AK113">
        <v>0.56977416666666703</v>
      </c>
      <c r="AL113">
        <v>0.66675655333333295</v>
      </c>
      <c r="AM113">
        <v>0.65342660416666698</v>
      </c>
      <c r="AN113">
        <v>0.63366811999999995</v>
      </c>
      <c r="AO113">
        <v>0.64095825500000003</v>
      </c>
      <c r="AP113">
        <v>0.61083611416666705</v>
      </c>
      <c r="AQ113">
        <v>0.60382359416666698</v>
      </c>
      <c r="AR113">
        <v>0.61805684500000002</v>
      </c>
      <c r="AS113">
        <v>0.66093083333333302</v>
      </c>
      <c r="AT113">
        <v>0.69465500000000002</v>
      </c>
      <c r="AU113">
        <v>0.66722333333333295</v>
      </c>
      <c r="AV113">
        <v>0.61247249999999998</v>
      </c>
      <c r="AW113">
        <v>0.54618</v>
      </c>
      <c r="AX113">
        <v>0.54999833333333303</v>
      </c>
      <c r="AY113">
        <v>0.54348666666666701</v>
      </c>
      <c r="AZ113">
        <v>0.499771666666667</v>
      </c>
      <c r="BA113">
        <v>0.54396624999999998</v>
      </c>
      <c r="BB113">
        <v>0.64191926349599604</v>
      </c>
      <c r="BC113">
        <v>0.64717934556016499</v>
      </c>
      <c r="BD113">
        <v>0.62414083574049495</v>
      </c>
      <c r="BE113">
        <v>0.63304698885732702</v>
      </c>
      <c r="BF113">
        <v>0.63966057761347705</v>
      </c>
      <c r="BG113">
        <v>0.60772962687825505</v>
      </c>
      <c r="BH113">
        <v>0.65454547893142601</v>
      </c>
      <c r="BI113">
        <v>0.74063446369708397</v>
      </c>
      <c r="BJ113">
        <v>0.77697668234412298</v>
      </c>
      <c r="BK113">
        <v>0.74953154025984703</v>
      </c>
      <c r="BL113">
        <v>0.78344511001192896</v>
      </c>
      <c r="BM113">
        <v>0.77999957669715303</v>
      </c>
      <c r="BN113">
        <v>0.72706494468832195</v>
      </c>
      <c r="BO113">
        <v>0.811301715827773</v>
      </c>
      <c r="BP113">
        <v>0.80453890673435302</v>
      </c>
      <c r="BQ113">
        <v>0.80453890673435302</v>
      </c>
      <c r="BR113">
        <v>0.80453890673435302</v>
      </c>
    </row>
    <row r="114" spans="1:70" x14ac:dyDescent="0.35">
      <c r="A114" t="s">
        <v>27</v>
      </c>
      <c r="B114" t="s">
        <v>126</v>
      </c>
      <c r="C114" t="s">
        <v>1975</v>
      </c>
      <c r="D114" t="s">
        <v>1976</v>
      </c>
      <c r="E114">
        <v>4.7619000037618999</v>
      </c>
      <c r="F114">
        <v>4.7619000037618999</v>
      </c>
      <c r="G114">
        <v>4.7619000037618999</v>
      </c>
      <c r="H114">
        <v>4.7619000037618999</v>
      </c>
      <c r="I114">
        <v>4.7619000037618999</v>
      </c>
      <c r="J114">
        <v>4.7619000037618999</v>
      </c>
      <c r="K114">
        <v>6.35912500535912</v>
      </c>
      <c r="L114">
        <v>7.5000000064999996</v>
      </c>
      <c r="M114">
        <v>7.5000000064999996</v>
      </c>
      <c r="N114">
        <v>7.5000000064999996</v>
      </c>
      <c r="O114">
        <v>7.5000000064999996</v>
      </c>
      <c r="P114">
        <v>7.4919352309682399</v>
      </c>
      <c r="Q114">
        <v>7.5944683739493604</v>
      </c>
      <c r="R114">
        <v>7.7420385621496797</v>
      </c>
      <c r="S114">
        <v>8.1016032272183001</v>
      </c>
      <c r="T114">
        <v>8.3758919456538603</v>
      </c>
      <c r="U114">
        <v>8.9604127281239201</v>
      </c>
      <c r="V114">
        <v>8.7385761713145698</v>
      </c>
      <c r="W114">
        <v>8.1928403484039301</v>
      </c>
      <c r="X114">
        <v>8.12579094635689</v>
      </c>
      <c r="Y114">
        <v>7.8629447011379803</v>
      </c>
      <c r="Z114">
        <v>8.6585228170931696</v>
      </c>
      <c r="AA114">
        <v>9.4551319334863901</v>
      </c>
      <c r="AB114">
        <v>10.098898244046101</v>
      </c>
      <c r="AC114">
        <v>11.3625833326667</v>
      </c>
      <c r="AD114">
        <v>12.368749999583301</v>
      </c>
      <c r="AE114">
        <v>12.61083333325</v>
      </c>
      <c r="AF114">
        <v>12.961499999999999</v>
      </c>
      <c r="AG114">
        <v>13.9170833333333</v>
      </c>
      <c r="AH114">
        <v>16.2255</v>
      </c>
      <c r="AI114">
        <v>17.503499999999999</v>
      </c>
      <c r="AJ114">
        <v>22.742433333333299</v>
      </c>
      <c r="AK114">
        <v>25.9180833333333</v>
      </c>
      <c r="AL114">
        <v>30.4932916666667</v>
      </c>
      <c r="AM114">
        <v>31.373742499999999</v>
      </c>
      <c r="AN114">
        <v>32.4270766666667</v>
      </c>
      <c r="AO114">
        <v>35.433173333333301</v>
      </c>
      <c r="AP114">
        <v>36.313285833333303</v>
      </c>
      <c r="AQ114">
        <v>41.259365000000003</v>
      </c>
      <c r="AR114">
        <v>43.055428333333303</v>
      </c>
      <c r="AS114">
        <v>44.941605000000003</v>
      </c>
      <c r="AT114">
        <v>47.186414166666701</v>
      </c>
      <c r="AU114">
        <v>48.610319166666699</v>
      </c>
      <c r="AV114">
        <v>46.583284166666701</v>
      </c>
      <c r="AW114">
        <v>45.316466666666699</v>
      </c>
      <c r="AX114">
        <v>44.099975000000001</v>
      </c>
      <c r="AY114">
        <v>45.3070083333333</v>
      </c>
      <c r="AZ114">
        <v>41.3485333333333</v>
      </c>
      <c r="BA114">
        <v>43.505183333333299</v>
      </c>
      <c r="BB114">
        <v>48.405266666666698</v>
      </c>
      <c r="BC114">
        <v>45.725812121212101</v>
      </c>
      <c r="BD114">
        <v>46.670466666666698</v>
      </c>
      <c r="BE114">
        <v>53.437233333333303</v>
      </c>
      <c r="BF114">
        <v>58.597845416666701</v>
      </c>
      <c r="BG114">
        <v>61.029514460784299</v>
      </c>
      <c r="BH114">
        <v>64.151944463278596</v>
      </c>
      <c r="BI114">
        <v>67.195312807389399</v>
      </c>
      <c r="BJ114">
        <v>65.121568645066006</v>
      </c>
      <c r="BK114">
        <v>68.389467093542095</v>
      </c>
      <c r="BL114">
        <v>70.420340535955106</v>
      </c>
      <c r="BM114">
        <v>74.099566883605206</v>
      </c>
      <c r="BN114">
        <v>73.918012815435105</v>
      </c>
      <c r="BO114">
        <v>78.604490582991602</v>
      </c>
      <c r="BP114">
        <v>82.599276446078406</v>
      </c>
      <c r="BQ114">
        <v>82.599276446078406</v>
      </c>
      <c r="BR114">
        <v>82.599276446078406</v>
      </c>
    </row>
    <row r="115" spans="1:70" x14ac:dyDescent="0.35">
      <c r="A115" t="s">
        <v>1723</v>
      </c>
      <c r="B115" t="s">
        <v>1724</v>
      </c>
      <c r="C115" t="s">
        <v>1975</v>
      </c>
      <c r="D115" t="s">
        <v>1976</v>
      </c>
    </row>
    <row r="116" spans="1:70" x14ac:dyDescent="0.35">
      <c r="A116" t="s">
        <v>1725</v>
      </c>
      <c r="B116" t="s">
        <v>1726</v>
      </c>
      <c r="C116" t="s">
        <v>1975</v>
      </c>
      <c r="D116" t="s">
        <v>1976</v>
      </c>
      <c r="E116">
        <v>0.357142999357143</v>
      </c>
      <c r="F116">
        <v>0.357142999357143</v>
      </c>
      <c r="G116">
        <v>0.357142999357143</v>
      </c>
      <c r="H116">
        <v>0.357142999357143</v>
      </c>
      <c r="I116">
        <v>0.357142999357143</v>
      </c>
      <c r="J116">
        <v>0.357142999357143</v>
      </c>
      <c r="K116">
        <v>0.357142999357143</v>
      </c>
      <c r="L116">
        <v>0.36210333266567502</v>
      </c>
      <c r="M116">
        <v>0.41666699941666702</v>
      </c>
      <c r="N116">
        <v>0.41666699941666702</v>
      </c>
      <c r="O116">
        <v>0.41666699941666702</v>
      </c>
      <c r="P116">
        <v>0.41092022003512402</v>
      </c>
      <c r="Q116">
        <v>0.40039046153000801</v>
      </c>
      <c r="R116">
        <v>0.40817094529930797</v>
      </c>
      <c r="S116">
        <v>0.42775643974766298</v>
      </c>
      <c r="T116">
        <v>0.45204116566666702</v>
      </c>
      <c r="U116">
        <v>0.55650983233333295</v>
      </c>
      <c r="V116">
        <v>0.57327199900000003</v>
      </c>
      <c r="W116">
        <v>0.52150458233333297</v>
      </c>
      <c r="X116">
        <v>0.48859487408443097</v>
      </c>
      <c r="Y116">
        <v>0.48664527682958703</v>
      </c>
      <c r="Z116">
        <v>0.62129806687560296</v>
      </c>
      <c r="AA116">
        <v>0.70456163604996103</v>
      </c>
      <c r="AB116">
        <v>0.80467792271777405</v>
      </c>
      <c r="AC116">
        <v>0.92255349958333299</v>
      </c>
      <c r="AD116">
        <v>0.94561499991666698</v>
      </c>
      <c r="AE116">
        <v>0.74312833316666704</v>
      </c>
      <c r="AF116">
        <v>0.67291666666666705</v>
      </c>
      <c r="AG116">
        <v>0.65646749999999998</v>
      </c>
      <c r="AH116">
        <v>0.70554333333333297</v>
      </c>
      <c r="AI116">
        <v>0.60458833333333295</v>
      </c>
      <c r="AJ116">
        <v>0.62129749999999995</v>
      </c>
      <c r="AK116">
        <v>0.58772083333333303</v>
      </c>
      <c r="AL116">
        <v>0.67724930666666705</v>
      </c>
      <c r="AM116">
        <v>0.66862810166666697</v>
      </c>
      <c r="AN116">
        <v>0.62373307499999997</v>
      </c>
      <c r="AO116">
        <v>0.62502836833333297</v>
      </c>
      <c r="AP116">
        <v>0.65964312666666702</v>
      </c>
      <c r="AQ116">
        <v>0.70227099833333295</v>
      </c>
    </row>
    <row r="117" spans="1:70" x14ac:dyDescent="0.35">
      <c r="A117" t="s">
        <v>1727</v>
      </c>
      <c r="B117" t="s">
        <v>157</v>
      </c>
      <c r="C117" t="s">
        <v>1975</v>
      </c>
      <c r="D117" t="s">
        <v>1976</v>
      </c>
      <c r="E117">
        <v>75.750000075749995</v>
      </c>
      <c r="F117">
        <v>75.750000075749995</v>
      </c>
      <c r="G117">
        <v>75.750000075749995</v>
      </c>
      <c r="H117">
        <v>75.750000075749995</v>
      </c>
      <c r="I117">
        <v>75.750000075749995</v>
      </c>
      <c r="J117">
        <v>75.750000075749995</v>
      </c>
      <c r="K117">
        <v>75.750000075749995</v>
      </c>
      <c r="L117">
        <v>75.750000075749995</v>
      </c>
      <c r="M117">
        <v>75.750000075749995</v>
      </c>
      <c r="N117">
        <v>75.750000075749995</v>
      </c>
      <c r="O117">
        <v>75.750000075749995</v>
      </c>
      <c r="P117">
        <v>75.750000069437505</v>
      </c>
      <c r="Q117">
        <v>75.749970134520197</v>
      </c>
      <c r="R117">
        <v>68.886041948258494</v>
      </c>
      <c r="S117">
        <v>67.641342246617</v>
      </c>
      <c r="T117">
        <v>67.654945532440607</v>
      </c>
      <c r="U117">
        <v>70.239069861051604</v>
      </c>
      <c r="V117">
        <v>70.633731878885499</v>
      </c>
      <c r="W117">
        <v>70.492030976158105</v>
      </c>
      <c r="X117">
        <v>70.492030976158105</v>
      </c>
      <c r="Y117">
        <v>70.631848089675998</v>
      </c>
      <c r="Z117">
        <v>78.346845377736102</v>
      </c>
      <c r="AA117">
        <v>83.622670024556896</v>
      </c>
      <c r="AB117">
        <v>86.378735894077494</v>
      </c>
      <c r="AC117">
        <v>90.051439891535594</v>
      </c>
      <c r="AD117">
        <v>91.073586843975207</v>
      </c>
      <c r="AE117">
        <v>78.778783068510094</v>
      </c>
      <c r="AF117">
        <v>71.4774357190432</v>
      </c>
      <c r="AG117">
        <v>68.699764629670099</v>
      </c>
      <c r="AH117">
        <v>72.032236426367206</v>
      </c>
      <c r="AI117">
        <v>68.112372714929606</v>
      </c>
      <c r="AJ117">
        <v>67.521730014794599</v>
      </c>
      <c r="AK117">
        <v>65.567841285770598</v>
      </c>
      <c r="AL117">
        <v>1268.07876133881</v>
      </c>
      <c r="AM117">
        <v>1749.1737362507899</v>
      </c>
      <c r="AN117">
        <v>1748.3502456275901</v>
      </c>
      <c r="AO117">
        <v>1751.18635583594</v>
      </c>
      <c r="AP117">
        <v>1753.3454774828599</v>
      </c>
      <c r="AQ117">
        <v>1752.28599459359</v>
      </c>
      <c r="AR117">
        <v>1753.35494977138</v>
      </c>
      <c r="AS117">
        <v>1764.85606929191</v>
      </c>
      <c r="AT117">
        <v>1753.98568465785</v>
      </c>
      <c r="AU117">
        <v>6907.0344556165301</v>
      </c>
      <c r="AV117">
        <v>8193.8875191666702</v>
      </c>
      <c r="AW117">
        <v>8613.9894207500001</v>
      </c>
      <c r="AX117">
        <v>8963.9589066666704</v>
      </c>
      <c r="AY117">
        <v>9170.9428774999997</v>
      </c>
      <c r="AZ117">
        <v>9281.1518283333298</v>
      </c>
      <c r="BA117">
        <v>9428.5282608333291</v>
      </c>
      <c r="BB117">
        <v>9864.3024562682003</v>
      </c>
      <c r="BC117">
        <v>10254.176470289</v>
      </c>
      <c r="BD117">
        <v>10616.306643907599</v>
      </c>
      <c r="BE117">
        <v>12175.5472222222</v>
      </c>
      <c r="BF117">
        <v>18414.448010037398</v>
      </c>
      <c r="BG117">
        <v>25941.664144597202</v>
      </c>
      <c r="BH117">
        <v>29011.491377053</v>
      </c>
      <c r="BI117">
        <v>30914.8524362967</v>
      </c>
      <c r="BJ117">
        <v>33226.298152412703</v>
      </c>
      <c r="BK117">
        <v>40864.329009777</v>
      </c>
      <c r="BL117">
        <v>42000</v>
      </c>
      <c r="BM117">
        <v>42000</v>
      </c>
      <c r="BN117">
        <v>42000</v>
      </c>
      <c r="BO117">
        <v>42000</v>
      </c>
      <c r="BP117">
        <v>42000</v>
      </c>
      <c r="BQ117">
        <v>42000</v>
      </c>
      <c r="BR117">
        <v>42000</v>
      </c>
    </row>
    <row r="118" spans="1:70" x14ac:dyDescent="0.35">
      <c r="A118" t="s">
        <v>1728</v>
      </c>
      <c r="B118" t="s">
        <v>1729</v>
      </c>
      <c r="C118" t="s">
        <v>1975</v>
      </c>
      <c r="D118" t="s">
        <v>1976</v>
      </c>
      <c r="E118">
        <v>0.357142999357143</v>
      </c>
      <c r="F118">
        <v>0.357142999357143</v>
      </c>
      <c r="G118">
        <v>0.357142999357143</v>
      </c>
      <c r="H118">
        <v>0.357142999357143</v>
      </c>
      <c r="I118">
        <v>0.357142999357143</v>
      </c>
      <c r="J118">
        <v>0.357142999357143</v>
      </c>
      <c r="K118">
        <v>0.357142999357143</v>
      </c>
      <c r="L118">
        <v>0.357142999357143</v>
      </c>
      <c r="M118">
        <v>0.357142999357143</v>
      </c>
      <c r="N118">
        <v>0.357142999357143</v>
      </c>
      <c r="O118">
        <v>0.357142999357143</v>
      </c>
      <c r="P118">
        <v>935.61783500527395</v>
      </c>
      <c r="Q118">
        <v>2144.56721419924</v>
      </c>
      <c r="R118">
        <v>1950.84444829616</v>
      </c>
      <c r="S118">
        <v>1902.2653339082201</v>
      </c>
      <c r="T118">
        <v>1902.2653339082201</v>
      </c>
      <c r="U118">
        <v>1902.2653339082201</v>
      </c>
      <c r="V118">
        <v>1902.2653339082201</v>
      </c>
      <c r="W118">
        <v>1902.2653339082201</v>
      </c>
      <c r="X118">
        <v>1902.2653339082201</v>
      </c>
      <c r="Y118">
        <v>1902.2653339082201</v>
      </c>
      <c r="Z118">
        <v>1902.2653339082201</v>
      </c>
      <c r="AA118">
        <v>1922.92537384858</v>
      </c>
      <c r="AB118">
        <v>2002.3855794267399</v>
      </c>
      <c r="AC118">
        <v>2002.38558318428</v>
      </c>
      <c r="AD118">
        <v>2002.38558586824</v>
      </c>
      <c r="AE118">
        <v>2002.38558586824</v>
      </c>
      <c r="AF118">
        <v>2002.38558586824</v>
      </c>
      <c r="AG118">
        <v>2002.38558586824</v>
      </c>
      <c r="AH118">
        <v>2002.38558586824</v>
      </c>
      <c r="AI118">
        <v>2002.38558586824</v>
      </c>
      <c r="AJ118">
        <v>2002.38558586824</v>
      </c>
      <c r="AK118">
        <v>2002.38558586824</v>
      </c>
      <c r="AL118">
        <v>2002.38629443332</v>
      </c>
      <c r="AM118">
        <v>2002.38738948844</v>
      </c>
      <c r="AN118">
        <v>2002.38722845092</v>
      </c>
      <c r="AO118">
        <v>2002.3872123471699</v>
      </c>
      <c r="AP118">
        <v>2002.3872123471699</v>
      </c>
      <c r="AQ118">
        <v>2002.3872445546799</v>
      </c>
      <c r="AR118">
        <v>2002.3897728437</v>
      </c>
      <c r="AS118">
        <v>2002.4034073535399</v>
      </c>
      <c r="AT118">
        <v>2002.4049103703701</v>
      </c>
      <c r="AU118">
        <v>2002.37270286683</v>
      </c>
      <c r="AW118">
        <v>1453.4166666666699</v>
      </c>
      <c r="AX118">
        <v>1472</v>
      </c>
      <c r="AY118">
        <v>1467.4166666666699</v>
      </c>
      <c r="AZ118">
        <v>1254.5672185870401</v>
      </c>
      <c r="BA118">
        <v>1193.0833333333301</v>
      </c>
      <c r="BB118">
        <v>1170</v>
      </c>
      <c r="BC118">
        <v>1170</v>
      </c>
      <c r="BD118">
        <v>1170</v>
      </c>
      <c r="BE118">
        <v>1166.1666666666699</v>
      </c>
      <c r="BF118">
        <v>1166</v>
      </c>
      <c r="BG118">
        <v>1166</v>
      </c>
      <c r="BH118">
        <v>1167.3333333333301</v>
      </c>
      <c r="BI118">
        <v>1182</v>
      </c>
      <c r="BJ118">
        <v>1184</v>
      </c>
      <c r="BK118">
        <v>1182.75</v>
      </c>
      <c r="BL118">
        <v>1182</v>
      </c>
      <c r="BM118">
        <v>1192</v>
      </c>
      <c r="BN118">
        <v>1450</v>
      </c>
      <c r="BO118">
        <v>1450</v>
      </c>
      <c r="BP118">
        <v>1312.5</v>
      </c>
      <c r="BQ118">
        <v>1312.5</v>
      </c>
      <c r="BR118">
        <v>1312.5</v>
      </c>
    </row>
    <row r="119" spans="1:70" x14ac:dyDescent="0.35">
      <c r="A119" t="s">
        <v>1730</v>
      </c>
      <c r="B119" t="s">
        <v>1731</v>
      </c>
      <c r="C119" t="s">
        <v>1975</v>
      </c>
      <c r="D119" t="s">
        <v>1976</v>
      </c>
      <c r="E119">
        <v>0.36190474997773803</v>
      </c>
      <c r="F119">
        <v>0.40083333330882998</v>
      </c>
      <c r="G119">
        <v>0.42999999997444099</v>
      </c>
      <c r="H119">
        <v>0.42999999997444099</v>
      </c>
      <c r="I119">
        <v>0.42999999997444099</v>
      </c>
      <c r="J119">
        <v>0.42999999997444099</v>
      </c>
      <c r="K119">
        <v>0.42999999997444099</v>
      </c>
      <c r="L119">
        <v>0.441666666559482</v>
      </c>
      <c r="M119">
        <v>0.62166666663583903</v>
      </c>
      <c r="N119">
        <v>0.87999999996815803</v>
      </c>
      <c r="O119">
        <v>0.87999999996815803</v>
      </c>
      <c r="P119">
        <v>0.87999999988747801</v>
      </c>
      <c r="Q119">
        <v>0.88260354595338797</v>
      </c>
      <c r="R119">
        <v>0.90134166652092096</v>
      </c>
      <c r="S119">
        <v>0.99951666650049897</v>
      </c>
      <c r="T119">
        <v>1.53694999974941</v>
      </c>
      <c r="U119">
        <v>1.82171666637135</v>
      </c>
      <c r="V119">
        <v>1.98869999967762</v>
      </c>
      <c r="W119">
        <v>2.7111083328974801</v>
      </c>
      <c r="X119">
        <v>3.52599999943281</v>
      </c>
      <c r="Y119">
        <v>4.7976416658989001</v>
      </c>
      <c r="Z119">
        <v>7.2241833323333298</v>
      </c>
      <c r="AA119">
        <v>12.35153333275</v>
      </c>
      <c r="AB119">
        <v>24.842766665749998</v>
      </c>
      <c r="AC119">
        <v>31.693741666249998</v>
      </c>
      <c r="AD119">
        <v>41.507666666666701</v>
      </c>
      <c r="AE119">
        <v>41.104158333333302</v>
      </c>
      <c r="AF119">
        <v>38.677183333333303</v>
      </c>
      <c r="AG119">
        <v>43.0139833333333</v>
      </c>
      <c r="AH119">
        <v>57.041791666666697</v>
      </c>
      <c r="AI119">
        <v>58.283774999999999</v>
      </c>
      <c r="AJ119">
        <v>58.996341666666702</v>
      </c>
      <c r="AK119">
        <v>57.545933333333302</v>
      </c>
      <c r="AL119">
        <v>67.6031816666667</v>
      </c>
      <c r="AM119">
        <v>69.944378333333304</v>
      </c>
      <c r="AN119">
        <v>64.691666666666706</v>
      </c>
      <c r="AO119">
        <v>66.5</v>
      </c>
      <c r="AP119">
        <v>70.904290833333306</v>
      </c>
      <c r="AQ119">
        <v>70.9583333333333</v>
      </c>
      <c r="AR119">
        <v>72.335293333333297</v>
      </c>
      <c r="AS119">
        <v>78.615946666666702</v>
      </c>
      <c r="AT119">
        <v>97.424603333333295</v>
      </c>
      <c r="AU119">
        <v>91.661666666666704</v>
      </c>
      <c r="AV119">
        <v>76.708982500000005</v>
      </c>
      <c r="AW119">
        <v>70.191666666666706</v>
      </c>
      <c r="AX119">
        <v>62.981666666666698</v>
      </c>
      <c r="AY119">
        <v>70.180000000000007</v>
      </c>
      <c r="AZ119">
        <v>64.055000000000007</v>
      </c>
      <c r="BA119">
        <v>87.9479166666667</v>
      </c>
      <c r="BB119">
        <v>123.638381413044</v>
      </c>
      <c r="BC119">
        <v>122.24181120516501</v>
      </c>
      <c r="BD119">
        <v>115.954039762284</v>
      </c>
      <c r="BE119">
        <v>125.08278701376901</v>
      </c>
      <c r="BF119">
        <v>122.17912132045799</v>
      </c>
      <c r="BG119">
        <v>116.767352506899</v>
      </c>
      <c r="BH119">
        <v>131.91870843143201</v>
      </c>
      <c r="BI119">
        <v>120.81154806523899</v>
      </c>
      <c r="BJ119">
        <v>106.839572014</v>
      </c>
      <c r="BK119">
        <v>108.300176306626</v>
      </c>
      <c r="BL119">
        <v>122.60677360190699</v>
      </c>
      <c r="BM119">
        <v>135.42171162920499</v>
      </c>
      <c r="BN119">
        <v>126.988860204557</v>
      </c>
      <c r="BO119">
        <v>135.27990200138001</v>
      </c>
      <c r="BP119">
        <v>137.94295242996699</v>
      </c>
      <c r="BQ119">
        <v>137.94295242996699</v>
      </c>
      <c r="BR119">
        <v>137.94295242996699</v>
      </c>
    </row>
    <row r="120" spans="1:70" x14ac:dyDescent="0.35">
      <c r="A120" t="s">
        <v>1732</v>
      </c>
      <c r="B120" t="s">
        <v>1733</v>
      </c>
      <c r="C120" t="s">
        <v>1975</v>
      </c>
      <c r="D120" t="s">
        <v>1976</v>
      </c>
      <c r="E120">
        <v>1.7999960538263101E-4</v>
      </c>
      <c r="F120">
        <v>1.7999960538263101E-4</v>
      </c>
      <c r="G120">
        <v>2.89999364288684E-4</v>
      </c>
      <c r="H120">
        <v>2.9999934237105199E-4</v>
      </c>
      <c r="I120">
        <v>2.9999934237105199E-4</v>
      </c>
      <c r="J120">
        <v>2.9999934237105199E-4</v>
      </c>
      <c r="K120">
        <v>2.9999934237105199E-4</v>
      </c>
      <c r="L120">
        <v>3.0833265743969202E-4</v>
      </c>
      <c r="M120">
        <v>3.4999923278289402E-4</v>
      </c>
      <c r="N120">
        <v>3.4999923278289402E-4</v>
      </c>
      <c r="O120">
        <v>3.4999923278289402E-4</v>
      </c>
      <c r="P120">
        <v>3.79165835522199E-4</v>
      </c>
      <c r="Q120">
        <v>4.1797967141147098E-4</v>
      </c>
      <c r="R120">
        <v>4.1946923065525998E-4</v>
      </c>
      <c r="S120">
        <v>4.4515339823069901E-4</v>
      </c>
      <c r="T120">
        <v>6.3361493114652697E-4</v>
      </c>
      <c r="U120">
        <v>7.9255714918527302E-4</v>
      </c>
      <c r="V120">
        <v>1.0445457989628E-3</v>
      </c>
      <c r="W120">
        <v>1.7435371736355201E-3</v>
      </c>
      <c r="X120">
        <v>2.5406369082757599E-3</v>
      </c>
      <c r="Y120">
        <v>5.1242916656839398E-3</v>
      </c>
      <c r="Z120">
        <v>1.14305749992885E-2</v>
      </c>
      <c r="AA120">
        <v>2.4266999999081801E-2</v>
      </c>
      <c r="AB120">
        <v>5.6214491666022902E-2</v>
      </c>
      <c r="AC120">
        <v>0.29320966666707199</v>
      </c>
      <c r="AD120">
        <v>1.1788493333343899</v>
      </c>
      <c r="AE120">
        <v>1.4878416665833301</v>
      </c>
      <c r="AF120">
        <v>1.5946416666666701</v>
      </c>
      <c r="AG120">
        <v>1.59893333333333</v>
      </c>
      <c r="AH120">
        <v>1.91641666666667</v>
      </c>
      <c r="AI120">
        <v>2.0161750000000001</v>
      </c>
      <c r="AJ120">
        <v>2.2791083333333302</v>
      </c>
      <c r="AK120">
        <v>2.45908333333333</v>
      </c>
      <c r="AL120">
        <v>2.83008333333333</v>
      </c>
      <c r="AM120">
        <v>3.01105520833333</v>
      </c>
      <c r="AN120">
        <v>3.0112916666666698</v>
      </c>
      <c r="AO120">
        <v>3.1916500000000001</v>
      </c>
      <c r="AP120">
        <v>3.4493499999999999</v>
      </c>
      <c r="AQ120">
        <v>3.8000750000000001</v>
      </c>
      <c r="AR120">
        <v>4.1397166666666703</v>
      </c>
      <c r="AS120">
        <v>4.0773333333333301</v>
      </c>
      <c r="AT120">
        <v>4.2056500000000003</v>
      </c>
      <c r="AU120">
        <v>4.737825</v>
      </c>
      <c r="AV120">
        <v>4.55413333333333</v>
      </c>
      <c r="AW120">
        <v>4.4819833333333303</v>
      </c>
      <c r="AX120">
        <v>4.4877000000000002</v>
      </c>
      <c r="AY120">
        <v>4.45580833333333</v>
      </c>
      <c r="AZ120">
        <v>4.1080829490557802</v>
      </c>
      <c r="BA120">
        <v>3.5880211940836899</v>
      </c>
      <c r="BB120">
        <v>3.9323354779166699</v>
      </c>
      <c r="BC120">
        <v>3.7389749999999999</v>
      </c>
      <c r="BD120">
        <v>3.5781293062201001</v>
      </c>
      <c r="BE120">
        <v>3.8559218253968202</v>
      </c>
      <c r="BF120">
        <v>3.61075833333333</v>
      </c>
      <c r="BG120">
        <v>3.577925</v>
      </c>
      <c r="BH120">
        <v>3.88683333333333</v>
      </c>
      <c r="BI120">
        <v>3.8405666666666698</v>
      </c>
      <c r="BJ120">
        <v>3.5995555481283401</v>
      </c>
      <c r="BK120">
        <v>3.59055812689938</v>
      </c>
      <c r="BL120">
        <v>3.5645273466109302</v>
      </c>
      <c r="BM120">
        <v>3.4424058519879202</v>
      </c>
      <c r="BN120">
        <v>3.23019832251082</v>
      </c>
      <c r="BO120">
        <v>3.3596144015818901</v>
      </c>
      <c r="BP120">
        <v>3.6673747160226</v>
      </c>
      <c r="BQ120">
        <v>3.6673747160226</v>
      </c>
      <c r="BR120">
        <v>3.6673747160226</v>
      </c>
    </row>
    <row r="121" spans="1:70" x14ac:dyDescent="0.35">
      <c r="A121" t="s">
        <v>1734</v>
      </c>
      <c r="B121" t="s">
        <v>1735</v>
      </c>
      <c r="C121" t="s">
        <v>1975</v>
      </c>
      <c r="D121" t="s">
        <v>1976</v>
      </c>
      <c r="E121">
        <v>623.98633587255995</v>
      </c>
      <c r="F121">
        <v>625.00000062499998</v>
      </c>
      <c r="G121">
        <v>625.00000062499998</v>
      </c>
      <c r="H121">
        <v>625.00000062499998</v>
      </c>
      <c r="I121">
        <v>625.00000062499998</v>
      </c>
      <c r="J121">
        <v>625.00000062499998</v>
      </c>
      <c r="K121">
        <v>625.00000062499998</v>
      </c>
      <c r="L121">
        <v>625.00000062499998</v>
      </c>
      <c r="M121">
        <v>625.00000062499998</v>
      </c>
      <c r="N121">
        <v>625.00000062499998</v>
      </c>
      <c r="O121">
        <v>625.00000062499998</v>
      </c>
      <c r="P121">
        <v>620.35928929756199</v>
      </c>
      <c r="Q121">
        <v>583.21749999941699</v>
      </c>
      <c r="R121">
        <v>582.99583333191697</v>
      </c>
      <c r="S121">
        <v>650.34333333183304</v>
      </c>
      <c r="T121">
        <v>652.84916666599997</v>
      </c>
      <c r="U121">
        <v>832.33499999966705</v>
      </c>
      <c r="V121">
        <v>882.38833333125001</v>
      </c>
      <c r="W121">
        <v>848.663333330917</v>
      </c>
      <c r="X121">
        <v>830.86166666591703</v>
      </c>
      <c r="Y121">
        <v>856.44749999741703</v>
      </c>
      <c r="Z121">
        <v>1136.7649999995799</v>
      </c>
      <c r="AA121">
        <v>1352.50999999808</v>
      </c>
      <c r="AB121">
        <v>1518.84833333283</v>
      </c>
      <c r="AC121">
        <v>1756.9608333318299</v>
      </c>
      <c r="AD121">
        <v>1909.4391666639999</v>
      </c>
      <c r="AE121">
        <v>1490.8099999987501</v>
      </c>
      <c r="AF121">
        <v>1296.07</v>
      </c>
      <c r="AG121">
        <v>1301.6275000000001</v>
      </c>
      <c r="AH121">
        <v>1372.0933333333301</v>
      </c>
      <c r="AI121">
        <v>1198.1016666666701</v>
      </c>
      <c r="AJ121">
        <v>1240.61333333333</v>
      </c>
      <c r="AK121">
        <v>1232.4058333333301</v>
      </c>
      <c r="AL121">
        <v>1573.6658666666699</v>
      </c>
      <c r="AM121">
        <v>1612.4449833333299</v>
      </c>
      <c r="AN121">
        <v>1628.9331583333301</v>
      </c>
      <c r="AO121">
        <v>1542.9469666666701</v>
      </c>
      <c r="AP121">
        <v>1703.09690833333</v>
      </c>
      <c r="AQ121">
        <v>1736.20738333333</v>
      </c>
    </row>
    <row r="122" spans="1:70" x14ac:dyDescent="0.35">
      <c r="A122" t="s">
        <v>1736</v>
      </c>
      <c r="B122" t="s">
        <v>1737</v>
      </c>
      <c r="C122" t="s">
        <v>1975</v>
      </c>
      <c r="D122" t="s">
        <v>1976</v>
      </c>
      <c r="E122">
        <v>0.71428599957142902</v>
      </c>
      <c r="F122">
        <v>0.71428599957142902</v>
      </c>
      <c r="G122">
        <v>0.71428599957142902</v>
      </c>
      <c r="H122">
        <v>0.71428599957142902</v>
      </c>
      <c r="I122">
        <v>0.71428599957142902</v>
      </c>
      <c r="J122">
        <v>0.71428599957142902</v>
      </c>
      <c r="K122">
        <v>0.71428599957142902</v>
      </c>
      <c r="L122">
        <v>0.72420699954563506</v>
      </c>
      <c r="M122">
        <v>0.833333999833334</v>
      </c>
      <c r="N122">
        <v>0.83333374983333397</v>
      </c>
      <c r="O122">
        <v>0.83333299983333298</v>
      </c>
      <c r="P122">
        <v>0.832801749902778</v>
      </c>
      <c r="Q122">
        <v>0.76746000000000003</v>
      </c>
      <c r="R122">
        <v>0.90908999999999995</v>
      </c>
      <c r="S122">
        <v>0.90908999999999995</v>
      </c>
      <c r="T122">
        <v>0.90908999999999995</v>
      </c>
      <c r="U122">
        <v>0.90908999999999995</v>
      </c>
      <c r="V122">
        <v>0.90908999999999995</v>
      </c>
      <c r="W122">
        <v>1.4132583330833299</v>
      </c>
      <c r="X122">
        <v>1.7647783326666699</v>
      </c>
      <c r="Y122">
        <v>1.7814199989999999</v>
      </c>
      <c r="Z122">
        <v>1.7814199989999999</v>
      </c>
      <c r="AA122">
        <v>1.7814199989999999</v>
      </c>
      <c r="AB122">
        <v>1.9322174990000001</v>
      </c>
      <c r="AC122">
        <v>3.94280416641667</v>
      </c>
      <c r="AD122">
        <v>5.5585583331666699</v>
      </c>
      <c r="AE122">
        <v>5.4778333332500004</v>
      </c>
      <c r="AF122">
        <v>5.4866666666666699</v>
      </c>
      <c r="AG122">
        <v>5.4885541666666704</v>
      </c>
      <c r="AH122">
        <v>5.74464166666667</v>
      </c>
      <c r="AI122">
        <v>7.1840250000000001</v>
      </c>
      <c r="AJ122">
        <v>12.115875000000001</v>
      </c>
      <c r="AK122">
        <v>22.960349999999998</v>
      </c>
      <c r="AL122">
        <v>24.948550000000001</v>
      </c>
      <c r="AM122">
        <v>33.085933333333301</v>
      </c>
      <c r="AN122">
        <v>35.142116666666702</v>
      </c>
      <c r="AO122">
        <v>37.119558333333302</v>
      </c>
      <c r="AP122">
        <v>35.4044666666667</v>
      </c>
      <c r="AQ122">
        <v>36.549999999999997</v>
      </c>
      <c r="AR122">
        <v>39.043516666666697</v>
      </c>
      <c r="AS122">
        <v>42.985700000000001</v>
      </c>
      <c r="AT122">
        <v>45.996250000000003</v>
      </c>
      <c r="AU122">
        <v>48.415941666666697</v>
      </c>
      <c r="AV122">
        <v>57.740873749999999</v>
      </c>
      <c r="AW122">
        <v>61.197200000000002</v>
      </c>
      <c r="AX122">
        <v>62.280714944083698</v>
      </c>
      <c r="AY122">
        <v>65.743857539682494</v>
      </c>
      <c r="AZ122">
        <v>69.1921618494152</v>
      </c>
      <c r="BA122">
        <v>72.756203406152096</v>
      </c>
      <c r="BB122">
        <v>87.894119810653507</v>
      </c>
      <c r="BC122">
        <v>87.196146330091494</v>
      </c>
      <c r="BD122">
        <v>85.893463202276493</v>
      </c>
      <c r="BE122">
        <v>88.749802387645204</v>
      </c>
      <c r="BF122">
        <v>100.39788320357999</v>
      </c>
      <c r="BG122">
        <v>110.934527811188</v>
      </c>
      <c r="BH122">
        <v>116.969776646049</v>
      </c>
      <c r="BI122">
        <v>125.095034603174</v>
      </c>
      <c r="BJ122">
        <v>127.964544179198</v>
      </c>
      <c r="BK122">
        <v>128.87151906465999</v>
      </c>
      <c r="BL122">
        <v>133.31211833795999</v>
      </c>
      <c r="BM122">
        <v>142.402832756013</v>
      </c>
      <c r="BN122">
        <v>150.79010594302599</v>
      </c>
      <c r="BO122">
        <v>153.426816475659</v>
      </c>
      <c r="BP122">
        <v>154.15877903172299</v>
      </c>
      <c r="BQ122">
        <v>154.15877903172299</v>
      </c>
      <c r="BR122">
        <v>154.15877903172299</v>
      </c>
    </row>
    <row r="123" spans="1:70" x14ac:dyDescent="0.35">
      <c r="A123" t="s">
        <v>1738</v>
      </c>
      <c r="B123" t="s">
        <v>1739</v>
      </c>
      <c r="C123" t="s">
        <v>1975</v>
      </c>
      <c r="D123" t="s">
        <v>1976</v>
      </c>
      <c r="E123">
        <v>0.357142999357143</v>
      </c>
      <c r="F123">
        <v>0.357142999357143</v>
      </c>
      <c r="G123">
        <v>0.357142999357143</v>
      </c>
      <c r="H123">
        <v>0.357142999357143</v>
      </c>
      <c r="I123">
        <v>0.357142999357143</v>
      </c>
      <c r="J123">
        <v>0.357142999357143</v>
      </c>
      <c r="K123">
        <v>0.357142999357143</v>
      </c>
      <c r="L123">
        <v>0.357142999357143</v>
      </c>
      <c r="M123">
        <v>0.357142999357143</v>
      </c>
      <c r="N123">
        <v>0.357142999357143</v>
      </c>
      <c r="O123">
        <v>0.357142999357143</v>
      </c>
      <c r="P123">
        <v>0.35714299932738103</v>
      </c>
      <c r="Q123">
        <v>0.35714325128914998</v>
      </c>
      <c r="R123">
        <v>0.32857086795212997</v>
      </c>
      <c r="S123">
        <v>0.32209166566666703</v>
      </c>
      <c r="T123">
        <v>0.319791665666667</v>
      </c>
      <c r="U123">
        <v>0.33198333233333299</v>
      </c>
      <c r="V123">
        <v>0.32926666566666701</v>
      </c>
      <c r="W123">
        <v>0.30562499900000001</v>
      </c>
      <c r="X123">
        <v>0.30033333233333298</v>
      </c>
      <c r="Y123">
        <v>0.29792499900000002</v>
      </c>
      <c r="Z123">
        <v>0.330433332333333</v>
      </c>
      <c r="AA123">
        <v>0.35249166566666701</v>
      </c>
      <c r="AB123">
        <v>0.36307916566666698</v>
      </c>
      <c r="AC123">
        <v>0.38446499941666701</v>
      </c>
      <c r="AD123">
        <v>0.39462499974999998</v>
      </c>
      <c r="AE123">
        <v>0.34996583316666702</v>
      </c>
      <c r="AF123">
        <v>0.33845874999999997</v>
      </c>
      <c r="AG123">
        <v>0.37429249999999997</v>
      </c>
      <c r="AH123">
        <v>0.57457583333333295</v>
      </c>
      <c r="AI123">
        <v>0.66371166666666703</v>
      </c>
      <c r="AJ123">
        <v>0.68086583333333295</v>
      </c>
      <c r="AK123">
        <v>0.67981833333333297</v>
      </c>
      <c r="AL123">
        <v>0.69285083333333297</v>
      </c>
      <c r="AM123">
        <v>0.69876416666666696</v>
      </c>
      <c r="AN123">
        <v>0.70037749999999999</v>
      </c>
      <c r="AO123">
        <v>0.70899999999999996</v>
      </c>
      <c r="AP123">
        <v>0.70899999999999996</v>
      </c>
      <c r="AQ123">
        <v>0.70899999999999996</v>
      </c>
      <c r="AR123">
        <v>0.70899999999999996</v>
      </c>
      <c r="AS123">
        <v>0.70899999999999996</v>
      </c>
      <c r="AT123">
        <v>0.708983174066667</v>
      </c>
      <c r="AU123">
        <v>0.70899983333333305</v>
      </c>
      <c r="AV123">
        <v>0.70899999999999996</v>
      </c>
      <c r="AW123">
        <v>0.70899999999999996</v>
      </c>
      <c r="AX123">
        <v>0.70899999999999996</v>
      </c>
      <c r="AY123">
        <v>0.70899999999999996</v>
      </c>
      <c r="AZ123">
        <v>0.70899976666666698</v>
      </c>
      <c r="BA123">
        <v>0.70966655000000001</v>
      </c>
      <c r="BB123">
        <v>0.71</v>
      </c>
      <c r="BC123">
        <v>0.71</v>
      </c>
      <c r="BD123">
        <v>0.71</v>
      </c>
      <c r="BE123">
        <v>0.71</v>
      </c>
      <c r="BF123">
        <v>0.71</v>
      </c>
      <c r="BG123">
        <v>0.71</v>
      </c>
      <c r="BH123">
        <v>0.71</v>
      </c>
      <c r="BI123">
        <v>0.71</v>
      </c>
      <c r="BJ123">
        <v>0.71</v>
      </c>
      <c r="BK123">
        <v>0.71</v>
      </c>
      <c r="BL123">
        <v>0.71</v>
      </c>
      <c r="BM123">
        <v>0.71</v>
      </c>
      <c r="BN123">
        <v>0.71</v>
      </c>
      <c r="BO123">
        <v>0.71</v>
      </c>
      <c r="BP123">
        <v>0.71</v>
      </c>
      <c r="BQ123">
        <v>0.71</v>
      </c>
      <c r="BR123">
        <v>0.71</v>
      </c>
    </row>
    <row r="124" spans="1:70" x14ac:dyDescent="0.35">
      <c r="A124" t="s">
        <v>30</v>
      </c>
      <c r="B124" t="s">
        <v>173</v>
      </c>
      <c r="C124" t="s">
        <v>1975</v>
      </c>
      <c r="D124" t="s">
        <v>1976</v>
      </c>
      <c r="E124">
        <v>360.00000035900001</v>
      </c>
      <c r="F124">
        <v>360.00000035900001</v>
      </c>
      <c r="G124">
        <v>360.00000035900001</v>
      </c>
      <c r="H124">
        <v>360.00000035900001</v>
      </c>
      <c r="I124">
        <v>360.00000035900001</v>
      </c>
      <c r="J124">
        <v>360.00000035900001</v>
      </c>
      <c r="K124">
        <v>360.00000035900001</v>
      </c>
      <c r="L124">
        <v>360.00000035900001</v>
      </c>
      <c r="M124">
        <v>360.00000035900001</v>
      </c>
      <c r="N124">
        <v>360.00000035900001</v>
      </c>
      <c r="O124">
        <v>360.00000035900001</v>
      </c>
      <c r="P124">
        <v>350.677693533362</v>
      </c>
      <c r="Q124">
        <v>303.17249999900002</v>
      </c>
      <c r="R124">
        <v>271.70166666608299</v>
      </c>
      <c r="S124">
        <v>292.08249999924999</v>
      </c>
      <c r="T124">
        <v>296.78749999916698</v>
      </c>
      <c r="U124">
        <v>296.55249999916703</v>
      </c>
      <c r="V124">
        <v>268.50999999933299</v>
      </c>
      <c r="W124">
        <v>210.441666666</v>
      </c>
      <c r="X124">
        <v>219.13999999933301</v>
      </c>
      <c r="Y124">
        <v>226.74083333283301</v>
      </c>
      <c r="Z124">
        <v>220.53583333275</v>
      </c>
      <c r="AA124">
        <v>249.07666666583299</v>
      </c>
      <c r="AB124">
        <v>237.51166666608299</v>
      </c>
      <c r="AC124">
        <v>237.52249999933301</v>
      </c>
      <c r="AD124">
        <v>238.53583333275</v>
      </c>
      <c r="AE124">
        <v>168.519833333083</v>
      </c>
      <c r="AF124">
        <v>144.63749999999999</v>
      </c>
      <c r="AG124">
        <v>128.15166666666701</v>
      </c>
      <c r="AH124">
        <v>137.96441666666701</v>
      </c>
      <c r="AI124">
        <v>144.79249999999999</v>
      </c>
      <c r="AJ124">
        <v>134.70666666666699</v>
      </c>
      <c r="AK124">
        <v>126.651333333333</v>
      </c>
      <c r="AL124">
        <v>111.197785833333</v>
      </c>
      <c r="AM124">
        <v>102.207805833333</v>
      </c>
      <c r="AN124">
        <v>94.059579166666694</v>
      </c>
      <c r="AO124">
        <v>108.779056666667</v>
      </c>
      <c r="AP124">
        <v>120.99086250000001</v>
      </c>
      <c r="AQ124">
        <v>130.90530066666699</v>
      </c>
      <c r="AR124">
        <v>113.90680500000001</v>
      </c>
      <c r="AS124">
        <v>107.765498333333</v>
      </c>
      <c r="AT124">
        <v>121.5289475</v>
      </c>
      <c r="AU124">
        <v>125.38801916666699</v>
      </c>
      <c r="AV124">
        <v>115.93346416666699</v>
      </c>
      <c r="AW124">
        <v>108.192569166667</v>
      </c>
      <c r="AX124">
        <v>110.218211666667</v>
      </c>
      <c r="AY124">
        <v>116.29931166666699</v>
      </c>
      <c r="AZ124">
        <v>117.75352916666699</v>
      </c>
      <c r="BA124">
        <v>103.359493968254</v>
      </c>
      <c r="BB124">
        <v>93.570089087045702</v>
      </c>
      <c r="BC124">
        <v>87.779875000000004</v>
      </c>
      <c r="BD124">
        <v>79.807019832189198</v>
      </c>
      <c r="BE124">
        <v>79.790455417006498</v>
      </c>
      <c r="BF124">
        <v>97.595658277638506</v>
      </c>
      <c r="BG124">
        <v>105.944781034025</v>
      </c>
      <c r="BH124">
        <v>121.044025684011</v>
      </c>
      <c r="BI124">
        <v>108.79290004683401</v>
      </c>
      <c r="BJ124">
        <v>112.166141081871</v>
      </c>
      <c r="BK124">
        <v>110.42317934106001</v>
      </c>
      <c r="BL124">
        <v>109.009665900863</v>
      </c>
      <c r="BM124">
        <v>106.77458226243699</v>
      </c>
      <c r="BN124">
        <v>109.754323839417</v>
      </c>
      <c r="BO124">
        <v>131.49814044376399</v>
      </c>
      <c r="BP124">
        <v>140.49110006234</v>
      </c>
      <c r="BQ124">
        <v>140.49110006234</v>
      </c>
      <c r="BR124">
        <v>140.49110006234</v>
      </c>
    </row>
    <row r="125" spans="1:70" x14ac:dyDescent="0.35">
      <c r="A125" t="s">
        <v>31</v>
      </c>
      <c r="B125" t="s">
        <v>560</v>
      </c>
      <c r="C125" t="s">
        <v>1975</v>
      </c>
      <c r="D125" t="s">
        <v>1976</v>
      </c>
      <c r="AM125">
        <v>35.538333333333298</v>
      </c>
      <c r="AN125">
        <v>60.95</v>
      </c>
      <c r="AO125">
        <v>67.303333333333299</v>
      </c>
      <c r="AP125">
        <v>75.4375</v>
      </c>
      <c r="AQ125">
        <v>78.303333333333299</v>
      </c>
      <c r="AR125">
        <v>119.523333333333</v>
      </c>
      <c r="AS125">
        <v>142.13333333333301</v>
      </c>
      <c r="AT125">
        <v>146.73583333333301</v>
      </c>
      <c r="AU125">
        <v>153.27916666666701</v>
      </c>
      <c r="AV125">
        <v>149.57583333333301</v>
      </c>
      <c r="AW125">
        <v>136.035</v>
      </c>
      <c r="AX125">
        <v>132.88</v>
      </c>
      <c r="AY125">
        <v>126.089430555555</v>
      </c>
      <c r="AZ125">
        <v>122.554166666667</v>
      </c>
      <c r="BA125">
        <v>120.29916666666701</v>
      </c>
      <c r="BB125">
        <v>147.49666666666701</v>
      </c>
      <c r="BC125">
        <v>147.35499999999999</v>
      </c>
      <c r="BD125">
        <v>146.620833333333</v>
      </c>
      <c r="BE125">
        <v>149.11250000000001</v>
      </c>
      <c r="BF125">
        <v>152.129166666667</v>
      </c>
      <c r="BG125">
        <v>179.191666666667</v>
      </c>
      <c r="BH125">
        <v>221.72833333333301</v>
      </c>
      <c r="BI125">
        <v>342.16</v>
      </c>
      <c r="BJ125">
        <v>326.00102272727298</v>
      </c>
      <c r="BK125">
        <v>344.70583333333298</v>
      </c>
      <c r="BL125">
        <v>382.74731060606098</v>
      </c>
      <c r="BM125">
        <v>412.95333333333298</v>
      </c>
      <c r="BN125">
        <v>425.90750000000003</v>
      </c>
      <c r="BO125">
        <v>460.16500000000002</v>
      </c>
      <c r="BP125">
        <v>456.16500000000002</v>
      </c>
      <c r="BQ125">
        <v>456.16500000000002</v>
      </c>
      <c r="BR125">
        <v>456.16500000000002</v>
      </c>
    </row>
    <row r="126" spans="1:70" x14ac:dyDescent="0.35">
      <c r="A126" t="s">
        <v>1740</v>
      </c>
      <c r="B126" t="s">
        <v>1741</v>
      </c>
      <c r="C126" t="s">
        <v>1975</v>
      </c>
      <c r="D126" t="s">
        <v>1976</v>
      </c>
      <c r="E126">
        <v>7.1428600061428602</v>
      </c>
      <c r="F126">
        <v>7.1428600061428602</v>
      </c>
      <c r="G126">
        <v>7.1428600061428602</v>
      </c>
      <c r="H126">
        <v>7.1428600061428602</v>
      </c>
      <c r="I126">
        <v>7.1428600061428602</v>
      </c>
      <c r="J126">
        <v>7.1428600061428602</v>
      </c>
      <c r="K126">
        <v>7.1428600061428602</v>
      </c>
      <c r="L126">
        <v>7.1428600061428602</v>
      </c>
      <c r="M126">
        <v>7.1428600061428602</v>
      </c>
      <c r="N126">
        <v>7.1428600061428602</v>
      </c>
      <c r="O126">
        <v>7.1428600061428602</v>
      </c>
      <c r="P126">
        <v>7.1428599977626002</v>
      </c>
      <c r="Q126">
        <v>7.1428599989999997</v>
      </c>
      <c r="R126">
        <v>7.0011916656666697</v>
      </c>
      <c r="S126">
        <v>7.1428599989999997</v>
      </c>
      <c r="T126">
        <v>7.34319333233333</v>
      </c>
      <c r="U126">
        <v>8.3671449991666709</v>
      </c>
      <c r="V126">
        <v>8.2765608324166706</v>
      </c>
      <c r="W126">
        <v>7.7293833323333301</v>
      </c>
      <c r="X126">
        <v>7.4753091656666699</v>
      </c>
      <c r="Y126">
        <v>7.4201874989999999</v>
      </c>
      <c r="Z126">
        <v>9.0474983325833307</v>
      </c>
      <c r="AA126">
        <v>10.9223249994167</v>
      </c>
      <c r="AB126">
        <v>13.311516665916701</v>
      </c>
      <c r="AC126">
        <v>14.4138749994167</v>
      </c>
      <c r="AD126">
        <v>16.432116666500001</v>
      </c>
      <c r="AE126">
        <v>16.225741666499999</v>
      </c>
      <c r="AF126">
        <v>16.454491666666701</v>
      </c>
      <c r="AG126">
        <v>17.7471</v>
      </c>
      <c r="AH126">
        <v>20.572466666666699</v>
      </c>
      <c r="AI126">
        <v>22.914766666666701</v>
      </c>
      <c r="AJ126">
        <v>27.5078666666667</v>
      </c>
      <c r="AK126">
        <v>32.216833333333298</v>
      </c>
      <c r="AL126">
        <v>58.001333333333299</v>
      </c>
      <c r="AM126">
        <v>56.050575000000002</v>
      </c>
      <c r="AN126">
        <v>51.429833333333299</v>
      </c>
      <c r="AO126">
        <v>57.1148666666667</v>
      </c>
      <c r="AP126">
        <v>58.731841666666703</v>
      </c>
      <c r="AQ126">
        <v>60.366700000000002</v>
      </c>
      <c r="AR126">
        <v>70.326216666666696</v>
      </c>
      <c r="AS126">
        <v>76.175541666666703</v>
      </c>
      <c r="AT126">
        <v>78.563194999999993</v>
      </c>
      <c r="AU126">
        <v>78.749141666666702</v>
      </c>
      <c r="AV126">
        <v>75.935569444444397</v>
      </c>
      <c r="AW126">
        <v>79.173876064213601</v>
      </c>
      <c r="AX126">
        <v>75.554109451431103</v>
      </c>
      <c r="AY126">
        <v>72.100835017862096</v>
      </c>
      <c r="AZ126">
        <v>67.317638124285693</v>
      </c>
      <c r="BA126">
        <v>69.175319816225993</v>
      </c>
      <c r="BB126">
        <v>77.352012297578995</v>
      </c>
      <c r="BC126">
        <v>79.233151704545506</v>
      </c>
      <c r="BD126">
        <v>88.810769971045602</v>
      </c>
      <c r="BE126">
        <v>84.529601757352907</v>
      </c>
      <c r="BF126">
        <v>86.122878898265398</v>
      </c>
      <c r="BG126">
        <v>87.922163808972698</v>
      </c>
      <c r="BH126">
        <v>98.178453326527105</v>
      </c>
      <c r="BI126">
        <v>101.504369498594</v>
      </c>
      <c r="BJ126">
        <v>103.410004519014</v>
      </c>
      <c r="BK126">
        <v>101.301574049018</v>
      </c>
      <c r="BL126">
        <v>101.99129838935001</v>
      </c>
      <c r="BM126">
        <v>106.45078015851701</v>
      </c>
      <c r="BN126">
        <v>109.63774659236699</v>
      </c>
      <c r="BO126">
        <v>117.86598920168301</v>
      </c>
      <c r="BP126">
        <v>139.846383759617</v>
      </c>
      <c r="BQ126">
        <v>139.846383759617</v>
      </c>
      <c r="BR126">
        <v>139.846383759617</v>
      </c>
    </row>
    <row r="127" spans="1:70" x14ac:dyDescent="0.35">
      <c r="A127" t="s">
        <v>32</v>
      </c>
      <c r="B127" t="s">
        <v>563</v>
      </c>
      <c r="C127" t="s">
        <v>1975</v>
      </c>
      <c r="D127" t="s">
        <v>1976</v>
      </c>
      <c r="AM127">
        <v>10.8416833333333</v>
      </c>
      <c r="AN127">
        <v>10.8218833333333</v>
      </c>
      <c r="AO127">
        <v>12.8095583333333</v>
      </c>
      <c r="AP127">
        <v>17.362491666666699</v>
      </c>
      <c r="AQ127">
        <v>20.837566666666699</v>
      </c>
      <c r="AR127">
        <v>39.007733333333299</v>
      </c>
      <c r="AS127">
        <v>47.7038333333333</v>
      </c>
      <c r="AT127">
        <v>48.377958333333297</v>
      </c>
      <c r="AU127">
        <v>46.937066666666702</v>
      </c>
      <c r="AV127">
        <v>43.648375000000001</v>
      </c>
      <c r="AW127">
        <v>42.649941666666699</v>
      </c>
      <c r="AX127">
        <v>41.011820505934899</v>
      </c>
      <c r="AY127">
        <v>40.152899945420501</v>
      </c>
      <c r="AZ127">
        <v>37.316256805555597</v>
      </c>
      <c r="BA127">
        <v>36.574591666666699</v>
      </c>
      <c r="BB127">
        <v>42.904108333333298</v>
      </c>
      <c r="BC127">
        <v>45.964261400813903</v>
      </c>
      <c r="BD127">
        <v>46.143901317204303</v>
      </c>
      <c r="BE127">
        <v>47.004479142256798</v>
      </c>
      <c r="BF127">
        <v>48.438059008772598</v>
      </c>
      <c r="BG127">
        <v>53.654058312852001</v>
      </c>
      <c r="BH127">
        <v>64.462108272529406</v>
      </c>
      <c r="BI127">
        <v>69.914065825299701</v>
      </c>
      <c r="BJ127">
        <v>68.866667859063</v>
      </c>
      <c r="BK127">
        <v>68.840320327700994</v>
      </c>
      <c r="BL127">
        <v>69.789349180747607</v>
      </c>
      <c r="BM127">
        <v>77.346112703930302</v>
      </c>
      <c r="BN127">
        <v>84.640822006528495</v>
      </c>
      <c r="BO127">
        <v>84.116222570404503</v>
      </c>
      <c r="BP127">
        <v>87.8561255862775</v>
      </c>
      <c r="BQ127">
        <v>87.8561255862775</v>
      </c>
      <c r="BR127">
        <v>87.8561255862775</v>
      </c>
    </row>
    <row r="128" spans="1:70" x14ac:dyDescent="0.35">
      <c r="A128" t="s">
        <v>24</v>
      </c>
      <c r="B128" t="s">
        <v>459</v>
      </c>
      <c r="C128" t="s">
        <v>1975</v>
      </c>
      <c r="D128" t="s">
        <v>1976</v>
      </c>
      <c r="E128">
        <v>35</v>
      </c>
      <c r="F128">
        <v>35</v>
      </c>
      <c r="G128">
        <v>35</v>
      </c>
      <c r="H128">
        <v>35</v>
      </c>
      <c r="I128">
        <v>35</v>
      </c>
      <c r="J128">
        <v>35</v>
      </c>
      <c r="K128">
        <v>35</v>
      </c>
      <c r="L128">
        <v>35</v>
      </c>
      <c r="M128">
        <v>35</v>
      </c>
      <c r="N128">
        <v>43.558333332916703</v>
      </c>
      <c r="O128">
        <v>55.539999999000003</v>
      </c>
      <c r="P128">
        <v>75.821666665916695</v>
      </c>
      <c r="Q128">
        <v>162.25</v>
      </c>
      <c r="R128">
        <v>244.916666666667</v>
      </c>
      <c r="AI128">
        <v>426.25</v>
      </c>
      <c r="AJ128">
        <v>718.33333333333303</v>
      </c>
      <c r="AK128">
        <v>1266.5833333333301</v>
      </c>
      <c r="AL128">
        <v>2689</v>
      </c>
      <c r="AM128">
        <v>2545.25</v>
      </c>
      <c r="AN128">
        <v>2450.8333333333298</v>
      </c>
      <c r="AO128">
        <v>2624.0833333333298</v>
      </c>
      <c r="AP128">
        <v>2946.25</v>
      </c>
      <c r="AQ128">
        <v>3744.4166666666702</v>
      </c>
      <c r="AR128">
        <v>3807.8333333333298</v>
      </c>
      <c r="AS128">
        <v>3840.75</v>
      </c>
      <c r="AT128">
        <v>3916.3333333333298</v>
      </c>
      <c r="AU128">
        <v>3912.0833333333298</v>
      </c>
      <c r="AV128">
        <v>3973.3333333333298</v>
      </c>
      <c r="AW128">
        <v>4016.25</v>
      </c>
      <c r="AX128">
        <v>4092.5</v>
      </c>
      <c r="AY128">
        <v>4103.25</v>
      </c>
      <c r="AZ128">
        <v>4056.1666666666702</v>
      </c>
      <c r="BA128">
        <v>4054.1666666666702</v>
      </c>
      <c r="BB128">
        <v>4139.3333333333303</v>
      </c>
      <c r="BC128">
        <v>4184.9166666666697</v>
      </c>
      <c r="BD128">
        <v>4058.5</v>
      </c>
      <c r="BE128">
        <v>4033</v>
      </c>
      <c r="BF128">
        <v>4027.25</v>
      </c>
      <c r="BG128">
        <v>4037.5</v>
      </c>
      <c r="BH128">
        <v>4067.75</v>
      </c>
      <c r="BI128">
        <v>4058.6945788530502</v>
      </c>
      <c r="BJ128">
        <v>4050.5799859191002</v>
      </c>
      <c r="BK128">
        <v>4051.1669002816202</v>
      </c>
      <c r="BL128">
        <v>4061.1489631336399</v>
      </c>
      <c r="BM128">
        <v>4092.7832190087802</v>
      </c>
      <c r="BN128">
        <v>4098.7227950588904</v>
      </c>
      <c r="BO128">
        <v>4102.03786482335</v>
      </c>
      <c r="BP128">
        <v>4110.6527464157698</v>
      </c>
      <c r="BQ128">
        <v>4110.6527464157698</v>
      </c>
      <c r="BR128">
        <v>4110.6527464157698</v>
      </c>
    </row>
    <row r="129" spans="1:70" x14ac:dyDescent="0.35">
      <c r="A129" t="s">
        <v>55</v>
      </c>
      <c r="B129" t="s">
        <v>944</v>
      </c>
      <c r="C129" t="s">
        <v>1975</v>
      </c>
      <c r="D129" t="s">
        <v>1976</v>
      </c>
      <c r="E129">
        <v>0.89285699989285705</v>
      </c>
      <c r="F129">
        <v>0.89285699989285705</v>
      </c>
      <c r="G129">
        <v>0.89285699989285705</v>
      </c>
      <c r="H129">
        <v>0.89285699989285705</v>
      </c>
      <c r="I129">
        <v>0.89285699989285705</v>
      </c>
      <c r="J129">
        <v>0.89285699989285705</v>
      </c>
      <c r="K129">
        <v>0.89285699989285705</v>
      </c>
      <c r="L129">
        <v>0.89285699989285705</v>
      </c>
      <c r="M129">
        <v>0.89285699989285705</v>
      </c>
      <c r="N129">
        <v>0.89285699989285705</v>
      </c>
      <c r="O129">
        <v>0.89285699989285705</v>
      </c>
      <c r="P129">
        <v>0.88267025929554799</v>
      </c>
      <c r="Q129">
        <v>0.838697807262207</v>
      </c>
      <c r="R129">
        <v>0.70411390796665796</v>
      </c>
      <c r="S129">
        <v>0.69666586863809599</v>
      </c>
      <c r="T129">
        <v>0.76387124900000003</v>
      </c>
      <c r="U129">
        <v>0.81828408233333305</v>
      </c>
      <c r="V129">
        <v>0.90182499900000002</v>
      </c>
      <c r="W129">
        <v>0.87365924900000003</v>
      </c>
      <c r="X129">
        <v>0.89464091566666704</v>
      </c>
      <c r="Y129">
        <v>0.87824433233333299</v>
      </c>
      <c r="Z129">
        <v>0.87021458233333304</v>
      </c>
      <c r="AA129">
        <v>0.98586283233333305</v>
      </c>
      <c r="AB129">
        <v>1.1100149991666699</v>
      </c>
      <c r="AC129">
        <v>1.1395191659166699</v>
      </c>
      <c r="AD129">
        <v>1.4318949995000001</v>
      </c>
      <c r="AE129">
        <v>1.4959741664166699</v>
      </c>
      <c r="AF129">
        <v>1.42818</v>
      </c>
      <c r="AG129">
        <v>1.2799083333333301</v>
      </c>
      <c r="AH129">
        <v>1.2645966666666699</v>
      </c>
      <c r="AI129">
        <v>1.2810566666666701</v>
      </c>
      <c r="AJ129">
        <v>1.2837558333333301</v>
      </c>
      <c r="AK129">
        <v>1.36164833333333</v>
      </c>
      <c r="AL129">
        <v>1.4705600000000001</v>
      </c>
      <c r="AM129">
        <v>1.3677508333333299</v>
      </c>
      <c r="AN129">
        <v>1.3490325000000001</v>
      </c>
      <c r="AO129">
        <v>1.27786333333333</v>
      </c>
      <c r="AP129">
        <v>1.34738</v>
      </c>
      <c r="AQ129">
        <v>1.5918283333333301</v>
      </c>
      <c r="AR129">
        <v>1.5499499999999999</v>
      </c>
      <c r="AS129">
        <v>1.7248266666666701</v>
      </c>
      <c r="AT129">
        <v>1.9334425</v>
      </c>
      <c r="AU129">
        <v>1.8405625000000001</v>
      </c>
      <c r="AV129">
        <v>1.54191416666667</v>
      </c>
      <c r="AW129">
        <v>1.3597524999999999</v>
      </c>
      <c r="AX129">
        <v>1.3094733333333299</v>
      </c>
      <c r="AY129">
        <v>1.3279734405000001</v>
      </c>
      <c r="AZ129">
        <v>1.1950725</v>
      </c>
      <c r="BA129">
        <v>1.19217833333333</v>
      </c>
      <c r="BB129">
        <v>1.28218881008452</v>
      </c>
      <c r="BC129">
        <v>1.0901594863867701</v>
      </c>
      <c r="BD129">
        <v>0.96946320149673504</v>
      </c>
      <c r="BE129">
        <v>0.96580103065870804</v>
      </c>
      <c r="BF129">
        <v>1.0358430965205401</v>
      </c>
      <c r="BG129">
        <v>1.1093632928169199</v>
      </c>
      <c r="BH129">
        <v>1.33109026245502</v>
      </c>
      <c r="BI129">
        <v>1.3452139760194699</v>
      </c>
      <c r="BJ129">
        <v>1.3047580767159199</v>
      </c>
      <c r="BK129">
        <v>1.33841214646451</v>
      </c>
      <c r="BL129">
        <v>1.4385065442138201</v>
      </c>
      <c r="BM129">
        <v>1.4530851184701601</v>
      </c>
      <c r="BN129">
        <v>1.3312242595708099</v>
      </c>
      <c r="BO129">
        <v>1.4416644589652201</v>
      </c>
      <c r="BP129">
        <v>1.50519106560508</v>
      </c>
      <c r="BQ129">
        <v>1.50519106560508</v>
      </c>
      <c r="BR129">
        <v>1.50519106560508</v>
      </c>
    </row>
    <row r="130" spans="1:70" x14ac:dyDescent="0.35">
      <c r="A130" t="s">
        <v>1742</v>
      </c>
      <c r="B130" t="s">
        <v>1743</v>
      </c>
      <c r="C130" t="s">
        <v>1975</v>
      </c>
      <c r="D130" t="s">
        <v>1976</v>
      </c>
      <c r="E130">
        <v>1.7142900007142901</v>
      </c>
      <c r="F130">
        <v>1.7142900007142901</v>
      </c>
      <c r="G130">
        <v>1.7142900007142901</v>
      </c>
      <c r="H130">
        <v>1.7142900007142901</v>
      </c>
      <c r="I130">
        <v>1.7142900007142901</v>
      </c>
      <c r="J130">
        <v>1.7142900007142901</v>
      </c>
      <c r="K130">
        <v>1.7142900007142901</v>
      </c>
      <c r="L130">
        <v>1.7619083340952399</v>
      </c>
      <c r="M130">
        <v>2.0000000010000001</v>
      </c>
      <c r="N130">
        <v>2.0000000010000001</v>
      </c>
      <c r="O130">
        <v>2.0000000010000001</v>
      </c>
      <c r="P130">
        <v>1.97487273321145</v>
      </c>
      <c r="Q130">
        <v>1.9212781494760101</v>
      </c>
      <c r="R130">
        <v>1.9592192359816101</v>
      </c>
      <c r="S130">
        <v>2.0532324085176299</v>
      </c>
      <c r="T130">
        <v>2.16979583233333</v>
      </c>
      <c r="U130">
        <v>2.6146708328333301</v>
      </c>
      <c r="V130">
        <v>2.7</v>
      </c>
      <c r="W130">
        <v>2.7</v>
      </c>
      <c r="X130">
        <v>2.7</v>
      </c>
      <c r="Y130">
        <v>2.7</v>
      </c>
      <c r="Z130">
        <v>2.7</v>
      </c>
      <c r="AA130">
        <v>2.7</v>
      </c>
      <c r="AB130">
        <v>2.7</v>
      </c>
      <c r="AC130">
        <v>2.7</v>
      </c>
      <c r="AD130">
        <v>2.7</v>
      </c>
      <c r="AE130">
        <v>2.7</v>
      </c>
      <c r="AF130">
        <v>2.7</v>
      </c>
      <c r="AG130">
        <v>2.7</v>
      </c>
      <c r="AH130">
        <v>2.7</v>
      </c>
      <c r="AI130">
        <v>2.7</v>
      </c>
      <c r="AJ130">
        <v>2.7</v>
      </c>
      <c r="AK130">
        <v>2.7</v>
      </c>
      <c r="AL130">
        <v>2.7</v>
      </c>
      <c r="AM130">
        <v>2.7</v>
      </c>
      <c r="AN130">
        <v>2.7</v>
      </c>
      <c r="AO130">
        <v>2.7</v>
      </c>
      <c r="AP130">
        <v>2.7</v>
      </c>
      <c r="AQ130">
        <v>2.7</v>
      </c>
      <c r="AR130">
        <v>2.7</v>
      </c>
      <c r="AS130">
        <v>2.7</v>
      </c>
      <c r="AT130">
        <v>2.7</v>
      </c>
      <c r="AU130">
        <v>2.7</v>
      </c>
      <c r="AV130">
        <v>2.7</v>
      </c>
      <c r="AW130">
        <v>2.7</v>
      </c>
      <c r="AX130">
        <v>2.7</v>
      </c>
      <c r="AY130">
        <v>2.7</v>
      </c>
      <c r="AZ130">
        <v>2.7</v>
      </c>
      <c r="BA130">
        <v>2.7</v>
      </c>
      <c r="BB130">
        <v>2.7</v>
      </c>
      <c r="BC130">
        <v>2.7</v>
      </c>
      <c r="BD130">
        <v>2.7</v>
      </c>
      <c r="BE130">
        <v>2.7</v>
      </c>
      <c r="BF130">
        <v>2.7</v>
      </c>
      <c r="BG130">
        <v>2.7</v>
      </c>
      <c r="BH130">
        <v>2.7</v>
      </c>
      <c r="BI130">
        <v>2.7</v>
      </c>
      <c r="BJ130">
        <v>2.7</v>
      </c>
      <c r="BK130">
        <v>2.7</v>
      </c>
      <c r="BL130">
        <v>2.7</v>
      </c>
      <c r="BM130">
        <v>2.7</v>
      </c>
      <c r="BN130">
        <v>2.7</v>
      </c>
      <c r="BO130">
        <v>2.7</v>
      </c>
      <c r="BP130">
        <v>2.7</v>
      </c>
      <c r="BQ130">
        <v>2.7</v>
      </c>
      <c r="BR130">
        <v>2.7</v>
      </c>
    </row>
    <row r="131" spans="1:70" x14ac:dyDescent="0.35">
      <c r="A131" t="s">
        <v>1744</v>
      </c>
      <c r="B131" t="s">
        <v>114</v>
      </c>
      <c r="C131" t="s">
        <v>1975</v>
      </c>
      <c r="D131" t="s">
        <v>1976</v>
      </c>
      <c r="E131">
        <v>63.125</v>
      </c>
      <c r="F131">
        <v>124.791666666667</v>
      </c>
      <c r="G131">
        <v>130</v>
      </c>
      <c r="H131">
        <v>130</v>
      </c>
      <c r="I131">
        <v>213.84666666666701</v>
      </c>
      <c r="J131">
        <v>266.27</v>
      </c>
      <c r="K131">
        <v>271.134166666667</v>
      </c>
      <c r="L131">
        <v>270.511666666667</v>
      </c>
      <c r="M131">
        <v>276.64333333333298</v>
      </c>
      <c r="N131">
        <v>288.24166666666702</v>
      </c>
      <c r="O131">
        <v>310.555833333333</v>
      </c>
      <c r="P131">
        <v>347.14749999999998</v>
      </c>
      <c r="Q131">
        <v>392.89416666666699</v>
      </c>
      <c r="R131">
        <v>398.321666666667</v>
      </c>
      <c r="S131">
        <v>404.47250000000003</v>
      </c>
      <c r="T131">
        <v>484</v>
      </c>
      <c r="U131">
        <v>484</v>
      </c>
      <c r="V131">
        <v>484</v>
      </c>
      <c r="W131">
        <v>484</v>
      </c>
      <c r="X131">
        <v>484</v>
      </c>
      <c r="Y131">
        <v>607.71666666666704</v>
      </c>
      <c r="Z131">
        <v>681.02833333333297</v>
      </c>
      <c r="AA131">
        <v>731.16750000000002</v>
      </c>
      <c r="AB131">
        <v>775.74833333333299</v>
      </c>
      <c r="AC131">
        <v>805.97083333333296</v>
      </c>
      <c r="AD131">
        <v>870.02</v>
      </c>
      <c r="AE131">
        <v>881.45583333333298</v>
      </c>
      <c r="AF131">
        <v>822.56416666666701</v>
      </c>
      <c r="AG131">
        <v>731.46333333333303</v>
      </c>
      <c r="AH131">
        <v>671.45583333333298</v>
      </c>
      <c r="AI131">
        <v>707.76583333333303</v>
      </c>
      <c r="AJ131">
        <v>733.32916666666699</v>
      </c>
      <c r="AK131">
        <v>780.67083333333301</v>
      </c>
      <c r="AL131">
        <v>802.53833333333296</v>
      </c>
      <c r="AM131">
        <v>803.77166666666699</v>
      </c>
      <c r="AN131">
        <v>771.25416666666695</v>
      </c>
      <c r="AO131">
        <v>804.45749999999998</v>
      </c>
      <c r="AP131">
        <v>949.89</v>
      </c>
      <c r="AQ131">
        <v>1403.18333333333</v>
      </c>
      <c r="AR131">
        <v>1189.43916666667</v>
      </c>
      <c r="AS131">
        <v>1130.3625</v>
      </c>
      <c r="AT131">
        <v>1290.79</v>
      </c>
      <c r="AU131">
        <v>1251.6025</v>
      </c>
      <c r="AV131">
        <v>1191.6458333333301</v>
      </c>
      <c r="AW131">
        <v>1146.2491666666699</v>
      </c>
      <c r="AX131">
        <v>1024.32833333333</v>
      </c>
      <c r="AY131">
        <v>955.34083333333297</v>
      </c>
      <c r="AZ131">
        <v>929.37583333333305</v>
      </c>
      <c r="BA131">
        <v>1100.1258333333301</v>
      </c>
      <c r="BB131">
        <v>1277.24583333333</v>
      </c>
      <c r="BC131">
        <v>1156.46</v>
      </c>
      <c r="BD131">
        <v>1108.2333333333299</v>
      </c>
      <c r="BE131">
        <v>1126.80666666667</v>
      </c>
      <c r="BF131">
        <v>1094.9825000000001</v>
      </c>
      <c r="BG131">
        <v>1052.8399999999999</v>
      </c>
      <c r="BH131">
        <v>1130.9525000000001</v>
      </c>
      <c r="BI131">
        <v>1160.7674999999999</v>
      </c>
      <c r="BJ131">
        <v>1131.0008333333301</v>
      </c>
      <c r="BK131">
        <v>1100.16333333333</v>
      </c>
      <c r="BL131">
        <v>1165.3575000000001</v>
      </c>
      <c r="BM131">
        <v>1180.26583333333</v>
      </c>
      <c r="BN131">
        <v>1143.95166666667</v>
      </c>
      <c r="BO131">
        <v>1291.4466666666699</v>
      </c>
      <c r="BP131">
        <v>1305.6624999999999</v>
      </c>
      <c r="BQ131">
        <v>1305.6624999999999</v>
      </c>
      <c r="BR131">
        <v>1305.6624999999999</v>
      </c>
    </row>
    <row r="132" spans="1:70" x14ac:dyDescent="0.35">
      <c r="A132" t="s">
        <v>1745</v>
      </c>
      <c r="B132" t="s">
        <v>1746</v>
      </c>
      <c r="C132" t="s">
        <v>1975</v>
      </c>
      <c r="D132" t="s">
        <v>1976</v>
      </c>
      <c r="E132">
        <v>0.357142999357143</v>
      </c>
      <c r="F132">
        <v>0.357142999357143</v>
      </c>
      <c r="G132">
        <v>0.357142999357143</v>
      </c>
      <c r="H132">
        <v>0.357142999357143</v>
      </c>
      <c r="I132">
        <v>0.357142999357143</v>
      </c>
      <c r="J132">
        <v>0.357142999357143</v>
      </c>
      <c r="K132">
        <v>0.357142999357143</v>
      </c>
      <c r="L132">
        <v>0.357142999357143</v>
      </c>
      <c r="M132">
        <v>0.357142999357143</v>
      </c>
      <c r="N132">
        <v>0.357142999357143</v>
      </c>
      <c r="O132">
        <v>0.357142999357143</v>
      </c>
      <c r="P132">
        <v>0.35609771386009298</v>
      </c>
      <c r="Q132">
        <v>0.32894879786402298</v>
      </c>
      <c r="R132">
        <v>0.29657231557200198</v>
      </c>
      <c r="S132">
        <v>0.29315141566666703</v>
      </c>
      <c r="T132">
        <v>0.29003233233333298</v>
      </c>
      <c r="U132">
        <v>0.29238741566666698</v>
      </c>
      <c r="V132">
        <v>0.28656599900000002</v>
      </c>
      <c r="W132">
        <v>0.27505274899999999</v>
      </c>
      <c r="X132">
        <v>0.27636608233333299</v>
      </c>
      <c r="Y132">
        <v>0.27029741566666698</v>
      </c>
      <c r="Z132">
        <v>0.27878533233333302</v>
      </c>
      <c r="AA132">
        <v>0.287910999</v>
      </c>
      <c r="AB132">
        <v>0.29147666566666702</v>
      </c>
      <c r="AC132">
        <v>0.29606191616666699</v>
      </c>
      <c r="AD132">
        <v>0.30075324991666702</v>
      </c>
      <c r="AE132">
        <v>0.29059466658333299</v>
      </c>
      <c r="AF132">
        <v>0.27866324999999997</v>
      </c>
      <c r="AG132">
        <v>0.27902925000000001</v>
      </c>
      <c r="AH132">
        <v>0.29377941666666701</v>
      </c>
      <c r="AI132">
        <v>0.28845500000000002</v>
      </c>
      <c r="AJ132">
        <v>0.28426857695150398</v>
      </c>
      <c r="AK132">
        <v>0.29322266666666702</v>
      </c>
      <c r="AL132">
        <v>0.30183860000000001</v>
      </c>
      <c r="AM132">
        <v>0.296870315</v>
      </c>
      <c r="AN132">
        <v>0.29844772083333299</v>
      </c>
      <c r="AO132">
        <v>0.29940856333333299</v>
      </c>
      <c r="AP132">
        <v>0.30334883499999998</v>
      </c>
      <c r="AQ132">
        <v>0.30475563999999999</v>
      </c>
      <c r="AR132">
        <v>0.304414666666667</v>
      </c>
      <c r="AS132">
        <v>0.30675158333333302</v>
      </c>
      <c r="AT132">
        <v>0.30668166666666702</v>
      </c>
      <c r="AU132">
        <v>0.30391425166666702</v>
      </c>
      <c r="AV132">
        <v>0.29801152108333301</v>
      </c>
      <c r="AW132">
        <v>0.29470000000000002</v>
      </c>
      <c r="AX132">
        <v>0.29199999999999998</v>
      </c>
      <c r="AY132">
        <v>0.29017622500000001</v>
      </c>
      <c r="AZ132">
        <v>0.28421395833333302</v>
      </c>
      <c r="BA132">
        <v>0.26882836666666698</v>
      </c>
      <c r="BB132">
        <v>0.28778541666666702</v>
      </c>
      <c r="BC132">
        <v>0.28660659166666702</v>
      </c>
      <c r="BD132">
        <v>0.27597894444444399</v>
      </c>
      <c r="BE132">
        <v>0.279935558333333</v>
      </c>
      <c r="BF132">
        <v>0.283589441666667</v>
      </c>
      <c r="BG132">
        <v>0.28456714166666702</v>
      </c>
      <c r="BH132">
        <v>0.30085202500000002</v>
      </c>
      <c r="BI132">
        <v>0.302137441178496</v>
      </c>
      <c r="BJ132">
        <v>0.303349758333333</v>
      </c>
      <c r="BK132">
        <v>0.30195649352417703</v>
      </c>
      <c r="BL132">
        <v>0.30361116303575503</v>
      </c>
      <c r="BM132">
        <v>0.30623312175671602</v>
      </c>
      <c r="BN132">
        <v>0.30164311076994899</v>
      </c>
      <c r="BO132">
        <v>0.30625015441775399</v>
      </c>
      <c r="BP132">
        <v>0.30718535125087998</v>
      </c>
      <c r="BQ132">
        <v>0.30718535125087998</v>
      </c>
      <c r="BR132">
        <v>0.30718535125087998</v>
      </c>
    </row>
    <row r="133" spans="1:70" x14ac:dyDescent="0.35">
      <c r="A133" t="s">
        <v>1747</v>
      </c>
      <c r="B133" t="s">
        <v>1748</v>
      </c>
      <c r="C133" t="s">
        <v>1975</v>
      </c>
      <c r="D133" t="s">
        <v>1976</v>
      </c>
    </row>
    <row r="134" spans="1:70" x14ac:dyDescent="0.35">
      <c r="A134" t="s">
        <v>1749</v>
      </c>
      <c r="B134" t="s">
        <v>567</v>
      </c>
      <c r="C134" t="s">
        <v>1975</v>
      </c>
      <c r="D134" t="s">
        <v>1976</v>
      </c>
      <c r="E134">
        <v>80.000154725774706</v>
      </c>
      <c r="F134">
        <v>80.000154725774706</v>
      </c>
      <c r="G134">
        <v>80.000154725774706</v>
      </c>
      <c r="H134">
        <v>80.000154725774706</v>
      </c>
      <c r="I134">
        <v>240.00046417732401</v>
      </c>
      <c r="J134">
        <v>240.00046417732401</v>
      </c>
      <c r="K134">
        <v>240.00046417732401</v>
      </c>
      <c r="L134">
        <v>240.00046417732401</v>
      </c>
      <c r="M134">
        <v>240.00046417732401</v>
      </c>
      <c r="N134">
        <v>240.00046417732401</v>
      </c>
      <c r="O134">
        <v>240.00046417732401</v>
      </c>
      <c r="P134">
        <v>240.00046417732401</v>
      </c>
      <c r="Q134">
        <v>510.00098637681401</v>
      </c>
      <c r="R134">
        <v>600.00116044331003</v>
      </c>
      <c r="S134">
        <v>600.00116044331003</v>
      </c>
      <c r="T134">
        <v>725.001402202333</v>
      </c>
      <c r="U134">
        <v>429.16726794781499</v>
      </c>
      <c r="V134">
        <v>199.99999465758501</v>
      </c>
      <c r="W134">
        <v>333.33332442930799</v>
      </c>
      <c r="X134">
        <v>367.49999018331198</v>
      </c>
      <c r="Y134">
        <v>9.9999997328792301</v>
      </c>
      <c r="Z134">
        <v>21.666666087905</v>
      </c>
      <c r="AA134">
        <v>34.999999065077297</v>
      </c>
      <c r="AB134">
        <v>34.999999065077297</v>
      </c>
      <c r="AC134">
        <v>34.999999065077297</v>
      </c>
      <c r="AD134">
        <v>54.999998530835803</v>
      </c>
      <c r="AE134">
        <v>94.999997462352695</v>
      </c>
      <c r="AF134">
        <v>187.49999499148601</v>
      </c>
      <c r="AG134">
        <v>400.37498930515198</v>
      </c>
      <c r="AH134">
        <v>591.49998419980602</v>
      </c>
      <c r="AI134">
        <v>707.74998109452702</v>
      </c>
      <c r="AJ134">
        <v>702.08331457922895</v>
      </c>
      <c r="AK134">
        <v>716.08331420525997</v>
      </c>
      <c r="AL134">
        <v>716.24998086747496</v>
      </c>
      <c r="AM134">
        <v>717.66664749629899</v>
      </c>
      <c r="AN134">
        <v>804.69082007172199</v>
      </c>
      <c r="AO134">
        <v>921.02166666666699</v>
      </c>
      <c r="AP134">
        <v>1259.9791666666699</v>
      </c>
      <c r="AQ134">
        <v>3298.3333333333298</v>
      </c>
      <c r="AR134">
        <v>7102.0249999999996</v>
      </c>
      <c r="AS134">
        <v>7887.6433333333298</v>
      </c>
      <c r="AT134">
        <v>8954.5833333333303</v>
      </c>
      <c r="AU134">
        <v>10056.333333333299</v>
      </c>
      <c r="AV134">
        <v>10569.0375</v>
      </c>
      <c r="AW134">
        <v>10585.375</v>
      </c>
      <c r="AX134">
        <v>10655.166666666701</v>
      </c>
      <c r="AY134">
        <v>10153.6240754273</v>
      </c>
      <c r="AZ134">
        <v>9602.7288182027296</v>
      </c>
      <c r="BA134">
        <v>8740.18140302543</v>
      </c>
      <c r="BB134">
        <v>8511.3511630569301</v>
      </c>
      <c r="BC134">
        <v>8254.1630297334195</v>
      </c>
      <c r="BD134">
        <v>8029.2625550618995</v>
      </c>
      <c r="BE134">
        <v>8006.5820318805299</v>
      </c>
      <c r="BF134">
        <v>7833.2299898296496</v>
      </c>
      <c r="BG134">
        <v>8042.42157002354</v>
      </c>
      <c r="BH134">
        <v>8127.6105984658598</v>
      </c>
      <c r="BI134">
        <v>8124.3667561622797</v>
      </c>
      <c r="BJ134">
        <v>8244.8431892101908</v>
      </c>
      <c r="BK134">
        <v>8401.3347661396601</v>
      </c>
      <c r="BL134">
        <v>8679.4090930967104</v>
      </c>
      <c r="BM134">
        <v>9045.7878338247901</v>
      </c>
      <c r="BN134">
        <v>9697.91578947368</v>
      </c>
      <c r="BO134">
        <v>14035.2266926512</v>
      </c>
      <c r="BP134">
        <v>17688.873590905401</v>
      </c>
      <c r="BQ134">
        <v>17688.873590905401</v>
      </c>
      <c r="BR134">
        <v>17688.873590905401</v>
      </c>
    </row>
    <row r="135" spans="1:70" x14ac:dyDescent="0.35">
      <c r="A135" t="s">
        <v>1750</v>
      </c>
      <c r="B135" t="s">
        <v>1751</v>
      </c>
      <c r="C135" t="s">
        <v>1975</v>
      </c>
      <c r="D135" t="s">
        <v>1976</v>
      </c>
      <c r="E135">
        <v>3.169349999</v>
      </c>
      <c r="F135">
        <v>3.07861666566667</v>
      </c>
      <c r="G135">
        <v>3.0090416656666701</v>
      </c>
      <c r="H135">
        <v>3.09729166566667</v>
      </c>
      <c r="I135">
        <v>3.0736583323333302</v>
      </c>
      <c r="J135">
        <v>3.0718499989999999</v>
      </c>
      <c r="K135">
        <v>3.1307499989999998</v>
      </c>
      <c r="L135">
        <v>3.2045166656666701</v>
      </c>
      <c r="M135">
        <v>3.1568249989999999</v>
      </c>
      <c r="N135">
        <v>3.25458333233333</v>
      </c>
      <c r="O135">
        <v>3.2689833323333302</v>
      </c>
      <c r="P135">
        <v>3.2277333323333299</v>
      </c>
      <c r="Q135">
        <v>3.0507166656666702</v>
      </c>
      <c r="R135">
        <v>2.61039999908333</v>
      </c>
      <c r="S135">
        <v>2.32775833241667</v>
      </c>
      <c r="T135">
        <v>2.3019833324166701</v>
      </c>
      <c r="U135">
        <v>2.8715916659166698</v>
      </c>
      <c r="V135">
        <v>3.06895833233333</v>
      </c>
      <c r="W135">
        <v>2.955374999</v>
      </c>
      <c r="X135">
        <v>3.2427499989999999</v>
      </c>
      <c r="Y135">
        <v>3.4361083323333301</v>
      </c>
      <c r="Z135">
        <v>4.3138749990000003</v>
      </c>
      <c r="AA135">
        <v>4.74353333233333</v>
      </c>
      <c r="AB135">
        <v>4.5281666656666699</v>
      </c>
      <c r="AC135">
        <v>6.5110916662499996</v>
      </c>
      <c r="AD135">
        <v>16.417024999666701</v>
      </c>
      <c r="AE135">
        <v>38.3699166665833</v>
      </c>
      <c r="AF135">
        <v>224.59633333333301</v>
      </c>
      <c r="AG135">
        <v>409.23</v>
      </c>
      <c r="AH135">
        <v>496.68916666666701</v>
      </c>
      <c r="AI135">
        <v>695.08916666666698</v>
      </c>
      <c r="AJ135">
        <v>928.22749999999996</v>
      </c>
      <c r="AK135">
        <v>1712.7908333333301</v>
      </c>
      <c r="AL135">
        <v>1741.36333333333</v>
      </c>
      <c r="AM135">
        <v>1680.0733333333301</v>
      </c>
      <c r="AN135">
        <v>1621.41333333333</v>
      </c>
      <c r="AO135">
        <v>1571.4441666666701</v>
      </c>
      <c r="AP135">
        <v>1539.45</v>
      </c>
      <c r="AQ135">
        <v>1516.1316666666701</v>
      </c>
      <c r="AR135">
        <v>1507.5</v>
      </c>
      <c r="AS135">
        <v>1507.5</v>
      </c>
      <c r="AT135">
        <v>1507.5</v>
      </c>
      <c r="AU135">
        <v>1507.5</v>
      </c>
      <c r="AV135">
        <v>1507.5</v>
      </c>
      <c r="AW135">
        <v>1507.5</v>
      </c>
      <c r="AX135">
        <v>1507.5</v>
      </c>
      <c r="AY135">
        <v>1507.5</v>
      </c>
      <c r="AZ135">
        <v>1507.5</v>
      </c>
      <c r="BA135">
        <v>1507.5</v>
      </c>
      <c r="BB135">
        <v>1507.5</v>
      </c>
      <c r="BC135">
        <v>1507.5</v>
      </c>
      <c r="BD135">
        <v>1507.5</v>
      </c>
      <c r="BE135">
        <v>1507.5</v>
      </c>
      <c r="BF135">
        <v>1507.5</v>
      </c>
      <c r="BG135">
        <v>1507.5</v>
      </c>
      <c r="BH135">
        <v>1507.5</v>
      </c>
      <c r="BI135">
        <v>1507.5</v>
      </c>
      <c r="BJ135">
        <v>1507.5</v>
      </c>
      <c r="BK135">
        <v>1507.5</v>
      </c>
      <c r="BL135">
        <v>1507.5</v>
      </c>
      <c r="BM135">
        <v>1507.5</v>
      </c>
      <c r="BN135">
        <v>1507.5</v>
      </c>
      <c r="BO135">
        <v>1507.5</v>
      </c>
    </row>
    <row r="136" spans="1:70" x14ac:dyDescent="0.35">
      <c r="A136" t="s">
        <v>1752</v>
      </c>
      <c r="B136" t="s">
        <v>1753</v>
      </c>
      <c r="C136" t="s">
        <v>1975</v>
      </c>
      <c r="D136" t="s">
        <v>1976</v>
      </c>
      <c r="E136">
        <v>1</v>
      </c>
      <c r="F136">
        <v>1</v>
      </c>
      <c r="G136">
        <v>1</v>
      </c>
      <c r="H136">
        <v>1</v>
      </c>
      <c r="I136">
        <v>1</v>
      </c>
      <c r="J136">
        <v>1</v>
      </c>
      <c r="K136">
        <v>1</v>
      </c>
      <c r="L136">
        <v>1</v>
      </c>
      <c r="M136">
        <v>1</v>
      </c>
      <c r="N136">
        <v>1</v>
      </c>
      <c r="O136">
        <v>1</v>
      </c>
      <c r="P136">
        <v>0.99999999991666699</v>
      </c>
      <c r="Q136">
        <v>1</v>
      </c>
      <c r="R136">
        <v>0.99999999991666699</v>
      </c>
      <c r="S136">
        <v>23.7193640227995</v>
      </c>
      <c r="T136">
        <v>46.438728045599099</v>
      </c>
      <c r="U136">
        <v>46.438728045599099</v>
      </c>
      <c r="V136">
        <v>46.438728045599099</v>
      </c>
      <c r="W136">
        <v>46.438728045599099</v>
      </c>
      <c r="X136">
        <v>46.438728045599099</v>
      </c>
      <c r="Y136">
        <v>46.438728045599099</v>
      </c>
      <c r="Z136">
        <v>46.438728045599099</v>
      </c>
      <c r="AA136">
        <v>46.438728045599099</v>
      </c>
      <c r="AB136">
        <v>46.438728045599099</v>
      </c>
      <c r="AC136">
        <v>46.438728072688399</v>
      </c>
      <c r="AD136">
        <v>46.438728092037898</v>
      </c>
      <c r="AE136">
        <v>46.438728092037898</v>
      </c>
      <c r="AF136">
        <v>46.438728092037898</v>
      </c>
      <c r="AG136">
        <v>46.438728092037898</v>
      </c>
      <c r="AH136">
        <v>46.438728092037898</v>
      </c>
      <c r="AI136">
        <v>46.438728092037898</v>
      </c>
      <c r="AJ136">
        <v>46.438728092037898</v>
      </c>
      <c r="AK136">
        <v>46.438728092037898</v>
      </c>
      <c r="AL136">
        <v>46.438728092037898</v>
      </c>
      <c r="AM136">
        <v>46.438728092037898</v>
      </c>
      <c r="AN136">
        <v>49.838333333333303</v>
      </c>
      <c r="AO136">
        <v>46.837499999999999</v>
      </c>
      <c r="AP136">
        <v>50.57</v>
      </c>
      <c r="AQ136">
        <v>41.5075</v>
      </c>
      <c r="AR136">
        <v>41.902500000000003</v>
      </c>
      <c r="AS136">
        <v>40.902500000000003</v>
      </c>
      <c r="AT136">
        <v>48.591908993784003</v>
      </c>
      <c r="AU136">
        <v>61.754166666666698</v>
      </c>
      <c r="AV136">
        <v>59.378833333333297</v>
      </c>
      <c r="AW136">
        <v>54.905833333333298</v>
      </c>
      <c r="AX136">
        <v>57.095833333333303</v>
      </c>
      <c r="AY136">
        <v>58.0133333333333</v>
      </c>
      <c r="AZ136">
        <v>61.272222222222197</v>
      </c>
      <c r="BA136">
        <v>63.207500000000003</v>
      </c>
      <c r="BB136">
        <v>68.286666666666704</v>
      </c>
      <c r="BC136">
        <v>71.403333333333293</v>
      </c>
      <c r="BD136">
        <v>72.226666666666702</v>
      </c>
      <c r="BE136">
        <v>73.514772079772101</v>
      </c>
      <c r="BF136">
        <v>77.52</v>
      </c>
      <c r="BG136">
        <v>83.892499999999998</v>
      </c>
      <c r="BH136">
        <v>86.188366571699902</v>
      </c>
      <c r="BI136">
        <v>94.427243589743597</v>
      </c>
      <c r="BJ136">
        <v>112.706666666667</v>
      </c>
      <c r="BK136">
        <v>144.055575801282</v>
      </c>
      <c r="BL136">
        <v>186.42974455107199</v>
      </c>
      <c r="BM136">
        <v>191.51795764346301</v>
      </c>
      <c r="BN136">
        <v>166.15370075244201</v>
      </c>
      <c r="BO136">
        <v>152.933756840022</v>
      </c>
    </row>
    <row r="137" spans="1:70" x14ac:dyDescent="0.35">
      <c r="A137" t="s">
        <v>1754</v>
      </c>
      <c r="B137" t="s">
        <v>1755</v>
      </c>
      <c r="C137" t="s">
        <v>1975</v>
      </c>
      <c r="D137" t="s">
        <v>1976</v>
      </c>
      <c r="E137">
        <v>0.35714299900000002</v>
      </c>
      <c r="F137">
        <v>0.35714299900000002</v>
      </c>
      <c r="G137">
        <v>0.35714299900000002</v>
      </c>
      <c r="H137">
        <v>0.35714299900000002</v>
      </c>
      <c r="I137">
        <v>0.35714299900000002</v>
      </c>
      <c r="J137">
        <v>0.35714299900000002</v>
      </c>
      <c r="K137">
        <v>0.35714299900000002</v>
      </c>
      <c r="L137">
        <v>0.35714299900000002</v>
      </c>
      <c r="M137">
        <v>0.35714299900000002</v>
      </c>
      <c r="N137">
        <v>0.35714299900000002</v>
      </c>
      <c r="O137">
        <v>0.35714299900000002</v>
      </c>
      <c r="P137">
        <v>0.35632574900000002</v>
      </c>
      <c r="Q137">
        <v>0.32894699900000002</v>
      </c>
      <c r="R137">
        <v>0.30002599899999999</v>
      </c>
      <c r="S137">
        <v>0.29605099899999998</v>
      </c>
      <c r="T137">
        <v>0.29605099899999998</v>
      </c>
      <c r="U137">
        <v>0.29605099899999998</v>
      </c>
      <c r="V137">
        <v>0.29605099899999998</v>
      </c>
      <c r="W137">
        <v>0.29605099899999998</v>
      </c>
      <c r="X137">
        <v>0.29605099899999998</v>
      </c>
      <c r="Y137">
        <v>0.296050749</v>
      </c>
      <c r="Z137">
        <v>0.29605174899999998</v>
      </c>
      <c r="AA137">
        <v>0.29605299899999998</v>
      </c>
      <c r="AB137">
        <v>0.29605299908333299</v>
      </c>
      <c r="AC137">
        <v>0.29605299958333298</v>
      </c>
      <c r="AD137">
        <v>0.29605300000000001</v>
      </c>
      <c r="AE137">
        <v>0.31539580253923399</v>
      </c>
      <c r="AF137">
        <v>0.29702864435074999</v>
      </c>
      <c r="AG137">
        <v>0.285766198804</v>
      </c>
      <c r="AH137">
        <v>0.29960165611424999</v>
      </c>
      <c r="AI137">
        <v>0.28317718970299999</v>
      </c>
      <c r="AJ137">
        <v>0.28072831727850001</v>
      </c>
      <c r="AK137">
        <v>0.28155335412458299</v>
      </c>
      <c r="AL137">
        <v>0.30437021879031601</v>
      </c>
      <c r="AM137">
        <v>0.34836821013777403</v>
      </c>
      <c r="AN137">
        <v>0.41814493434980698</v>
      </c>
      <c r="AO137">
        <v>0.43679976921490199</v>
      </c>
      <c r="AP137">
        <v>0.46086611531154598</v>
      </c>
      <c r="AQ137">
        <v>0.46757443745260102</v>
      </c>
      <c r="AR137">
        <v>0.463810768619974</v>
      </c>
      <c r="AS137">
        <v>0.51218961330833301</v>
      </c>
      <c r="AT137">
        <v>0.60506425362333305</v>
      </c>
      <c r="AU137">
        <v>1.2706791739733301</v>
      </c>
      <c r="AV137">
        <v>1.29294412808415</v>
      </c>
      <c r="AW137">
        <v>1.3049661442676701</v>
      </c>
      <c r="AX137">
        <v>1.3083848239159199</v>
      </c>
      <c r="AY137">
        <v>1.3135716247906699</v>
      </c>
      <c r="AZ137">
        <v>1.26264486767833</v>
      </c>
      <c r="BA137">
        <v>1.2235623934186699</v>
      </c>
      <c r="BB137">
        <v>1.2535344886256801</v>
      </c>
      <c r="BC137">
        <v>1.26678941001316</v>
      </c>
      <c r="BD137">
        <v>1.2241524946034601</v>
      </c>
      <c r="BE137">
        <v>1.26165963821484</v>
      </c>
      <c r="BF137">
        <v>1.2716918211177399</v>
      </c>
      <c r="BG137">
        <v>1.27240206718888</v>
      </c>
      <c r="BH137">
        <v>1.38120985962103</v>
      </c>
      <c r="BI137">
        <v>1.39036867889833</v>
      </c>
      <c r="BJ137">
        <v>1.3938200108234999</v>
      </c>
      <c r="BK137">
        <v>1.36496666666667</v>
      </c>
      <c r="BL137">
        <v>1.3982628973692801</v>
      </c>
      <c r="BM137">
        <v>1.3886666834646499</v>
      </c>
      <c r="BN137">
        <v>4.5144250000000001</v>
      </c>
      <c r="BO137">
        <v>4.8131750000000002</v>
      </c>
      <c r="BP137">
        <v>4.8128833333333301</v>
      </c>
      <c r="BQ137">
        <v>4.8128833333333301</v>
      </c>
      <c r="BR137">
        <v>4.8128833333333301</v>
      </c>
    </row>
    <row r="138" spans="1:70" x14ac:dyDescent="0.35">
      <c r="A138" t="s">
        <v>1756</v>
      </c>
      <c r="B138" t="s">
        <v>1757</v>
      </c>
      <c r="C138" t="s">
        <v>1975</v>
      </c>
      <c r="D138" t="s">
        <v>1976</v>
      </c>
      <c r="E138">
        <v>1.7142900007142901</v>
      </c>
      <c r="F138">
        <v>1.7142900007142901</v>
      </c>
      <c r="G138">
        <v>1.7142900007142901</v>
      </c>
      <c r="H138">
        <v>1.7142900007142901</v>
      </c>
      <c r="I138">
        <v>1.7142900007142901</v>
      </c>
      <c r="J138">
        <v>1.7142900007142901</v>
      </c>
      <c r="K138">
        <v>1.7142900007142901</v>
      </c>
      <c r="L138">
        <v>1.7619083340952399</v>
      </c>
      <c r="M138">
        <v>2.0000000010000001</v>
      </c>
      <c r="N138">
        <v>2.0000000010000001</v>
      </c>
      <c r="O138">
        <v>2.0000000010000001</v>
      </c>
      <c r="P138">
        <v>1.97487273321145</v>
      </c>
      <c r="Q138">
        <v>1.9212781494760101</v>
      </c>
      <c r="R138">
        <v>1.9592192359816101</v>
      </c>
      <c r="S138">
        <v>2.0532324085176299</v>
      </c>
      <c r="T138">
        <v>2.16979583233333</v>
      </c>
      <c r="U138">
        <v>2.6146708328333301</v>
      </c>
      <c r="V138">
        <v>2.7</v>
      </c>
      <c r="W138">
        <v>2.7</v>
      </c>
      <c r="X138">
        <v>2.7</v>
      </c>
      <c r="Y138">
        <v>2.7</v>
      </c>
      <c r="Z138">
        <v>2.7</v>
      </c>
      <c r="AA138">
        <v>2.7</v>
      </c>
      <c r="AB138">
        <v>2.7</v>
      </c>
      <c r="AC138">
        <v>2.7</v>
      </c>
      <c r="AD138">
        <v>2.7</v>
      </c>
      <c r="AE138">
        <v>2.7</v>
      </c>
      <c r="AF138">
        <v>2.7</v>
      </c>
      <c r="AG138">
        <v>2.7</v>
      </c>
      <c r="AH138">
        <v>2.7</v>
      </c>
      <c r="AI138">
        <v>2.7</v>
      </c>
      <c r="AJ138">
        <v>2.7</v>
      </c>
      <c r="AK138">
        <v>2.7</v>
      </c>
      <c r="AL138">
        <v>2.7</v>
      </c>
      <c r="AM138">
        <v>2.7</v>
      </c>
      <c r="AN138">
        <v>2.7</v>
      </c>
      <c r="AO138">
        <v>2.7</v>
      </c>
      <c r="AP138">
        <v>2.7</v>
      </c>
      <c r="AQ138">
        <v>2.7</v>
      </c>
      <c r="AR138">
        <v>2.7</v>
      </c>
      <c r="AS138">
        <v>2.7</v>
      </c>
      <c r="AT138">
        <v>2.7</v>
      </c>
      <c r="AU138">
        <v>2.7</v>
      </c>
      <c r="AV138">
        <v>2.7</v>
      </c>
      <c r="AW138">
        <v>2.7</v>
      </c>
      <c r="AX138">
        <v>2.7</v>
      </c>
      <c r="AY138">
        <v>2.7</v>
      </c>
      <c r="AZ138">
        <v>2.7</v>
      </c>
      <c r="BA138">
        <v>2.7</v>
      </c>
      <c r="BB138">
        <v>2.7</v>
      </c>
      <c r="BC138">
        <v>2.7</v>
      </c>
      <c r="BD138">
        <v>2.7</v>
      </c>
      <c r="BE138">
        <v>2.7</v>
      </c>
      <c r="BF138">
        <v>2.7</v>
      </c>
      <c r="BG138">
        <v>2.7</v>
      </c>
      <c r="BH138">
        <v>2.7</v>
      </c>
      <c r="BI138">
        <v>2.7</v>
      </c>
      <c r="BJ138">
        <v>2.7</v>
      </c>
      <c r="BK138">
        <v>2.7</v>
      </c>
      <c r="BL138">
        <v>2.7</v>
      </c>
      <c r="BM138">
        <v>2.7</v>
      </c>
      <c r="BN138">
        <v>2.7</v>
      </c>
      <c r="BO138">
        <v>2.7</v>
      </c>
      <c r="BP138">
        <v>2.7</v>
      </c>
      <c r="BQ138">
        <v>2.7</v>
      </c>
      <c r="BR138">
        <v>2.7</v>
      </c>
    </row>
    <row r="139" spans="1:70" x14ac:dyDescent="0.35">
      <c r="A139" t="s">
        <v>1758</v>
      </c>
      <c r="B139" t="s">
        <v>1759</v>
      </c>
      <c r="C139" t="s">
        <v>1975</v>
      </c>
      <c r="D139" t="s">
        <v>1976</v>
      </c>
    </row>
    <row r="140" spans="1:70" x14ac:dyDescent="0.35">
      <c r="A140" t="s">
        <v>1760</v>
      </c>
      <c r="B140" t="s">
        <v>1761</v>
      </c>
      <c r="C140" t="s">
        <v>1975</v>
      </c>
      <c r="D140" t="s">
        <v>1976</v>
      </c>
    </row>
    <row r="141" spans="1:70" x14ac:dyDescent="0.35">
      <c r="A141" t="s">
        <v>1762</v>
      </c>
      <c r="B141" t="s">
        <v>1763</v>
      </c>
      <c r="C141" t="s">
        <v>1975</v>
      </c>
      <c r="D141" t="s">
        <v>1976</v>
      </c>
    </row>
    <row r="142" spans="1:70" x14ac:dyDescent="0.35">
      <c r="A142" t="s">
        <v>1764</v>
      </c>
      <c r="B142" t="s">
        <v>1765</v>
      </c>
      <c r="C142" t="s">
        <v>1975</v>
      </c>
      <c r="D142" t="s">
        <v>1976</v>
      </c>
    </row>
    <row r="143" spans="1:70" x14ac:dyDescent="0.35">
      <c r="A143" t="s">
        <v>48</v>
      </c>
      <c r="B143" t="s">
        <v>634</v>
      </c>
      <c r="C143" t="s">
        <v>1975</v>
      </c>
      <c r="D143" t="s">
        <v>1976</v>
      </c>
      <c r="E143">
        <v>4.7619000037618999</v>
      </c>
      <c r="F143">
        <v>4.7619000037618999</v>
      </c>
      <c r="G143">
        <v>4.7619000037618999</v>
      </c>
      <c r="H143">
        <v>4.7619000037618999</v>
      </c>
      <c r="I143">
        <v>4.7619000037618999</v>
      </c>
      <c r="J143">
        <v>4.7619000037618999</v>
      </c>
      <c r="K143">
        <v>4.7619000037618999</v>
      </c>
      <c r="L143">
        <v>4.8611058367976101</v>
      </c>
      <c r="M143">
        <v>5.9523700049523702</v>
      </c>
      <c r="N143">
        <v>5.9523700049523702</v>
      </c>
      <c r="O143">
        <v>5.9523700049523702</v>
      </c>
      <c r="P143">
        <v>5.9349486209637803</v>
      </c>
      <c r="Q143">
        <v>5.9703171818733498</v>
      </c>
      <c r="R143">
        <v>6.4024999989999998</v>
      </c>
      <c r="S143">
        <v>6.6507499990000003</v>
      </c>
      <c r="T143">
        <v>7.00716666566667</v>
      </c>
      <c r="U143">
        <v>8.4119999990833296</v>
      </c>
      <c r="V143">
        <v>8.8728333326666693</v>
      </c>
      <c r="W143">
        <v>15.610666665749999</v>
      </c>
      <c r="X143">
        <v>15.571833332583299</v>
      </c>
      <c r="Y143">
        <v>16.534416666166699</v>
      </c>
      <c r="Z143">
        <v>19.245749999166701</v>
      </c>
      <c r="AA143">
        <v>20.812249998999999</v>
      </c>
      <c r="AB143">
        <v>23.528583332416702</v>
      </c>
      <c r="AC143">
        <v>25.438166666083301</v>
      </c>
      <c r="AD143">
        <v>27.162583333000001</v>
      </c>
      <c r="AE143">
        <v>28.017333333250001</v>
      </c>
      <c r="AF143">
        <v>29.444749999999999</v>
      </c>
      <c r="AG143">
        <v>31.806750000000001</v>
      </c>
      <c r="AH143">
        <v>36.047083333333298</v>
      </c>
      <c r="AI143">
        <v>40.062916666666702</v>
      </c>
      <c r="AJ143">
        <v>41.371499999999997</v>
      </c>
      <c r="AK143">
        <v>43.829625</v>
      </c>
      <c r="AL143">
        <v>48.322167499999999</v>
      </c>
      <c r="AM143">
        <v>49.415141666666699</v>
      </c>
      <c r="AN143">
        <v>51.251589166666697</v>
      </c>
      <c r="AO143">
        <v>55.271444166666697</v>
      </c>
      <c r="AP143">
        <v>58.994605</v>
      </c>
      <c r="AQ143">
        <v>64.450118333333293</v>
      </c>
      <c r="AR143">
        <v>70.635450000000006</v>
      </c>
      <c r="AS143">
        <v>77.005116666666694</v>
      </c>
      <c r="AT143">
        <v>89.383013333333295</v>
      </c>
      <c r="AU143">
        <v>95.662064999999998</v>
      </c>
      <c r="AV143">
        <v>96.520950833333302</v>
      </c>
      <c r="AW143">
        <v>101.1944575</v>
      </c>
      <c r="AX143">
        <v>100.498051666667</v>
      </c>
      <c r="AY143">
        <v>103.914445833333</v>
      </c>
      <c r="AZ143">
        <v>110.623233333333</v>
      </c>
      <c r="BA143">
        <v>108.33376271929799</v>
      </c>
      <c r="BB143">
        <v>114.94478333333301</v>
      </c>
      <c r="BC143">
        <v>113.064480448821</v>
      </c>
      <c r="BD143">
        <v>110.565207851396</v>
      </c>
      <c r="BE143">
        <v>127.60335350681</v>
      </c>
      <c r="BF143">
        <v>129.06903093288801</v>
      </c>
      <c r="BG143">
        <v>130.564685218829</v>
      </c>
      <c r="BH143">
        <v>135.856912797089</v>
      </c>
      <c r="BI143">
        <v>145.58166749202601</v>
      </c>
      <c r="BJ143">
        <v>152.446413948767</v>
      </c>
      <c r="BK143">
        <v>162.46485873677801</v>
      </c>
      <c r="BL143">
        <v>178.74492504584799</v>
      </c>
      <c r="BM143">
        <v>185.59255777221301</v>
      </c>
      <c r="BN143">
        <v>198.76431684465601</v>
      </c>
    </row>
    <row r="144" spans="1:70" x14ac:dyDescent="0.35">
      <c r="A144" t="s">
        <v>1766</v>
      </c>
      <c r="B144" t="s">
        <v>1767</v>
      </c>
      <c r="C144" t="s">
        <v>1975</v>
      </c>
      <c r="D144" t="s">
        <v>1976</v>
      </c>
    </row>
    <row r="145" spans="1:70" x14ac:dyDescent="0.35">
      <c r="A145" t="s">
        <v>1768</v>
      </c>
      <c r="B145" t="s">
        <v>1769</v>
      </c>
      <c r="C145" t="s">
        <v>1975</v>
      </c>
      <c r="D145" t="s">
        <v>1976</v>
      </c>
    </row>
    <row r="146" spans="1:70" x14ac:dyDescent="0.35">
      <c r="A146" t="s">
        <v>1770</v>
      </c>
      <c r="B146" t="s">
        <v>1771</v>
      </c>
      <c r="C146" t="s">
        <v>1975</v>
      </c>
      <c r="D146" t="s">
        <v>1976</v>
      </c>
      <c r="E146">
        <v>0.71428599971428597</v>
      </c>
      <c r="F146">
        <v>0.71428599971428597</v>
      </c>
      <c r="G146">
        <v>0.71428599971428597</v>
      </c>
      <c r="H146">
        <v>0.71428599971428597</v>
      </c>
      <c r="I146">
        <v>0.71428599971428597</v>
      </c>
      <c r="J146">
        <v>0.71428599971428597</v>
      </c>
      <c r="K146">
        <v>0.71428599971428597</v>
      </c>
      <c r="L146">
        <v>0.71428599971428597</v>
      </c>
      <c r="M146">
        <v>0.71428599971428597</v>
      </c>
      <c r="N146">
        <v>0.71428599971428597</v>
      </c>
      <c r="O146">
        <v>0.71428599971428597</v>
      </c>
      <c r="P146">
        <v>0.71521691632142903</v>
      </c>
      <c r="Q146">
        <v>0.76872523719602703</v>
      </c>
      <c r="R146">
        <v>0.69395909802109201</v>
      </c>
      <c r="S146">
        <v>0.67947700357025098</v>
      </c>
      <c r="T146">
        <v>0.73950775529633594</v>
      </c>
      <c r="U146">
        <v>0.86956521814744803</v>
      </c>
      <c r="V146">
        <v>0.86956521814744803</v>
      </c>
      <c r="W146">
        <v>0.86956521814744803</v>
      </c>
      <c r="X146">
        <v>0.84202260193494305</v>
      </c>
      <c r="Y146">
        <v>0.77883373727604099</v>
      </c>
      <c r="Z146">
        <v>0.87757894275815396</v>
      </c>
      <c r="AA146">
        <v>1.0858158330833301</v>
      </c>
      <c r="AB146">
        <v>1.1140999997500001</v>
      </c>
      <c r="AC146">
        <v>1.47527749975</v>
      </c>
      <c r="AD146">
        <v>2.2286749994166701</v>
      </c>
      <c r="AE146">
        <v>2.2850316664166699</v>
      </c>
      <c r="AF146">
        <v>2.03603333333333</v>
      </c>
      <c r="AG146">
        <v>2.2734675000000002</v>
      </c>
      <c r="AH146">
        <v>2.6226775</v>
      </c>
      <c r="AI146">
        <v>2.58732083333333</v>
      </c>
      <c r="AJ146">
        <v>2.7613150000000002</v>
      </c>
      <c r="AK146">
        <v>2.8520141666666698</v>
      </c>
      <c r="AL146">
        <v>3.2677415833333301</v>
      </c>
      <c r="AM146">
        <v>3.5507983333333302</v>
      </c>
      <c r="AN146">
        <v>3.6270850000000001</v>
      </c>
      <c r="AO146">
        <v>4.2993491666666701</v>
      </c>
      <c r="AP146">
        <v>4.6079616666666698</v>
      </c>
      <c r="AQ146">
        <v>5.52828416666667</v>
      </c>
      <c r="AR146">
        <v>6.1094841666666699</v>
      </c>
      <c r="AS146">
        <v>6.9398283333333302</v>
      </c>
      <c r="AT146">
        <v>8.6091808333333297</v>
      </c>
      <c r="AU146">
        <v>10.540746666666699</v>
      </c>
      <c r="AV146">
        <v>7.5647491666666697</v>
      </c>
      <c r="AW146">
        <v>6.4596925000000001</v>
      </c>
      <c r="AX146">
        <v>6.3593283333333304</v>
      </c>
      <c r="AY146">
        <v>6.7715491666666701</v>
      </c>
      <c r="AZ146">
        <v>7.0453650000000003</v>
      </c>
      <c r="BA146">
        <v>8.26122333333333</v>
      </c>
      <c r="BB146">
        <v>8.4736741582488797</v>
      </c>
      <c r="BC146">
        <v>7.3212219611528804</v>
      </c>
      <c r="BD146">
        <v>7.2611321323273499</v>
      </c>
      <c r="BE146">
        <v>8.2099686265933105</v>
      </c>
      <c r="BF146">
        <v>9.6550560691352594</v>
      </c>
      <c r="BG146">
        <v>10.852655568783099</v>
      </c>
      <c r="BH146">
        <v>12.7589308811644</v>
      </c>
      <c r="BI146">
        <v>14.7096108855267</v>
      </c>
      <c r="BJ146">
        <v>13.3238014244992</v>
      </c>
      <c r="BK146">
        <v>13.233926471583301</v>
      </c>
      <c r="BL146">
        <v>14.448427054833299</v>
      </c>
      <c r="BM146">
        <v>16.459105390333299</v>
      </c>
      <c r="BN146">
        <v>14.778678213916701</v>
      </c>
      <c r="BO146">
        <v>16.355853484499999</v>
      </c>
      <c r="BP146">
        <v>18.4502441785</v>
      </c>
      <c r="BQ146">
        <v>18.4502441785</v>
      </c>
      <c r="BR146">
        <v>18.4502441785</v>
      </c>
    </row>
    <row r="147" spans="1:70" x14ac:dyDescent="0.35">
      <c r="A147" t="s">
        <v>1772</v>
      </c>
      <c r="B147" t="s">
        <v>1773</v>
      </c>
      <c r="C147" t="s">
        <v>1975</v>
      </c>
      <c r="D147" t="s">
        <v>1976</v>
      </c>
    </row>
    <row r="148" spans="1:70" x14ac:dyDescent="0.35">
      <c r="A148" t="s">
        <v>1774</v>
      </c>
      <c r="B148" t="s">
        <v>1775</v>
      </c>
      <c r="C148" t="s">
        <v>1975</v>
      </c>
      <c r="D148" t="s">
        <v>1976</v>
      </c>
      <c r="AK148">
        <v>1.77275</v>
      </c>
      <c r="AL148">
        <v>4.3440633333333301</v>
      </c>
      <c r="AM148">
        <v>3.9777499999999999</v>
      </c>
      <c r="AN148">
        <v>4</v>
      </c>
      <c r="AO148">
        <v>4</v>
      </c>
      <c r="AP148">
        <v>4</v>
      </c>
      <c r="AQ148">
        <v>4</v>
      </c>
      <c r="AR148">
        <v>4</v>
      </c>
      <c r="AS148">
        <v>4</v>
      </c>
      <c r="AT148">
        <v>4</v>
      </c>
      <c r="AU148">
        <v>3.6769583333333302</v>
      </c>
      <c r="AV148">
        <v>3.0608666666666702</v>
      </c>
      <c r="AW148">
        <v>2.7805916666666701</v>
      </c>
      <c r="AX148">
        <v>2.774025</v>
      </c>
      <c r="AY148">
        <v>2.7522250000000001</v>
      </c>
      <c r="AZ148">
        <v>2.5237250000000002</v>
      </c>
      <c r="BA148">
        <v>2.357075</v>
      </c>
      <c r="BB148">
        <v>2.48403333333333</v>
      </c>
      <c r="BC148">
        <v>2.6063333333333301</v>
      </c>
      <c r="BD148">
        <v>2.4811000000000001</v>
      </c>
      <c r="BE148">
        <v>2.6862916666666701</v>
      </c>
      <c r="BF148">
        <v>2.60100833333333</v>
      </c>
      <c r="BG148">
        <v>2.6002916666666702</v>
      </c>
    </row>
    <row r="149" spans="1:70" x14ac:dyDescent="0.35">
      <c r="A149" t="s">
        <v>1776</v>
      </c>
      <c r="B149" t="s">
        <v>1777</v>
      </c>
      <c r="C149" t="s">
        <v>1975</v>
      </c>
      <c r="D149" t="s">
        <v>1976</v>
      </c>
      <c r="E149">
        <v>50.000000049000001</v>
      </c>
      <c r="F149">
        <v>50.000000049000001</v>
      </c>
      <c r="G149">
        <v>50.000000049000001</v>
      </c>
      <c r="H149">
        <v>50.000000049000001</v>
      </c>
      <c r="I149">
        <v>50.000000049000001</v>
      </c>
      <c r="J149">
        <v>50.000000049000001</v>
      </c>
      <c r="K149">
        <v>50.000000049000001</v>
      </c>
      <c r="L149">
        <v>50.000000049000001</v>
      </c>
      <c r="M149">
        <v>50.000000049000001</v>
      </c>
      <c r="N149">
        <v>50.000000049000001</v>
      </c>
      <c r="O149">
        <v>50.000000049000001</v>
      </c>
      <c r="P149">
        <v>49.056977421689901</v>
      </c>
      <c r="Q149">
        <v>44.014583332333302</v>
      </c>
      <c r="R149">
        <v>38.976499998999998</v>
      </c>
      <c r="S149">
        <v>38.951499998999999</v>
      </c>
      <c r="T149">
        <v>36.778916665666699</v>
      </c>
      <c r="U149">
        <v>38.605166665666701</v>
      </c>
      <c r="V149">
        <v>35.842749998999999</v>
      </c>
      <c r="W149">
        <v>31.492083332333301</v>
      </c>
      <c r="X149">
        <v>29.318666665666701</v>
      </c>
      <c r="Y149">
        <v>29.24166666575</v>
      </c>
      <c r="Z149">
        <v>37.129249999166703</v>
      </c>
      <c r="AA149">
        <v>45.690583332333297</v>
      </c>
      <c r="AB149">
        <v>51.131666665833301</v>
      </c>
      <c r="AC149">
        <v>57.783916666416701</v>
      </c>
      <c r="AD149">
        <v>59.378</v>
      </c>
      <c r="AE149">
        <v>44.671916666666696</v>
      </c>
      <c r="AF149">
        <v>37.334083333333297</v>
      </c>
      <c r="AG149">
        <v>36.768333333333302</v>
      </c>
      <c r="AH149">
        <v>39.404000000000003</v>
      </c>
      <c r="AI149">
        <v>33.417916666666699</v>
      </c>
      <c r="AJ149">
        <v>34.148249999999997</v>
      </c>
      <c r="AK149">
        <v>32.149500000000003</v>
      </c>
      <c r="AL149">
        <v>34.596520833333301</v>
      </c>
      <c r="AM149">
        <v>33.456497499999998</v>
      </c>
      <c r="AN149">
        <v>29.4800166666667</v>
      </c>
      <c r="AO149">
        <v>30.961513333333301</v>
      </c>
      <c r="AP149">
        <v>35.773890833333297</v>
      </c>
      <c r="AQ149">
        <v>36.298640833333302</v>
      </c>
    </row>
    <row r="150" spans="1:70" x14ac:dyDescent="0.35">
      <c r="A150" t="s">
        <v>1778</v>
      </c>
      <c r="B150" t="s">
        <v>1779</v>
      </c>
      <c r="C150" t="s">
        <v>1975</v>
      </c>
      <c r="D150" t="s">
        <v>1976</v>
      </c>
      <c r="AK150">
        <v>0.73646666666666605</v>
      </c>
      <c r="AL150">
        <v>0.67533333333333301</v>
      </c>
      <c r="AM150">
        <v>0.55974999999999997</v>
      </c>
      <c r="AN150">
        <v>0.52758333333333296</v>
      </c>
      <c r="AO150">
        <v>0.55074999999999996</v>
      </c>
      <c r="AP150">
        <v>0.58091666666666697</v>
      </c>
      <c r="AQ150">
        <v>0.58983333333333299</v>
      </c>
      <c r="AR150">
        <v>0.58516666666666695</v>
      </c>
      <c r="AS150">
        <v>0.60650000000000004</v>
      </c>
      <c r="AT150">
        <v>0.62791666666666701</v>
      </c>
      <c r="AU150">
        <v>0.61819166666666703</v>
      </c>
      <c r="AV150">
        <v>0.57147499999999996</v>
      </c>
      <c r="AW150">
        <v>0.54023333333333301</v>
      </c>
      <c r="AX150">
        <v>0.56471666666666698</v>
      </c>
      <c r="AY150">
        <v>0.56040833333333295</v>
      </c>
      <c r="AZ150">
        <v>0.51379166666666698</v>
      </c>
      <c r="BA150">
        <v>0.480816666666667</v>
      </c>
      <c r="BB150">
        <v>0.50555000000000005</v>
      </c>
      <c r="BC150">
        <v>0.53047500000000003</v>
      </c>
      <c r="BD150">
        <v>0.50123333333333298</v>
      </c>
      <c r="BE150">
        <v>0.546875</v>
      </c>
      <c r="BF150">
        <v>0.52939166666666704</v>
      </c>
    </row>
    <row r="151" spans="1:70" x14ac:dyDescent="0.35">
      <c r="A151" t="s">
        <v>1780</v>
      </c>
      <c r="B151" t="s">
        <v>1781</v>
      </c>
      <c r="C151" t="s">
        <v>1975</v>
      </c>
      <c r="D151" t="s">
        <v>1976</v>
      </c>
      <c r="L151">
        <v>6.0757894730000004</v>
      </c>
      <c r="M151">
        <v>6.0715789468333297</v>
      </c>
      <c r="N151">
        <v>6.0361403504166704</v>
      </c>
      <c r="O151">
        <v>6.05140350825</v>
      </c>
      <c r="P151">
        <v>5.9473684206666704</v>
      </c>
      <c r="Q151">
        <v>5.7145614030000003</v>
      </c>
      <c r="R151">
        <v>4.9287547528333304</v>
      </c>
      <c r="S151">
        <v>5.0397640408333304</v>
      </c>
      <c r="T151">
        <v>5.1264373541666703</v>
      </c>
      <c r="U151">
        <v>6.0614489860000003</v>
      </c>
      <c r="V151">
        <v>5.5737853099999999</v>
      </c>
      <c r="W151">
        <v>5.02916666575</v>
      </c>
      <c r="X151">
        <v>5.1766666656666702</v>
      </c>
      <c r="Y151">
        <v>5.0949999990833303</v>
      </c>
      <c r="Z151">
        <v>5.75166666583333</v>
      </c>
      <c r="AA151">
        <v>6.2258333324999997</v>
      </c>
      <c r="AB151">
        <v>7.4641666659999997</v>
      </c>
      <c r="AC151">
        <v>8.0353499999999993</v>
      </c>
      <c r="AD151">
        <v>7.99884166666667</v>
      </c>
      <c r="AE151">
        <v>8.0131583333333296</v>
      </c>
      <c r="AF151">
        <v>8.0098083333333303</v>
      </c>
      <c r="AG151">
        <v>8.0405916666666695</v>
      </c>
      <c r="AH151">
        <v>8.0338833333333302</v>
      </c>
      <c r="AI151">
        <v>8.0209916666666707</v>
      </c>
      <c r="AJ151">
        <v>8.0042500000000008</v>
      </c>
      <c r="AK151">
        <v>7.9723416666666704</v>
      </c>
      <c r="AL151">
        <v>7.9675500000000001</v>
      </c>
      <c r="AM151">
        <v>7.9602833333333303</v>
      </c>
      <c r="AN151">
        <v>7.9677583333333297</v>
      </c>
      <c r="AO151">
        <v>7.9664000000000001</v>
      </c>
      <c r="AP151">
        <v>7.9752916666666698</v>
      </c>
      <c r="AQ151">
        <v>7.9787666666666697</v>
      </c>
      <c r="AR151">
        <v>7.9918500000000003</v>
      </c>
      <c r="AS151">
        <v>8.0259</v>
      </c>
      <c r="AT151">
        <v>8.0335000000000001</v>
      </c>
      <c r="AU151">
        <v>8.0334333333333294</v>
      </c>
      <c r="AV151">
        <v>8.0212411666666696</v>
      </c>
      <c r="AW151">
        <v>8.0221710833333297</v>
      </c>
      <c r="AX151">
        <v>8.0110645833333294</v>
      </c>
      <c r="AY151">
        <v>8.0014261666666702</v>
      </c>
      <c r="AZ151">
        <v>8.0358539166666692</v>
      </c>
      <c r="BA151">
        <v>8.0201099166666694</v>
      </c>
      <c r="BB151">
        <v>7.9842833333333303</v>
      </c>
      <c r="BC151">
        <v>8.0022166666666692</v>
      </c>
      <c r="BD151">
        <v>8.0182083333333303</v>
      </c>
      <c r="BE151">
        <v>7.9898635000000002</v>
      </c>
      <c r="BF151">
        <v>7.9892553333333298</v>
      </c>
      <c r="BG151">
        <v>7.9871290000000004</v>
      </c>
      <c r="BH151">
        <v>7.9849604166666701</v>
      </c>
      <c r="BI151">
        <v>7.9950642500000004</v>
      </c>
      <c r="BJ151">
        <v>8.0260010000000008</v>
      </c>
      <c r="BK151">
        <v>8.0725074166666708</v>
      </c>
      <c r="BL151">
        <v>8.0704703333333292</v>
      </c>
      <c r="BM151">
        <v>7.9890619166666701</v>
      </c>
      <c r="BN151">
        <v>8.0055317499999994</v>
      </c>
      <c r="BO151">
        <v>8.0652060833333294</v>
      </c>
      <c r="BP151">
        <v>8.0633900833333296</v>
      </c>
      <c r="BQ151">
        <v>8.0633900833333296</v>
      </c>
      <c r="BR151">
        <v>8.0633900833333296</v>
      </c>
    </row>
    <row r="152" spans="1:70" x14ac:dyDescent="0.35">
      <c r="A152" t="s">
        <v>1782</v>
      </c>
      <c r="B152" t="s">
        <v>1783</v>
      </c>
      <c r="C152" t="s">
        <v>1975</v>
      </c>
      <c r="D152" t="s">
        <v>1976</v>
      </c>
    </row>
    <row r="153" spans="1:70" x14ac:dyDescent="0.35">
      <c r="A153" t="s">
        <v>1784</v>
      </c>
      <c r="B153" t="s">
        <v>1785</v>
      </c>
      <c r="C153" t="s">
        <v>1975</v>
      </c>
      <c r="D153" t="s">
        <v>1976</v>
      </c>
      <c r="E153">
        <v>5.0604900040604903</v>
      </c>
      <c r="F153">
        <v>5.0604900040604903</v>
      </c>
      <c r="G153">
        <v>5.0604900040604903</v>
      </c>
      <c r="H153">
        <v>5.0604900040604903</v>
      </c>
      <c r="I153">
        <v>5.0604900040604903</v>
      </c>
      <c r="J153">
        <v>5.0604900040604903</v>
      </c>
      <c r="K153">
        <v>5.0604900040604903</v>
      </c>
      <c r="L153">
        <v>5.0604900040604903</v>
      </c>
      <c r="M153">
        <v>5.0604900040604903</v>
      </c>
      <c r="N153">
        <v>5.0604900040604903</v>
      </c>
      <c r="O153">
        <v>5.0604900040604903</v>
      </c>
      <c r="P153">
        <v>5.04995885361157</v>
      </c>
      <c r="Q153">
        <v>4.5924803201409503</v>
      </c>
      <c r="R153">
        <v>4.1069208323333299</v>
      </c>
      <c r="S153">
        <v>4.3697666656666696</v>
      </c>
      <c r="T153">
        <v>4.0524874989999997</v>
      </c>
      <c r="U153">
        <v>4.4193124990000001</v>
      </c>
      <c r="V153">
        <v>4.5033458323333297</v>
      </c>
      <c r="W153">
        <v>4.1666708323333301</v>
      </c>
      <c r="X153">
        <v>3.8991341656666698</v>
      </c>
      <c r="Y153">
        <v>3.9366458323333302</v>
      </c>
      <c r="Z153">
        <v>5.1722958323333303</v>
      </c>
      <c r="AA153">
        <v>6.0230224989999996</v>
      </c>
      <c r="AB153">
        <v>7.1113233323333302</v>
      </c>
      <c r="AC153">
        <v>8.8105358327500003</v>
      </c>
      <c r="AD153">
        <v>10.0624941664167</v>
      </c>
      <c r="AE153">
        <v>9.1044416664166707</v>
      </c>
      <c r="AF153">
        <v>8.3592250000000003</v>
      </c>
      <c r="AG153">
        <v>8.2091499999999993</v>
      </c>
      <c r="AH153">
        <v>8.4881700000000002</v>
      </c>
      <c r="AI153">
        <v>8.24234166666667</v>
      </c>
      <c r="AJ153">
        <v>8.70655</v>
      </c>
      <c r="AK153">
        <v>8.5378749999999997</v>
      </c>
      <c r="AL153">
        <v>9.2987091666666704</v>
      </c>
      <c r="AM153">
        <v>9.2027149999999995</v>
      </c>
      <c r="AN153">
        <v>8.5402358333333304</v>
      </c>
      <c r="AO153">
        <v>8.7158758333333299</v>
      </c>
      <c r="AP153">
        <v>9.5271066666666702</v>
      </c>
      <c r="AQ153">
        <v>9.6044158333333307</v>
      </c>
      <c r="AR153">
        <v>9.8044191666666691</v>
      </c>
      <c r="AS153">
        <v>10.6256361666667</v>
      </c>
      <c r="AT153">
        <v>11.302975</v>
      </c>
      <c r="AU153">
        <v>11.020583333333301</v>
      </c>
      <c r="AV153">
        <v>9.5743833333333299</v>
      </c>
      <c r="AW153">
        <v>8.8680166666666693</v>
      </c>
      <c r="AX153">
        <v>8.8650083333333303</v>
      </c>
      <c r="AY153">
        <v>8.7955833333333295</v>
      </c>
      <c r="AZ153">
        <v>8.1923333333333304</v>
      </c>
      <c r="BA153">
        <v>7.7503250000000001</v>
      </c>
      <c r="BB153">
        <v>8.0571000000000002</v>
      </c>
      <c r="BC153">
        <v>8.4171583333333295</v>
      </c>
      <c r="BD153">
        <v>8.0898749999999993</v>
      </c>
      <c r="BE153">
        <v>8.6284445833333301</v>
      </c>
      <c r="BF153">
        <v>8.4055039167442995</v>
      </c>
      <c r="BG153">
        <v>8.4063366882615203</v>
      </c>
      <c r="BH153">
        <v>9.7643482795011103</v>
      </c>
      <c r="BI153">
        <v>9.8074760315024996</v>
      </c>
      <c r="BJ153">
        <v>9.6919978888288991</v>
      </c>
      <c r="BK153">
        <v>9.3861024209197197</v>
      </c>
      <c r="BL153">
        <v>9.6170760995074396</v>
      </c>
      <c r="BM153">
        <v>9.4968473222196899</v>
      </c>
      <c r="BN153">
        <v>8.9884840241413801</v>
      </c>
      <c r="BO153">
        <v>10.160660243035901</v>
      </c>
      <c r="BP153">
        <v>10.131426097089699</v>
      </c>
      <c r="BQ153">
        <v>10.131426097089699</v>
      </c>
      <c r="BR153">
        <v>10.131426097089699</v>
      </c>
    </row>
    <row r="154" spans="1:70" x14ac:dyDescent="0.35">
      <c r="A154" t="s">
        <v>1786</v>
      </c>
      <c r="B154" t="s">
        <v>1787</v>
      </c>
      <c r="C154" t="s">
        <v>1975</v>
      </c>
      <c r="D154" t="s">
        <v>1976</v>
      </c>
    </row>
    <row r="155" spans="1:70" x14ac:dyDescent="0.35">
      <c r="A155" t="s">
        <v>1788</v>
      </c>
      <c r="B155" t="s">
        <v>1789</v>
      </c>
      <c r="C155" t="s">
        <v>1975</v>
      </c>
      <c r="D155" t="s">
        <v>1976</v>
      </c>
      <c r="AN155">
        <v>4.4958</v>
      </c>
      <c r="AO155">
        <v>4.6044833333333299</v>
      </c>
      <c r="AP155">
        <v>4.6235833333333298</v>
      </c>
      <c r="AQ155">
        <v>5.3707000000000003</v>
      </c>
      <c r="AR155">
        <v>10.5158083333333</v>
      </c>
      <c r="AS155">
        <v>12.4342166666667</v>
      </c>
      <c r="AT155">
        <v>12.8651416666667</v>
      </c>
      <c r="AU155">
        <v>13.5704975</v>
      </c>
      <c r="AV155">
        <v>13.9448833333333</v>
      </c>
      <c r="AW155">
        <v>12.3297166666667</v>
      </c>
      <c r="AX155">
        <v>12.599625</v>
      </c>
      <c r="AY155">
        <v>13.1310583333333</v>
      </c>
      <c r="AZ155">
        <v>12.1399449731183</v>
      </c>
      <c r="BA155">
        <v>10.3920436827957</v>
      </c>
      <c r="BB155">
        <v>11.1095754339478</v>
      </c>
      <c r="BC155">
        <v>12.369260961341499</v>
      </c>
      <c r="BD155">
        <v>11.7386124865591</v>
      </c>
      <c r="BE155">
        <v>12.1114368159066</v>
      </c>
      <c r="BF155">
        <v>12.5867562314388</v>
      </c>
      <c r="BG155">
        <v>14.035630049923199</v>
      </c>
      <c r="BH155">
        <v>18.818475145289302</v>
      </c>
      <c r="BI155">
        <v>19.923827563342002</v>
      </c>
      <c r="BJ155">
        <v>18.499034887352799</v>
      </c>
      <c r="BK155">
        <v>16.8020517223502</v>
      </c>
      <c r="BL155">
        <v>17.573468866487499</v>
      </c>
      <c r="BM155">
        <v>17.321835209183099</v>
      </c>
      <c r="BN155">
        <v>17.680466141833101</v>
      </c>
      <c r="BO155">
        <v>18.897189619815698</v>
      </c>
      <c r="BP155">
        <v>18.163937759216601</v>
      </c>
      <c r="BQ155">
        <v>18.163937759216601</v>
      </c>
      <c r="BR155">
        <v>18.163937759216601</v>
      </c>
    </row>
    <row r="156" spans="1:70" x14ac:dyDescent="0.35">
      <c r="A156" t="s">
        <v>1790</v>
      </c>
      <c r="B156" t="s">
        <v>1791</v>
      </c>
      <c r="C156" t="s">
        <v>1975</v>
      </c>
      <c r="D156" t="s">
        <v>1976</v>
      </c>
      <c r="E156">
        <v>49.370600049526097</v>
      </c>
      <c r="F156">
        <v>49.370600049526097</v>
      </c>
      <c r="G156">
        <v>49.370600049526097</v>
      </c>
      <c r="H156">
        <v>49.370600049526097</v>
      </c>
      <c r="I156">
        <v>49.370600049526097</v>
      </c>
      <c r="J156">
        <v>49.370600049526097</v>
      </c>
      <c r="K156">
        <v>49.370600049526097</v>
      </c>
      <c r="L156">
        <v>49.370600049526097</v>
      </c>
      <c r="M156">
        <v>49.370600049526097</v>
      </c>
      <c r="N156">
        <v>51.941975052032703</v>
      </c>
      <c r="O156">
        <v>55.541900055541902</v>
      </c>
      <c r="P156">
        <v>55.426325050080102</v>
      </c>
      <c r="Q156">
        <v>50.405333331666696</v>
      </c>
      <c r="R156">
        <v>44.577666666666701</v>
      </c>
      <c r="S156">
        <v>48.140749999999997</v>
      </c>
      <c r="T156">
        <v>42.862416663333299</v>
      </c>
      <c r="U156">
        <v>47.789916663333301</v>
      </c>
      <c r="V156">
        <v>49.135749992500003</v>
      </c>
      <c r="W156">
        <v>45.130999993333297</v>
      </c>
      <c r="X156">
        <v>42.544166660833298</v>
      </c>
      <c r="Y156">
        <v>42.255749990833301</v>
      </c>
      <c r="Z156">
        <v>54.346083325833298</v>
      </c>
      <c r="AA156">
        <v>69.947166664166701</v>
      </c>
      <c r="AB156">
        <v>86.089833333333303</v>
      </c>
      <c r="AC156">
        <v>115.32850000000001</v>
      </c>
      <c r="AD156">
        <v>132.49549999999999</v>
      </c>
      <c r="AE156">
        <v>135.26816666666701</v>
      </c>
      <c r="AF156">
        <v>213.84266666666699</v>
      </c>
      <c r="AG156">
        <v>281.421333333333</v>
      </c>
      <c r="AH156">
        <v>320.6875</v>
      </c>
      <c r="AI156">
        <v>298.82933333333301</v>
      </c>
      <c r="AJ156">
        <v>367.072</v>
      </c>
      <c r="AK156">
        <v>372.79333333333301</v>
      </c>
      <c r="AL156">
        <v>382.75650000000002</v>
      </c>
      <c r="AM156">
        <v>613.46716666666703</v>
      </c>
      <c r="AN156">
        <v>853.12633333333304</v>
      </c>
      <c r="AO156">
        <v>812.25033333333295</v>
      </c>
      <c r="AP156">
        <v>1018.17716666667</v>
      </c>
      <c r="AQ156">
        <v>1088.27966666667</v>
      </c>
      <c r="AR156">
        <v>1256.7550000000001</v>
      </c>
      <c r="AS156">
        <v>1353.49616666667</v>
      </c>
      <c r="AT156">
        <v>1317.69883333333</v>
      </c>
      <c r="AU156">
        <v>1366.39116666667</v>
      </c>
      <c r="AV156">
        <v>1238.32766666667</v>
      </c>
      <c r="AW156">
        <v>1868.8578333333301</v>
      </c>
      <c r="AX156">
        <v>2003.02583333333</v>
      </c>
      <c r="AY156">
        <v>2142.3016666666699</v>
      </c>
      <c r="AZ156">
        <v>1873.87666666667</v>
      </c>
      <c r="BA156">
        <v>1708.37083333333</v>
      </c>
      <c r="BB156">
        <v>1956.20583333333</v>
      </c>
      <c r="BC156">
        <v>2089.9499999999998</v>
      </c>
      <c r="BD156">
        <v>2025.1175000000001</v>
      </c>
      <c r="BE156">
        <v>2194.9666666666699</v>
      </c>
      <c r="BF156">
        <v>2206.9141666666701</v>
      </c>
      <c r="BG156">
        <v>2414.8116666666701</v>
      </c>
      <c r="BH156">
        <v>2933.50833333333</v>
      </c>
      <c r="BI156">
        <v>3176.5391666666701</v>
      </c>
      <c r="BJ156">
        <v>3116.11</v>
      </c>
      <c r="BK156">
        <v>3334.75225490196</v>
      </c>
      <c r="BL156">
        <v>3618.3218581607198</v>
      </c>
      <c r="BM156">
        <v>3787.7540581757398</v>
      </c>
      <c r="BN156">
        <v>3829.9778493297599</v>
      </c>
      <c r="BO156">
        <v>4096.1161837453501</v>
      </c>
      <c r="BP156">
        <v>4429.5792141902202</v>
      </c>
      <c r="BQ156">
        <v>4429.5792141902202</v>
      </c>
      <c r="BR156">
        <v>4429.5792141902202</v>
      </c>
    </row>
    <row r="157" spans="1:70" x14ac:dyDescent="0.35">
      <c r="A157" t="s">
        <v>1436</v>
      </c>
      <c r="B157" t="s">
        <v>1792</v>
      </c>
      <c r="C157" t="s">
        <v>1975</v>
      </c>
      <c r="D157" t="s">
        <v>1976</v>
      </c>
      <c r="E157">
        <v>4.7619000037618999</v>
      </c>
      <c r="F157">
        <v>4.7619000037618999</v>
      </c>
      <c r="G157">
        <v>4.7619000037618999</v>
      </c>
      <c r="H157">
        <v>4.7619000037618999</v>
      </c>
      <c r="I157">
        <v>4.7619000037618999</v>
      </c>
      <c r="J157">
        <v>4.7619000037618999</v>
      </c>
      <c r="K157">
        <v>4.7619000037618999</v>
      </c>
      <c r="L157">
        <v>4.7609083363015801</v>
      </c>
      <c r="M157">
        <v>4.7499999989999999</v>
      </c>
      <c r="N157">
        <v>4.7499999989999999</v>
      </c>
      <c r="O157">
        <v>4.7499999989999999</v>
      </c>
      <c r="P157">
        <v>4.7344166656666697</v>
      </c>
      <c r="Q157">
        <v>4.3749999989999999</v>
      </c>
      <c r="R157">
        <v>3.9856666656666699</v>
      </c>
      <c r="S157">
        <v>3.9299999990000001</v>
      </c>
      <c r="T157">
        <v>5.7648333323333301</v>
      </c>
      <c r="U157">
        <v>8.3646666663333296</v>
      </c>
      <c r="V157">
        <v>8.7667499995</v>
      </c>
      <c r="W157">
        <v>8.9687499994166693</v>
      </c>
      <c r="X157">
        <v>7.48858333233333</v>
      </c>
      <c r="Y157">
        <v>7.5499999989999997</v>
      </c>
      <c r="Z157">
        <v>7.5499999989999997</v>
      </c>
      <c r="AA157">
        <v>7.1736666656666701</v>
      </c>
      <c r="AB157">
        <v>7.0499999989999997</v>
      </c>
      <c r="AC157">
        <v>7.0499999995833296</v>
      </c>
      <c r="AD157">
        <v>7.0980833333333297</v>
      </c>
      <c r="AE157">
        <v>7.1507333333333296</v>
      </c>
      <c r="AF157">
        <v>9.2230000000000008</v>
      </c>
      <c r="AG157">
        <v>8.7845833333333303</v>
      </c>
      <c r="AH157">
        <v>9.0408333333333406</v>
      </c>
      <c r="AI157">
        <v>9.5517416666666701</v>
      </c>
      <c r="AJ157">
        <v>10.2526666666667</v>
      </c>
      <c r="AK157">
        <v>10.5691666666667</v>
      </c>
      <c r="AL157">
        <v>10.956991666666701</v>
      </c>
      <c r="AM157">
        <v>11.585750000000001</v>
      </c>
      <c r="AN157">
        <v>11.77</v>
      </c>
      <c r="AO157">
        <v>11.77</v>
      </c>
      <c r="AP157">
        <v>11.77</v>
      </c>
      <c r="AQ157">
        <v>11.77</v>
      </c>
      <c r="AR157">
        <v>11.77</v>
      </c>
      <c r="AS157">
        <v>11.77</v>
      </c>
      <c r="AT157">
        <v>12.2420833333333</v>
      </c>
      <c r="AU157">
        <v>12.8</v>
      </c>
      <c r="AV157">
        <v>12.8</v>
      </c>
      <c r="AW157">
        <v>12.8</v>
      </c>
      <c r="AX157">
        <v>12.8</v>
      </c>
      <c r="AY157">
        <v>12.8</v>
      </c>
      <c r="AZ157">
        <v>12.8</v>
      </c>
      <c r="BA157">
        <v>12.8</v>
      </c>
      <c r="BB157">
        <v>12.8</v>
      </c>
      <c r="BC157">
        <v>12.8</v>
      </c>
      <c r="BD157">
        <v>14.6020084036964</v>
      </c>
      <c r="BE157">
        <v>15.364835316359599</v>
      </c>
      <c r="BF157">
        <v>15.3667100302841</v>
      </c>
      <c r="BG157">
        <v>15.380393518089299</v>
      </c>
      <c r="BH157">
        <v>15.3663312211982</v>
      </c>
      <c r="BI157">
        <v>15.3684076818158</v>
      </c>
      <c r="BJ157">
        <v>15.3869685099846</v>
      </c>
      <c r="BK157">
        <v>15.3908372695852</v>
      </c>
      <c r="BL157">
        <v>15.382041922683101</v>
      </c>
      <c r="BM157">
        <v>15.381269527870501</v>
      </c>
      <c r="BN157">
        <v>15.3726984126984</v>
      </c>
      <c r="BO157">
        <v>15.386625</v>
      </c>
      <c r="BP157">
        <v>15.386794354838701</v>
      </c>
      <c r="BQ157">
        <v>15.386794354838701</v>
      </c>
      <c r="BR157">
        <v>15.386794354838701</v>
      </c>
    </row>
    <row r="158" spans="1:70" x14ac:dyDescent="0.35">
      <c r="A158" t="s">
        <v>1793</v>
      </c>
      <c r="B158" t="s">
        <v>1794</v>
      </c>
      <c r="C158" t="s">
        <v>1975</v>
      </c>
      <c r="D158" t="s">
        <v>1976</v>
      </c>
    </row>
    <row r="159" spans="1:70" x14ac:dyDescent="0.35">
      <c r="A159" t="s">
        <v>1795</v>
      </c>
      <c r="B159" t="s">
        <v>1796</v>
      </c>
      <c r="C159" t="s">
        <v>1975</v>
      </c>
      <c r="D159" t="s">
        <v>1976</v>
      </c>
      <c r="E159">
        <v>1.25000000125E-2</v>
      </c>
      <c r="F159">
        <v>1.25000000125E-2</v>
      </c>
      <c r="G159">
        <v>1.25000000125E-2</v>
      </c>
      <c r="H159">
        <v>1.25000000125E-2</v>
      </c>
      <c r="I159">
        <v>1.25000000125E-2</v>
      </c>
      <c r="J159">
        <v>1.25000000125E-2</v>
      </c>
      <c r="K159">
        <v>1.25000000125E-2</v>
      </c>
      <c r="L159">
        <v>1.25000000125E-2</v>
      </c>
      <c r="M159">
        <v>1.25000000125E-2</v>
      </c>
      <c r="N159">
        <v>1.25000000125E-2</v>
      </c>
      <c r="O159">
        <v>1.25000000125E-2</v>
      </c>
      <c r="P159">
        <v>1.25000000114583E-2</v>
      </c>
      <c r="Q159">
        <v>1.2500023037919901E-2</v>
      </c>
      <c r="R159">
        <v>1.24999519112712E-2</v>
      </c>
      <c r="S159">
        <v>1.24999689192606E-2</v>
      </c>
      <c r="T159">
        <v>1.2500000000000001E-2</v>
      </c>
      <c r="U159">
        <v>1.54258499996667E-2</v>
      </c>
      <c r="V159">
        <v>2.2572866665750001E-2</v>
      </c>
      <c r="W159">
        <v>2.2767283332333299E-2</v>
      </c>
      <c r="X159">
        <v>2.2805383332333298E-2</v>
      </c>
      <c r="Y159">
        <v>2.2951008332333302E-2</v>
      </c>
      <c r="Z159">
        <v>2.45145999990833E-2</v>
      </c>
      <c r="AA159">
        <v>5.6401699999250002E-2</v>
      </c>
      <c r="AB159">
        <v>0.1200935833325</v>
      </c>
      <c r="AC159">
        <v>0.16782758333266701</v>
      </c>
      <c r="AD159">
        <v>0.25687158333316701</v>
      </c>
      <c r="AE159">
        <v>0.611772583333</v>
      </c>
      <c r="AF159">
        <v>1.3781825000000001</v>
      </c>
      <c r="AG159">
        <v>2.2731050000000002</v>
      </c>
      <c r="AH159">
        <v>2.4614725000000002</v>
      </c>
      <c r="AI159">
        <v>2.8125991666666699</v>
      </c>
      <c r="AJ159">
        <v>3.0184299999999999</v>
      </c>
      <c r="AK159">
        <v>3.09489833333333</v>
      </c>
      <c r="AL159">
        <v>3.11561666666667</v>
      </c>
      <c r="AM159">
        <v>3.3751166666666701</v>
      </c>
      <c r="AN159">
        <v>6.4194250000000004</v>
      </c>
      <c r="AO159">
        <v>7.5994484166666698</v>
      </c>
      <c r="AP159">
        <v>7.9184599999999996</v>
      </c>
      <c r="AQ159">
        <v>9.1360417500000004</v>
      </c>
      <c r="AR159">
        <v>9.5603975000000005</v>
      </c>
      <c r="AS159">
        <v>9.4555583333333306</v>
      </c>
      <c r="AT159">
        <v>9.3423416666666697</v>
      </c>
      <c r="AU159">
        <v>9.6559583333333308</v>
      </c>
      <c r="AV159">
        <v>10.7890191666667</v>
      </c>
      <c r="AW159">
        <v>11.285966666666701</v>
      </c>
      <c r="AX159">
        <v>10.8978916666667</v>
      </c>
      <c r="AY159">
        <v>10.8992416666667</v>
      </c>
      <c r="AZ159">
        <v>10.9281916666667</v>
      </c>
      <c r="BA159">
        <v>11.129716666666701</v>
      </c>
      <c r="BB159">
        <v>13.513475</v>
      </c>
      <c r="BC159">
        <v>12.636008333333301</v>
      </c>
      <c r="BD159">
        <v>12.423325</v>
      </c>
      <c r="BE159">
        <v>13.169458333333299</v>
      </c>
      <c r="BF159">
        <v>12.7719916666667</v>
      </c>
      <c r="BG159">
        <v>13.292450000000001</v>
      </c>
      <c r="BH159">
        <v>15.848266666666699</v>
      </c>
      <c r="BI159">
        <v>18.664058333333301</v>
      </c>
      <c r="BJ159">
        <v>18.9265166666667</v>
      </c>
      <c r="BK159">
        <v>19.244341666666699</v>
      </c>
      <c r="BL159">
        <v>19.263633333333299</v>
      </c>
      <c r="BM159">
        <v>21.4856083333333</v>
      </c>
      <c r="BN159">
        <v>20.272408333333299</v>
      </c>
      <c r="BO159">
        <v>20.12735</v>
      </c>
      <c r="BP159">
        <v>17.7587166666667</v>
      </c>
      <c r="BQ159">
        <v>17.7587166666667</v>
      </c>
      <c r="BR159">
        <v>17.7587166666667</v>
      </c>
    </row>
    <row r="160" spans="1:70" x14ac:dyDescent="0.35">
      <c r="A160" t="s">
        <v>1437</v>
      </c>
      <c r="B160" t="s">
        <v>1797</v>
      </c>
      <c r="C160" t="s">
        <v>1975</v>
      </c>
      <c r="D160" t="s">
        <v>1976</v>
      </c>
    </row>
    <row r="161" spans="1:70" x14ac:dyDescent="0.35">
      <c r="A161" t="s">
        <v>1798</v>
      </c>
      <c r="B161" t="s">
        <v>1799</v>
      </c>
      <c r="C161" t="s">
        <v>1975</v>
      </c>
      <c r="D161" t="s">
        <v>1976</v>
      </c>
    </row>
    <row r="162" spans="1:70" x14ac:dyDescent="0.35">
      <c r="A162" t="s">
        <v>1800</v>
      </c>
      <c r="B162" t="s">
        <v>1801</v>
      </c>
      <c r="C162" t="s">
        <v>1975</v>
      </c>
      <c r="D162" t="s">
        <v>1976</v>
      </c>
      <c r="AM162">
        <v>43.263183333333302</v>
      </c>
      <c r="AN162">
        <v>37.881758333333302</v>
      </c>
      <c r="AO162">
        <v>39.981074999999997</v>
      </c>
      <c r="AP162">
        <v>50.003549999999997</v>
      </c>
      <c r="AQ162">
        <v>54.461733333333299</v>
      </c>
      <c r="AR162">
        <v>56.901828333333299</v>
      </c>
      <c r="AS162">
        <v>65.903866666666701</v>
      </c>
      <c r="AT162">
        <v>68.037133333333301</v>
      </c>
      <c r="AU162">
        <v>64.349791666666704</v>
      </c>
      <c r="AV162">
        <v>54.322258333333302</v>
      </c>
      <c r="AW162">
        <v>49.409933333333299</v>
      </c>
      <c r="AX162">
        <v>49.2836833333333</v>
      </c>
      <c r="AY162">
        <v>48.801766666666701</v>
      </c>
      <c r="AZ162">
        <v>44.7298166666667</v>
      </c>
      <c r="BA162">
        <v>41.867683333333297</v>
      </c>
      <c r="BB162">
        <v>44.100574999999999</v>
      </c>
      <c r="BC162">
        <v>46.4853916666667</v>
      </c>
      <c r="BD162">
        <v>44.230825000000003</v>
      </c>
      <c r="BE162">
        <v>47.890250000000002</v>
      </c>
      <c r="BF162">
        <v>46.395341666666702</v>
      </c>
      <c r="BG162">
        <v>46.437130833333299</v>
      </c>
      <c r="BH162">
        <v>55.537075000000002</v>
      </c>
      <c r="BI162">
        <v>55.731724999999997</v>
      </c>
      <c r="BJ162">
        <v>54.665458333333298</v>
      </c>
      <c r="BK162">
        <v>52.107108333333301</v>
      </c>
      <c r="BL162">
        <v>54.947200000000002</v>
      </c>
      <c r="BM162">
        <v>54.144325000000002</v>
      </c>
      <c r="BN162">
        <v>52.1021583333333</v>
      </c>
      <c r="BO162">
        <v>58.574391666666699</v>
      </c>
      <c r="BP162">
        <v>56.947191666666697</v>
      </c>
      <c r="BQ162">
        <v>56.947191666666697</v>
      </c>
      <c r="BR162">
        <v>56.947191666666697</v>
      </c>
    </row>
    <row r="163" spans="1:70" x14ac:dyDescent="0.35">
      <c r="A163" t="s">
        <v>1802</v>
      </c>
      <c r="B163" t="s">
        <v>1803</v>
      </c>
      <c r="C163" t="s">
        <v>1975</v>
      </c>
      <c r="D163" t="s">
        <v>1976</v>
      </c>
      <c r="E163">
        <v>245.19510139835899</v>
      </c>
      <c r="F163">
        <v>245.26010162116</v>
      </c>
      <c r="G163">
        <v>245.013850686544</v>
      </c>
      <c r="H163">
        <v>245.01635069607499</v>
      </c>
      <c r="I163">
        <v>245.027184079042</v>
      </c>
      <c r="J163">
        <v>245.06093420770799</v>
      </c>
      <c r="K163">
        <v>245.67843655764401</v>
      </c>
      <c r="L163">
        <v>246.00093779128099</v>
      </c>
      <c r="M163">
        <v>247.56469375695099</v>
      </c>
      <c r="N163">
        <v>259.960574351236</v>
      </c>
      <c r="O163">
        <v>276.403137026845</v>
      </c>
      <c r="P163">
        <v>275.35645668533198</v>
      </c>
      <c r="Q163">
        <v>252.02762746264901</v>
      </c>
      <c r="R163">
        <v>222.88918305322699</v>
      </c>
      <c r="S163">
        <v>240.70466763782301</v>
      </c>
      <c r="T163">
        <v>214.31290034121901</v>
      </c>
      <c r="U163">
        <v>238.95049426705901</v>
      </c>
      <c r="V163">
        <v>245.67968656657601</v>
      </c>
      <c r="W163">
        <v>225.65586023395699</v>
      </c>
      <c r="X163">
        <v>212.721644262377</v>
      </c>
      <c r="Y163">
        <v>211.27955541470499</v>
      </c>
      <c r="Z163">
        <v>271.73145255032699</v>
      </c>
      <c r="AA163">
        <v>328.60625269898998</v>
      </c>
      <c r="AB163">
        <v>381.06603602462798</v>
      </c>
      <c r="AC163">
        <v>436.95666578800802</v>
      </c>
      <c r="AD163">
        <v>449.26296271160697</v>
      </c>
      <c r="AE163">
        <v>346.305903554493</v>
      </c>
      <c r="AF163">
        <v>300.53656240147802</v>
      </c>
      <c r="AG163">
        <v>297.84821881937802</v>
      </c>
      <c r="AH163">
        <v>319.008299487903</v>
      </c>
      <c r="AI163">
        <v>272.264787954393</v>
      </c>
      <c r="AJ163">
        <v>282.10690880881998</v>
      </c>
      <c r="AK163">
        <v>264.69180075057898</v>
      </c>
      <c r="AL163">
        <v>283.16257950001801</v>
      </c>
      <c r="AM163">
        <v>555.20469565569704</v>
      </c>
      <c r="AN163">
        <v>499.14842590131002</v>
      </c>
      <c r="AO163">
        <v>511.55243027251601</v>
      </c>
      <c r="AP163">
        <v>583.66937235339606</v>
      </c>
      <c r="AQ163">
        <v>589.951774567332</v>
      </c>
      <c r="AR163">
        <v>615.47334931916396</v>
      </c>
      <c r="AS163">
        <v>710.20797703136702</v>
      </c>
      <c r="AT163">
        <v>732.39769326022804</v>
      </c>
      <c r="AU163">
        <v>693.71322649637398</v>
      </c>
      <c r="AV163">
        <v>579.897426172466</v>
      </c>
      <c r="AW163">
        <v>527.33803229157604</v>
      </c>
      <c r="AX163">
        <v>527.25836264962595</v>
      </c>
      <c r="AY163">
        <v>522.42562489517604</v>
      </c>
      <c r="AZ163">
        <v>478.63371847636301</v>
      </c>
      <c r="BA163">
        <v>446.00004143278801</v>
      </c>
      <c r="BB163">
        <v>470.29342334139801</v>
      </c>
      <c r="BC163">
        <v>494.794262222947</v>
      </c>
      <c r="BD163">
        <v>471.24862571893698</v>
      </c>
      <c r="BE163">
        <v>510.55633845425098</v>
      </c>
      <c r="BF163">
        <v>493.89962385223703</v>
      </c>
      <c r="BG163">
        <v>493.757329875312</v>
      </c>
      <c r="BH163">
        <v>591.21169798260996</v>
      </c>
      <c r="BI163">
        <v>592.60561506302201</v>
      </c>
      <c r="BJ163">
        <v>580.65674958785803</v>
      </c>
      <c r="BK163">
        <v>555.44645839822601</v>
      </c>
      <c r="BL163">
        <v>585.91101318036897</v>
      </c>
      <c r="BM163">
        <v>575.58600451094503</v>
      </c>
      <c r="BN163">
        <v>554.53067503310399</v>
      </c>
      <c r="BO163">
        <v>623.75970091118199</v>
      </c>
      <c r="BP163">
        <v>606.56975016591696</v>
      </c>
      <c r="BQ163">
        <v>606.56975016591696</v>
      </c>
      <c r="BR163">
        <v>606.56975016591696</v>
      </c>
    </row>
    <row r="164" spans="1:70" x14ac:dyDescent="0.35">
      <c r="A164" t="s">
        <v>1804</v>
      </c>
      <c r="B164" t="s">
        <v>1805</v>
      </c>
      <c r="C164" t="s">
        <v>1975</v>
      </c>
      <c r="D164" t="s">
        <v>1976</v>
      </c>
      <c r="E164">
        <v>0.357142999357143</v>
      </c>
      <c r="F164">
        <v>0.357142999357143</v>
      </c>
      <c r="G164">
        <v>0.357142999357143</v>
      </c>
      <c r="H164">
        <v>0.357142999357143</v>
      </c>
      <c r="I164">
        <v>0.357142999357143</v>
      </c>
      <c r="J164">
        <v>0.357142999357143</v>
      </c>
      <c r="K164">
        <v>0.357142999357143</v>
      </c>
      <c r="L164">
        <v>0.36210333266567502</v>
      </c>
      <c r="M164">
        <v>0.41666699941666702</v>
      </c>
      <c r="N164">
        <v>0.41666699941666702</v>
      </c>
      <c r="O164">
        <v>0.41666699941666702</v>
      </c>
      <c r="P164">
        <v>0.40710752594094302</v>
      </c>
      <c r="Q164">
        <v>0.38157666566666698</v>
      </c>
      <c r="R164">
        <v>0.36879666566666702</v>
      </c>
      <c r="S164">
        <v>0.38548166566666697</v>
      </c>
      <c r="T164">
        <v>0.38478333233333301</v>
      </c>
      <c r="U164">
        <v>0.42513583233333302</v>
      </c>
      <c r="V164">
        <v>0.42230916566666699</v>
      </c>
      <c r="W164">
        <v>0.385383332333333</v>
      </c>
      <c r="X164">
        <v>0.35846999899999998</v>
      </c>
      <c r="Y164">
        <v>0.34542666566666702</v>
      </c>
      <c r="Z164">
        <v>0.38670083233333302</v>
      </c>
      <c r="AA164">
        <v>0.412142499</v>
      </c>
      <c r="AB164">
        <v>0.43244916566666702</v>
      </c>
      <c r="AC164">
        <v>0.46103416591666702</v>
      </c>
      <c r="AD164">
        <v>0.46915499983333298</v>
      </c>
      <c r="AE164">
        <v>0.39299249983333301</v>
      </c>
      <c r="AF164">
        <v>0.34549166666666697</v>
      </c>
      <c r="AG164">
        <v>0.33085666666666702</v>
      </c>
      <c r="AH164">
        <v>0.34849249999999998</v>
      </c>
      <c r="AI164">
        <v>0.31779000000000002</v>
      </c>
      <c r="AJ164">
        <v>0.32324249999999999</v>
      </c>
      <c r="AK164">
        <v>0.318923333333333</v>
      </c>
      <c r="AL164">
        <v>0.38228933333333298</v>
      </c>
      <c r="AM164">
        <v>0.37792108333333302</v>
      </c>
      <c r="AN164">
        <v>0.35305874999999998</v>
      </c>
      <c r="AO164">
        <v>0.36045586833333298</v>
      </c>
      <c r="AP164">
        <v>0.38596612499999999</v>
      </c>
      <c r="AQ164">
        <v>0.38845951083333302</v>
      </c>
      <c r="AR164">
        <v>0.39889839500000002</v>
      </c>
      <c r="AS164">
        <v>0.43814999166666702</v>
      </c>
      <c r="AT164">
        <v>0.450041566666667</v>
      </c>
      <c r="AU164">
        <v>0.43362033825000001</v>
      </c>
      <c r="AV164">
        <v>0.37723333333333298</v>
      </c>
      <c r="AW164">
        <v>0.34466317998548601</v>
      </c>
      <c r="AX164">
        <v>0.34577739224999998</v>
      </c>
      <c r="AY164">
        <v>0.340893885583333</v>
      </c>
      <c r="AZ164">
        <v>0.31167499999999998</v>
      </c>
    </row>
    <row r="165" spans="1:70" x14ac:dyDescent="0.35">
      <c r="A165" t="s">
        <v>36</v>
      </c>
      <c r="B165" t="s">
        <v>650</v>
      </c>
      <c r="C165" t="s">
        <v>1975</v>
      </c>
      <c r="D165" t="s">
        <v>1976</v>
      </c>
      <c r="E165">
        <v>4.7619000037618999</v>
      </c>
      <c r="F165">
        <v>4.7619000037618999</v>
      </c>
      <c r="G165">
        <v>4.7619000037618999</v>
      </c>
      <c r="H165">
        <v>4.7619000037618999</v>
      </c>
      <c r="I165">
        <v>4.7619000037618999</v>
      </c>
      <c r="J165">
        <v>4.7619000037618999</v>
      </c>
      <c r="K165">
        <v>4.7619000037618999</v>
      </c>
      <c r="L165">
        <v>4.7619000037618999</v>
      </c>
      <c r="M165">
        <v>4.7619000037618999</v>
      </c>
      <c r="N165">
        <v>4.7619000037618999</v>
      </c>
      <c r="O165">
        <v>4.7619000037618999</v>
      </c>
      <c r="P165">
        <v>4.7648426288663002</v>
      </c>
      <c r="Q165">
        <v>5.4594939499759603</v>
      </c>
      <c r="R165">
        <v>4.93105531492483</v>
      </c>
      <c r="S165">
        <v>4.86252447287798</v>
      </c>
      <c r="T165">
        <v>6.3793993244748703</v>
      </c>
      <c r="U165">
        <v>6.7067493564075997</v>
      </c>
      <c r="V165">
        <v>7.0675997590921096</v>
      </c>
      <c r="W165">
        <v>6.7982604310998598</v>
      </c>
      <c r="X165">
        <v>6.58576139284986</v>
      </c>
      <c r="Y165">
        <v>6.5381423224165296</v>
      </c>
      <c r="Z165">
        <v>7.2203372662331997</v>
      </c>
      <c r="AA165">
        <v>7.7090637830331996</v>
      </c>
      <c r="AB165">
        <v>7.9603968964415301</v>
      </c>
      <c r="AC165">
        <v>8.3032669705207596</v>
      </c>
      <c r="AD165">
        <v>8.4748499994166693</v>
      </c>
      <c r="AE165">
        <v>7.3303750000000001</v>
      </c>
      <c r="AF165">
        <v>6.6534500000000003</v>
      </c>
      <c r="AG165">
        <v>6.3945416666666697</v>
      </c>
      <c r="AH165">
        <v>6.7049000000000003</v>
      </c>
      <c r="AI165">
        <v>6.3385583333333297</v>
      </c>
      <c r="AJ165">
        <v>6.2836999999999996</v>
      </c>
      <c r="AK165">
        <v>6.1045333333333298</v>
      </c>
      <c r="AL165">
        <v>6.15696666666667</v>
      </c>
      <c r="AM165">
        <v>5.9749125000000003</v>
      </c>
      <c r="AN165">
        <v>5.6670416666666696</v>
      </c>
      <c r="AO165">
        <v>5.9175666666666702</v>
      </c>
      <c r="AP165">
        <v>6.2418333333333296</v>
      </c>
      <c r="AQ165">
        <v>6.3431583333333297</v>
      </c>
      <c r="AR165">
        <v>6.28579166666667</v>
      </c>
      <c r="AS165">
        <v>6.5167250000000001</v>
      </c>
      <c r="AT165">
        <v>6.74890833333333</v>
      </c>
      <c r="AU165">
        <v>6.6420833333333302</v>
      </c>
      <c r="AV165">
        <v>6.1389250000000004</v>
      </c>
      <c r="AW165">
        <v>5.8058333333333296</v>
      </c>
      <c r="AX165">
        <v>5.81816666666667</v>
      </c>
      <c r="AY165">
        <v>5.84294166666667</v>
      </c>
      <c r="AZ165">
        <v>5.6168833333333303</v>
      </c>
      <c r="BA165">
        <v>5.4414499999999997</v>
      </c>
      <c r="BB165">
        <v>5.5763666666666696</v>
      </c>
      <c r="BC165">
        <v>5.6348833333333301</v>
      </c>
      <c r="BD165">
        <v>5.4441083333333298</v>
      </c>
      <c r="BE165">
        <v>640.653416666667</v>
      </c>
      <c r="BF165">
        <v>933.57045635687905</v>
      </c>
      <c r="BG165">
        <v>984.34574756004599</v>
      </c>
      <c r="BH165">
        <v>1162.6153286255401</v>
      </c>
      <c r="BI165">
        <v>1234.8695166666701</v>
      </c>
      <c r="BJ165">
        <v>1360.35870704085</v>
      </c>
      <c r="BK165">
        <v>1429.8079752010699</v>
      </c>
      <c r="BL165">
        <v>1518.2551166666699</v>
      </c>
      <c r="BM165">
        <v>1381.61916666667</v>
      </c>
    </row>
    <row r="166" spans="1:70" x14ac:dyDescent="0.35">
      <c r="A166" t="s">
        <v>1806</v>
      </c>
      <c r="B166" t="s">
        <v>1807</v>
      </c>
      <c r="C166" t="s">
        <v>1975</v>
      </c>
      <c r="D166" t="s">
        <v>1976</v>
      </c>
    </row>
    <row r="167" spans="1:70" x14ac:dyDescent="0.35">
      <c r="A167" t="s">
        <v>1808</v>
      </c>
      <c r="B167" t="s">
        <v>1809</v>
      </c>
      <c r="C167" t="s">
        <v>1975</v>
      </c>
      <c r="D167" t="s">
        <v>1976</v>
      </c>
      <c r="AR167">
        <v>0.938283072395239</v>
      </c>
      <c r="AS167">
        <v>1.08270508132601</v>
      </c>
      <c r="AT167">
        <v>1.11653308564468</v>
      </c>
      <c r="AU167">
        <v>1.0575589962396501</v>
      </c>
      <c r="AV167">
        <v>0.88404792718496095</v>
      </c>
      <c r="AW167">
        <v>0.80392164774760499</v>
      </c>
      <c r="AX167">
        <v>0.80380019216141596</v>
      </c>
      <c r="AY167">
        <v>0.79643273094909595</v>
      </c>
      <c r="AZ167">
        <v>0.72967239998408795</v>
      </c>
      <c r="BA167">
        <v>0.67992268004272904</v>
      </c>
      <c r="BB167">
        <v>0.71695770201613596</v>
      </c>
      <c r="BC167">
        <v>0.75430899010597896</v>
      </c>
      <c r="BD167">
        <v>0.71841389865332195</v>
      </c>
      <c r="BE167">
        <v>0.77833812041681205</v>
      </c>
      <c r="BF167">
        <v>0.75294512270200198</v>
      </c>
      <c r="BG167">
        <v>0.75272819693259096</v>
      </c>
      <c r="BH167">
        <v>0.90129642336709603</v>
      </c>
      <c r="BI167">
        <v>0.90342143625728799</v>
      </c>
      <c r="BJ167">
        <v>0.88520550826938005</v>
      </c>
      <c r="BK167">
        <v>0.84677266710809596</v>
      </c>
      <c r="BL167">
        <v>0.89321558147922597</v>
      </c>
      <c r="BM167">
        <v>0.87747520723301198</v>
      </c>
      <c r="BN167">
        <v>0.84537656436794495</v>
      </c>
      <c r="BO167">
        <v>0.95091553396210804</v>
      </c>
      <c r="BP167">
        <v>0.92470962298735604</v>
      </c>
      <c r="BQ167">
        <v>0.92470962298735604</v>
      </c>
      <c r="BR167">
        <v>0.92470962298735604</v>
      </c>
    </row>
    <row r="168" spans="1:70" x14ac:dyDescent="0.35">
      <c r="A168" t="s">
        <v>35</v>
      </c>
      <c r="B168" t="s">
        <v>606</v>
      </c>
      <c r="C168" t="s">
        <v>1975</v>
      </c>
      <c r="D168" t="s">
        <v>1976</v>
      </c>
      <c r="AJ168">
        <v>8.0116666666666703</v>
      </c>
      <c r="AK168">
        <v>35.8333333333333</v>
      </c>
      <c r="AL168">
        <v>295.01052583333302</v>
      </c>
      <c r="AM168">
        <v>412.72141666666698</v>
      </c>
      <c r="AN168">
        <v>448.61263333333301</v>
      </c>
      <c r="AO168">
        <v>548.40333333333297</v>
      </c>
      <c r="AP168">
        <v>789.99249999999995</v>
      </c>
      <c r="AQ168">
        <v>840.82833333333303</v>
      </c>
      <c r="AR168">
        <v>1021.8674999999999</v>
      </c>
      <c r="AS168">
        <v>1076.6666666666699</v>
      </c>
      <c r="AT168">
        <v>1097.6975</v>
      </c>
      <c r="AU168">
        <v>1110.31</v>
      </c>
      <c r="AV168">
        <v>1146.5425</v>
      </c>
      <c r="AW168">
        <v>1185.2974999999999</v>
      </c>
      <c r="AX168">
        <v>1205.2466666666701</v>
      </c>
      <c r="AY168">
        <v>1179.69916666667</v>
      </c>
      <c r="AZ168">
        <v>1170.40083333333</v>
      </c>
      <c r="BA168">
        <v>1165.80416666667</v>
      </c>
      <c r="BB168">
        <v>1437.7950000000001</v>
      </c>
      <c r="BC168">
        <v>1357.06416666667</v>
      </c>
      <c r="BD168">
        <v>1265.51583333333</v>
      </c>
      <c r="BE168">
        <v>1357.58</v>
      </c>
      <c r="BF168">
        <v>1523.9275</v>
      </c>
      <c r="BG168">
        <v>1817.9387083333299</v>
      </c>
      <c r="BH168">
        <v>1970.3091666666701</v>
      </c>
      <c r="BI168">
        <v>2140.2908640611599</v>
      </c>
      <c r="BJ168">
        <v>2439.7772011124398</v>
      </c>
      <c r="BK168">
        <v>2472.4840511423499</v>
      </c>
      <c r="BL168">
        <v>2663.5413982016298</v>
      </c>
      <c r="BM168">
        <v>2813.2898353264</v>
      </c>
      <c r="BN168">
        <v>2849.2886145414</v>
      </c>
      <c r="BO168">
        <v>3140.6778836480898</v>
      </c>
      <c r="BP168">
        <v>3465.7365362619798</v>
      </c>
      <c r="BQ168">
        <v>3465.7365362619798</v>
      </c>
      <c r="BR168">
        <v>3465.7365362619798</v>
      </c>
    </row>
    <row r="169" spans="1:70" x14ac:dyDescent="0.35">
      <c r="A169" t="s">
        <v>1810</v>
      </c>
      <c r="B169" t="s">
        <v>1811</v>
      </c>
      <c r="C169" t="s">
        <v>1975</v>
      </c>
      <c r="D169" t="s">
        <v>1976</v>
      </c>
    </row>
    <row r="170" spans="1:70" x14ac:dyDescent="0.35">
      <c r="A170" t="s">
        <v>1812</v>
      </c>
      <c r="B170" t="s">
        <v>1813</v>
      </c>
      <c r="C170" t="s">
        <v>1975</v>
      </c>
      <c r="D170" t="s">
        <v>1976</v>
      </c>
      <c r="E170">
        <v>2.875000002875E-2</v>
      </c>
      <c r="F170">
        <v>2.875000002875E-2</v>
      </c>
      <c r="G170">
        <v>2.875000002875E-2</v>
      </c>
      <c r="H170">
        <v>2.875000002875E-2</v>
      </c>
      <c r="I170">
        <v>2.875000002875E-2</v>
      </c>
      <c r="J170">
        <v>2.875000002875E-2</v>
      </c>
      <c r="K170">
        <v>2.875000002875E-2</v>
      </c>
      <c r="L170">
        <v>2.875000002875E-2</v>
      </c>
      <c r="M170">
        <v>2.875000002875E-2</v>
      </c>
      <c r="N170">
        <v>2.875000002875E-2</v>
      </c>
      <c r="O170">
        <v>2.875000002875E-2</v>
      </c>
      <c r="P170">
        <v>2.8312083349854199E-2</v>
      </c>
      <c r="Q170">
        <v>2.7053416666500001E-2</v>
      </c>
      <c r="R170">
        <v>2.4515166666416701E-2</v>
      </c>
      <c r="S170">
        <v>2.5408166665666702E-2</v>
      </c>
      <c r="T170">
        <v>2.5552749999E-2</v>
      </c>
      <c r="U170">
        <v>3.0229083332583302E-2</v>
      </c>
      <c r="V170">
        <v>3.04072499998333E-2</v>
      </c>
      <c r="W170">
        <v>0.03</v>
      </c>
      <c r="X170">
        <v>0.03</v>
      </c>
      <c r="Y170">
        <v>3.2400249999999998E-2</v>
      </c>
      <c r="Z170">
        <v>3.5349499999999999E-2</v>
      </c>
      <c r="AA170">
        <v>3.7769749999999998E-2</v>
      </c>
      <c r="AB170">
        <v>4.01833333333333E-2</v>
      </c>
      <c r="AC170">
        <v>4.2442750000000001E-2</v>
      </c>
      <c r="AD170">
        <v>4.3180666666666701E-2</v>
      </c>
      <c r="AE170">
        <v>4.0428916666666703E-2</v>
      </c>
      <c r="AF170">
        <v>0.29073125</v>
      </c>
      <c r="AG170">
        <v>0.52464466666666698</v>
      </c>
      <c r="AH170">
        <v>0.74491808333333298</v>
      </c>
      <c r="AI170">
        <v>0.92908883333333303</v>
      </c>
      <c r="AJ170">
        <v>1.4344675</v>
      </c>
      <c r="AK170">
        <v>2.51655416666667</v>
      </c>
      <c r="AL170">
        <v>3.8742366666666701</v>
      </c>
      <c r="AM170">
        <v>6.0385883333333297</v>
      </c>
      <c r="AN170">
        <v>9.0243333333333293</v>
      </c>
      <c r="AO170">
        <v>11.293749999999999</v>
      </c>
      <c r="AP170">
        <v>11.5435833333333</v>
      </c>
      <c r="AQ170">
        <v>11.8745833333333</v>
      </c>
      <c r="AR170">
        <v>12.7751116666667</v>
      </c>
      <c r="AS170">
        <v>15.22725</v>
      </c>
      <c r="AT170">
        <v>20.703640833333299</v>
      </c>
      <c r="AU170">
        <v>23.677956666666699</v>
      </c>
      <c r="AV170">
        <v>23.7822675</v>
      </c>
      <c r="AW170">
        <v>22.581342500000002</v>
      </c>
      <c r="AX170">
        <v>23.060964999999999</v>
      </c>
      <c r="AY170">
        <v>25.400779166666702</v>
      </c>
      <c r="AZ170">
        <v>25.840341450216499</v>
      </c>
      <c r="BA170">
        <v>24.300642472865299</v>
      </c>
      <c r="BB170">
        <v>27.518299963924999</v>
      </c>
      <c r="BC170">
        <v>33.960098800690801</v>
      </c>
      <c r="BD170">
        <v>29.067599931977501</v>
      </c>
      <c r="BE170">
        <v>28.3729844798921</v>
      </c>
      <c r="BF170">
        <v>30.1041110929498</v>
      </c>
      <c r="BG170">
        <v>31.352687700944301</v>
      </c>
      <c r="BH170">
        <v>39.982474146540603</v>
      </c>
      <c r="BI170">
        <v>63.056232731037099</v>
      </c>
      <c r="BJ170">
        <v>63.584322913398999</v>
      </c>
      <c r="BK170">
        <v>60.326207643202203</v>
      </c>
      <c r="BL170">
        <v>62.548333333333296</v>
      </c>
      <c r="BM170">
        <v>69.465000000000003</v>
      </c>
      <c r="BN170">
        <v>65.465000000000003</v>
      </c>
      <c r="BO170">
        <v>63.850833333333298</v>
      </c>
      <c r="BP170">
        <v>63.885833333333302</v>
      </c>
      <c r="BQ170">
        <v>63.885833333333302</v>
      </c>
      <c r="BR170">
        <v>63.885833333333302</v>
      </c>
    </row>
    <row r="171" spans="1:70" x14ac:dyDescent="0.35">
      <c r="A171" t="s">
        <v>1814</v>
      </c>
      <c r="B171" t="s">
        <v>1815</v>
      </c>
      <c r="C171" t="s">
        <v>1975</v>
      </c>
      <c r="D171" t="s">
        <v>1976</v>
      </c>
      <c r="E171">
        <v>4.9369911160770199</v>
      </c>
      <c r="F171">
        <v>4.9369911160770199</v>
      </c>
      <c r="G171">
        <v>4.9369911160770199</v>
      </c>
      <c r="H171">
        <v>4.9369911160770199</v>
      </c>
      <c r="I171">
        <v>4.9369911160770199</v>
      </c>
      <c r="J171">
        <v>4.9369911160770199</v>
      </c>
      <c r="K171">
        <v>4.9369911160770199</v>
      </c>
      <c r="L171">
        <v>4.9369911160770199</v>
      </c>
      <c r="M171">
        <v>4.9369911160770199</v>
      </c>
      <c r="N171">
        <v>5.1941573199841704</v>
      </c>
      <c r="O171">
        <v>5.5541900054541902</v>
      </c>
      <c r="P171">
        <v>5.5426325049163401</v>
      </c>
      <c r="Q171">
        <v>5.0405333331666702</v>
      </c>
      <c r="R171">
        <v>4.4577666666666698</v>
      </c>
      <c r="S171">
        <v>4.5333333332333297</v>
      </c>
      <c r="T171">
        <v>4.3104249999000004</v>
      </c>
      <c r="U171">
        <v>4.5022249999000001</v>
      </c>
      <c r="V171">
        <v>4.5587083333249998</v>
      </c>
      <c r="W171">
        <v>4.61625</v>
      </c>
      <c r="X171">
        <v>4.5892499999999998</v>
      </c>
      <c r="Y171">
        <v>4.5914083332500004</v>
      </c>
      <c r="Z171">
        <v>4.8295833333333302</v>
      </c>
      <c r="AA171">
        <v>5.1769166666666697</v>
      </c>
      <c r="AB171">
        <v>5.4811666665666703</v>
      </c>
      <c r="AC171">
        <v>6.3803333332833301</v>
      </c>
      <c r="AD171">
        <v>7.7084999999583301</v>
      </c>
      <c r="AE171">
        <v>7.4374999999833298</v>
      </c>
      <c r="AF171">
        <v>7.3878333333333304</v>
      </c>
      <c r="AG171">
        <v>7.5260833333333297</v>
      </c>
      <c r="AH171">
        <v>8.3050999999999995</v>
      </c>
      <c r="AI171">
        <v>8.0609000000000002</v>
      </c>
      <c r="AJ171">
        <v>8.1945833333333304</v>
      </c>
      <c r="AK171">
        <v>8.7026749999999993</v>
      </c>
      <c r="AL171">
        <v>12.080583333333299</v>
      </c>
      <c r="AM171">
        <v>12.3575</v>
      </c>
      <c r="AN171">
        <v>12.9768333333333</v>
      </c>
      <c r="AO171">
        <v>13.7221666666667</v>
      </c>
      <c r="AP171">
        <v>15.1853333333333</v>
      </c>
      <c r="AQ171">
        <v>18.847583333333301</v>
      </c>
      <c r="AR171">
        <v>20.951416666666699</v>
      </c>
      <c r="AS171">
        <v>23.892333333333301</v>
      </c>
      <c r="AT171">
        <v>25.562916666666698</v>
      </c>
      <c r="AU171">
        <v>27.173916666666699</v>
      </c>
      <c r="AV171">
        <v>26.303000000000001</v>
      </c>
      <c r="AX171">
        <v>26.5528333333333</v>
      </c>
      <c r="AY171">
        <v>26.86</v>
      </c>
      <c r="AZ171">
        <v>25.8586666666667</v>
      </c>
      <c r="BA171">
        <v>23.820333333333298</v>
      </c>
      <c r="BB171">
        <v>26.2365833333333</v>
      </c>
      <c r="BC171">
        <v>27.5894166666667</v>
      </c>
      <c r="BD171">
        <v>28.111833333333301</v>
      </c>
      <c r="BE171">
        <v>29.661999999999999</v>
      </c>
      <c r="BF171">
        <v>30.068166666666698</v>
      </c>
      <c r="BG171">
        <v>30.272500000000001</v>
      </c>
      <c r="BH171">
        <v>32.467166666666699</v>
      </c>
      <c r="BI171">
        <v>35.237083333333302</v>
      </c>
      <c r="BJ171">
        <v>35.794416666666699</v>
      </c>
      <c r="BK171">
        <v>35.677500000000002</v>
      </c>
      <c r="BL171">
        <v>36.690833333333302</v>
      </c>
      <c r="BM171">
        <v>37.189166666666701</v>
      </c>
      <c r="BN171">
        <v>36.063333333333297</v>
      </c>
    </row>
    <row r="172" spans="1:70" x14ac:dyDescent="0.35">
      <c r="A172" t="s">
        <v>1816</v>
      </c>
      <c r="B172" t="s">
        <v>1817</v>
      </c>
      <c r="C172" t="s">
        <v>1975</v>
      </c>
      <c r="D172" t="s">
        <v>1976</v>
      </c>
      <c r="E172">
        <v>4.7619000037618999</v>
      </c>
      <c r="F172">
        <v>4.7619000037618999</v>
      </c>
      <c r="G172">
        <v>4.7619000037618999</v>
      </c>
      <c r="H172">
        <v>4.7619000037618999</v>
      </c>
      <c r="I172">
        <v>4.7619000037618999</v>
      </c>
      <c r="J172">
        <v>4.7619000037618999</v>
      </c>
      <c r="K172">
        <v>4.7619000037618999</v>
      </c>
      <c r="L172">
        <v>4.8280375034312097</v>
      </c>
      <c r="M172">
        <v>5.5555500045555499</v>
      </c>
      <c r="N172">
        <v>5.5555500045555499</v>
      </c>
      <c r="O172">
        <v>5.5555500045555499</v>
      </c>
      <c r="P172">
        <v>5.4857589225245</v>
      </c>
      <c r="Q172">
        <v>5.3385261876059804</v>
      </c>
      <c r="R172">
        <v>5.4422657127583198</v>
      </c>
      <c r="S172">
        <v>5.7030750726300301</v>
      </c>
      <c r="T172">
        <v>6.0267973347139598</v>
      </c>
      <c r="U172">
        <v>6.6815249989999996</v>
      </c>
      <c r="V172">
        <v>6.6073083323333304</v>
      </c>
      <c r="W172">
        <v>6.1632749990000004</v>
      </c>
      <c r="X172">
        <v>6.3081083323333296</v>
      </c>
      <c r="Y172">
        <v>7.6842916656666702</v>
      </c>
      <c r="Z172">
        <v>8.9365416660833308</v>
      </c>
      <c r="AA172">
        <v>10.872549999583301</v>
      </c>
      <c r="AB172">
        <v>11.7061999994167</v>
      </c>
      <c r="AC172">
        <v>13.800333332833301</v>
      </c>
      <c r="AD172">
        <v>15.442483333166701</v>
      </c>
      <c r="AE172">
        <v>13.4663583333333</v>
      </c>
      <c r="AF172">
        <v>12.878216666666701</v>
      </c>
      <c r="AG172">
        <v>13.437725</v>
      </c>
      <c r="AH172">
        <v>15.2497666666667</v>
      </c>
      <c r="AI172">
        <v>14.863466666666699</v>
      </c>
      <c r="AJ172">
        <v>15.6523083333333</v>
      </c>
      <c r="AK172">
        <v>15.5632083333333</v>
      </c>
      <c r="AL172">
        <v>17.648025000000001</v>
      </c>
      <c r="AM172">
        <v>17.960366666666701</v>
      </c>
      <c r="AN172">
        <v>17.386316666666701</v>
      </c>
      <c r="AO172">
        <v>17.948066666666701</v>
      </c>
      <c r="AP172">
        <v>21.057258333333301</v>
      </c>
      <c r="AQ172">
        <v>23.992650000000001</v>
      </c>
      <c r="AR172">
        <v>25.185808333333298</v>
      </c>
      <c r="AS172">
        <v>26.249558333333301</v>
      </c>
      <c r="AT172">
        <v>29.129258333333301</v>
      </c>
      <c r="AU172">
        <v>29.962</v>
      </c>
      <c r="AV172">
        <v>27.901475000000001</v>
      </c>
      <c r="AW172">
        <v>27.498516666666699</v>
      </c>
      <c r="AX172">
        <v>29.496233333333301</v>
      </c>
      <c r="AY172">
        <v>31.708066666666699</v>
      </c>
      <c r="AZ172">
        <v>31.313656250000001</v>
      </c>
      <c r="BA172">
        <v>28.452837500000001</v>
      </c>
      <c r="BB172">
        <v>31.959800000000001</v>
      </c>
      <c r="BC172">
        <v>30.784400000000002</v>
      </c>
      <c r="BD172">
        <v>28.705950000000001</v>
      </c>
      <c r="BE172">
        <v>30.0499716666667</v>
      </c>
      <c r="BF172">
        <v>30.7013583333333</v>
      </c>
      <c r="BG172">
        <v>30.6216166666667</v>
      </c>
      <c r="BH172">
        <v>35.056699999999999</v>
      </c>
      <c r="BI172">
        <v>35.541883333333303</v>
      </c>
      <c r="BJ172">
        <v>34.481408333333299</v>
      </c>
      <c r="BK172">
        <v>33.934449999999998</v>
      </c>
      <c r="BL172">
        <v>35.473516666666697</v>
      </c>
      <c r="BM172">
        <v>39.346933333333297</v>
      </c>
      <c r="BN172">
        <v>41.692133333333302</v>
      </c>
      <c r="BO172">
        <v>44.182774999999999</v>
      </c>
      <c r="BP172">
        <v>45.267225000000003</v>
      </c>
      <c r="BQ172">
        <v>45.267225000000003</v>
      </c>
      <c r="BR172">
        <v>45.267225000000003</v>
      </c>
    </row>
    <row r="173" spans="1:70" x14ac:dyDescent="0.35">
      <c r="A173" t="s">
        <v>1818</v>
      </c>
      <c r="B173" t="s">
        <v>1819</v>
      </c>
      <c r="C173" t="s">
        <v>1975</v>
      </c>
      <c r="D173" t="s">
        <v>1976</v>
      </c>
      <c r="E173">
        <v>0.71428514242891405</v>
      </c>
      <c r="F173">
        <v>0.71428514242891405</v>
      </c>
      <c r="G173">
        <v>0.71428514242891405</v>
      </c>
      <c r="H173">
        <v>0.71428514242891405</v>
      </c>
      <c r="I173">
        <v>0.71428514242891405</v>
      </c>
      <c r="J173">
        <v>0.71428514242891405</v>
      </c>
      <c r="K173">
        <v>0.71428514242891405</v>
      </c>
      <c r="L173">
        <v>0.72420586859353897</v>
      </c>
      <c r="M173">
        <v>0.83333299983333298</v>
      </c>
      <c r="N173">
        <v>0.83333299983333298</v>
      </c>
      <c r="O173">
        <v>0.83333299983333298</v>
      </c>
      <c r="P173">
        <v>0.83089400256529</v>
      </c>
      <c r="Q173">
        <v>0.801557908669424</v>
      </c>
      <c r="R173">
        <v>0.81926216566666699</v>
      </c>
      <c r="S173">
        <v>0.84120341566666701</v>
      </c>
      <c r="T173">
        <v>0.86383349899999995</v>
      </c>
      <c r="U173">
        <v>0.91301141566666699</v>
      </c>
      <c r="V173">
        <v>0.90292808233333299</v>
      </c>
      <c r="W173">
        <v>0.84374508233333301</v>
      </c>
      <c r="X173">
        <v>0.81687791566666701</v>
      </c>
      <c r="Y173">
        <v>0.81209566566666702</v>
      </c>
      <c r="Z173">
        <v>0.895299082333333</v>
      </c>
      <c r="AA173">
        <v>1.05550908241667</v>
      </c>
      <c r="AB173">
        <v>1.17476333241667</v>
      </c>
      <c r="AC173">
        <v>1.4133799995</v>
      </c>
      <c r="AD173">
        <v>1.71909666625</v>
      </c>
      <c r="AE173">
        <v>1.86107333308333</v>
      </c>
      <c r="AF173">
        <v>2.2087425000000001</v>
      </c>
      <c r="AG173">
        <v>2.56130083333333</v>
      </c>
      <c r="AH173">
        <v>2.7595241666666701</v>
      </c>
      <c r="AI173">
        <v>2.7288816666666702</v>
      </c>
      <c r="AJ173">
        <v>2.8033125000000001</v>
      </c>
      <c r="AK173">
        <v>3.6032754166666701</v>
      </c>
      <c r="AL173">
        <v>4.4027783333333304</v>
      </c>
      <c r="AM173">
        <v>8.7364049999999995</v>
      </c>
      <c r="AN173">
        <v>15.2837416666667</v>
      </c>
      <c r="AO173">
        <v>15.3084666666667</v>
      </c>
      <c r="AP173">
        <v>16.444175000000001</v>
      </c>
      <c r="AQ173">
        <v>31.072683333333298</v>
      </c>
      <c r="AR173">
        <v>44.088141666666701</v>
      </c>
      <c r="AS173">
        <v>59.543808333333303</v>
      </c>
      <c r="AT173">
        <v>72.197333333333304</v>
      </c>
      <c r="AU173">
        <v>76.686608333333297</v>
      </c>
      <c r="AV173">
        <v>97.432474999999997</v>
      </c>
      <c r="AW173">
        <v>108.89750833333299</v>
      </c>
      <c r="AX173">
        <v>118.42</v>
      </c>
      <c r="AY173">
        <v>136.01249999999999</v>
      </c>
      <c r="AZ173">
        <v>139.95750000000001</v>
      </c>
      <c r="BA173">
        <v>140.52166666666699</v>
      </c>
      <c r="BB173">
        <v>141.16833333333301</v>
      </c>
      <c r="BC173">
        <v>150.48583333333301</v>
      </c>
      <c r="BD173">
        <v>156.51583333333301</v>
      </c>
      <c r="BE173">
        <v>249.106666666667</v>
      </c>
      <c r="BF173">
        <v>364.40583333333302</v>
      </c>
      <c r="BG173">
        <v>424.89666666666699</v>
      </c>
      <c r="BH173">
        <v>499.60583333333301</v>
      </c>
      <c r="BI173">
        <v>718.005</v>
      </c>
      <c r="BJ173">
        <v>730.27250000000004</v>
      </c>
      <c r="BK173">
        <v>732.33333333333303</v>
      </c>
      <c r="BL173">
        <v>745.54066787737202</v>
      </c>
      <c r="BM173">
        <v>749.52749388220104</v>
      </c>
    </row>
    <row r="174" spans="1:70" x14ac:dyDescent="0.35">
      <c r="A174" t="s">
        <v>34</v>
      </c>
      <c r="B174" t="s">
        <v>218</v>
      </c>
      <c r="C174" t="s">
        <v>1975</v>
      </c>
      <c r="D174" t="s">
        <v>1976</v>
      </c>
      <c r="E174">
        <v>3.0612200020612201</v>
      </c>
      <c r="F174">
        <v>3.0612200020612201</v>
      </c>
      <c r="G174">
        <v>3.0612200020612201</v>
      </c>
      <c r="H174">
        <v>3.0612200020612201</v>
      </c>
      <c r="I174">
        <v>3.0612200020612201</v>
      </c>
      <c r="J174">
        <v>3.0612200020612201</v>
      </c>
      <c r="K174">
        <v>3.0612200020612201</v>
      </c>
      <c r="L174">
        <v>3.0612200020612201</v>
      </c>
      <c r="M174">
        <v>3.0612200020612201</v>
      </c>
      <c r="N174">
        <v>3.0612200020612201</v>
      </c>
      <c r="O174">
        <v>3.0612200020612201</v>
      </c>
      <c r="P174">
        <v>3.0522604298093099</v>
      </c>
      <c r="Q174">
        <v>2.81955586834381</v>
      </c>
      <c r="R174">
        <v>2.4433296548619801</v>
      </c>
      <c r="S174">
        <v>2.4070666659166702</v>
      </c>
      <c r="T174">
        <v>2.3937833331666698</v>
      </c>
      <c r="U174">
        <v>2.5415749991666701</v>
      </c>
      <c r="V174">
        <v>2.4612833324166701</v>
      </c>
      <c r="W174">
        <v>2.3160416657499998</v>
      </c>
      <c r="X174">
        <v>2.1884416659166699</v>
      </c>
      <c r="Y174">
        <v>2.1768833324166699</v>
      </c>
      <c r="Z174">
        <v>2.3041249991666701</v>
      </c>
      <c r="AA174">
        <v>2.3353916658333298</v>
      </c>
      <c r="AB174">
        <v>2.3212499991666702</v>
      </c>
      <c r="AC174">
        <v>2.3436416661666701</v>
      </c>
      <c r="AD174">
        <v>2.4830416666666699</v>
      </c>
      <c r="AE174">
        <v>2.5814416666666702</v>
      </c>
      <c r="AF174">
        <v>2.5196383333333299</v>
      </c>
      <c r="AG174">
        <v>2.6187833333333299</v>
      </c>
      <c r="AH174">
        <v>2.7088416666666699</v>
      </c>
      <c r="AI174">
        <v>2.7048749999999999</v>
      </c>
      <c r="AJ174">
        <v>2.7500666666666702</v>
      </c>
      <c r="AK174">
        <v>2.5473833333333298</v>
      </c>
      <c r="AL174">
        <v>2.5740949999999998</v>
      </c>
      <c r="AM174">
        <v>2.6242566666666698</v>
      </c>
      <c r="AN174">
        <v>2.5044041666666699</v>
      </c>
      <c r="AO174">
        <v>2.5159425</v>
      </c>
      <c r="AP174">
        <v>2.8131916666666701</v>
      </c>
      <c r="AQ174">
        <v>3.9243749999999999</v>
      </c>
      <c r="AR174">
        <v>3.8</v>
      </c>
      <c r="AS174">
        <v>3.8</v>
      </c>
      <c r="AT174">
        <v>3.8</v>
      </c>
      <c r="AU174">
        <v>3.8</v>
      </c>
      <c r="AV174">
        <v>3.8</v>
      </c>
      <c r="AW174">
        <v>3.8</v>
      </c>
      <c r="AX174">
        <v>3.7870916666666701</v>
      </c>
      <c r="AY174">
        <v>3.6681769583333299</v>
      </c>
      <c r="AZ174">
        <v>3.43756938226247</v>
      </c>
      <c r="BA174">
        <v>3.3358333333333299</v>
      </c>
      <c r="BB174">
        <v>3.5245029107064401</v>
      </c>
      <c r="BC174">
        <v>3.22108691472175</v>
      </c>
      <c r="BD174">
        <v>3.06000301052058</v>
      </c>
      <c r="BE174">
        <v>3.08880086662188</v>
      </c>
      <c r="BF174">
        <v>3.1509085500972498</v>
      </c>
      <c r="BG174">
        <v>3.2728597464304698</v>
      </c>
      <c r="BH174">
        <v>3.9055002630276801</v>
      </c>
      <c r="BI174">
        <v>4.14830066287879</v>
      </c>
      <c r="BJ174">
        <v>4.3004408776112397</v>
      </c>
      <c r="BK174">
        <v>4.0351301370680597</v>
      </c>
      <c r="BL174">
        <v>4.1424697356973104</v>
      </c>
      <c r="BM174">
        <v>4.2034819485188404</v>
      </c>
      <c r="BN174">
        <v>4.1432975981772104</v>
      </c>
      <c r="BO174">
        <v>4.4010763454007202</v>
      </c>
      <c r="BP174">
        <v>4.5606234324089803</v>
      </c>
      <c r="BQ174">
        <v>4.5606234324089803</v>
      </c>
      <c r="BR174">
        <v>4.5606234324089803</v>
      </c>
    </row>
    <row r="175" spans="1:70" x14ac:dyDescent="0.35">
      <c r="A175" t="s">
        <v>1820</v>
      </c>
      <c r="B175" t="s">
        <v>1821</v>
      </c>
      <c r="C175" t="s">
        <v>1975</v>
      </c>
      <c r="D175" t="s">
        <v>1976</v>
      </c>
    </row>
    <row r="176" spans="1:70" x14ac:dyDescent="0.35">
      <c r="A176" t="s">
        <v>1822</v>
      </c>
      <c r="B176" t="s">
        <v>1823</v>
      </c>
      <c r="C176" t="s">
        <v>1975</v>
      </c>
      <c r="D176" t="s">
        <v>1976</v>
      </c>
      <c r="G176">
        <v>0.71326549427167596</v>
      </c>
      <c r="H176">
        <v>0.71528718525026103</v>
      </c>
      <c r="I176">
        <v>0.71725864624589497</v>
      </c>
      <c r="J176">
        <v>0.71633440114267999</v>
      </c>
      <c r="K176">
        <v>0.71698343163387301</v>
      </c>
      <c r="L176">
        <v>0.71704961913768805</v>
      </c>
      <c r="M176">
        <v>0.71699815611019702</v>
      </c>
      <c r="N176">
        <v>0.71805712542767897</v>
      </c>
      <c r="O176">
        <v>0.71641352003693703</v>
      </c>
      <c r="P176">
        <v>0.713047571920987</v>
      </c>
      <c r="Q176">
        <v>0.772828411038462</v>
      </c>
      <c r="R176">
        <v>0.69411413758375096</v>
      </c>
      <c r="S176">
        <v>0.67947700357025098</v>
      </c>
      <c r="T176">
        <v>0.73950775529633594</v>
      </c>
      <c r="U176">
        <v>0.86956521814744803</v>
      </c>
      <c r="V176">
        <v>0.86956521814744803</v>
      </c>
      <c r="W176">
        <v>0.86956521814744803</v>
      </c>
      <c r="X176">
        <v>0.84202260193494305</v>
      </c>
      <c r="Y176">
        <v>0.77883373727604099</v>
      </c>
      <c r="Z176">
        <v>0.87757894275815396</v>
      </c>
      <c r="AA176">
        <v>1.0858158330833301</v>
      </c>
      <c r="AB176">
        <v>1.1140999997500001</v>
      </c>
      <c r="AC176">
        <v>1.47527749975</v>
      </c>
      <c r="AD176">
        <v>2.2286749994166701</v>
      </c>
      <c r="AE176">
        <v>2.2850316664166699</v>
      </c>
      <c r="AF176">
        <v>2.03603333333333</v>
      </c>
      <c r="AG176">
        <v>2.2734675000000002</v>
      </c>
      <c r="AH176">
        <v>2.6226775</v>
      </c>
      <c r="AI176">
        <v>2.58732083333333</v>
      </c>
      <c r="AJ176">
        <v>2.7613150000000002</v>
      </c>
      <c r="AK176">
        <v>2.8520141666666698</v>
      </c>
      <c r="AL176">
        <v>3.2677415833333301</v>
      </c>
      <c r="AM176">
        <v>3.5507983333333302</v>
      </c>
      <c r="AN176">
        <v>3.6270850000000001</v>
      </c>
      <c r="AO176">
        <v>4.2993491666666701</v>
      </c>
      <c r="AP176">
        <v>4.6079616666666698</v>
      </c>
      <c r="AQ176">
        <v>5.52828416666667</v>
      </c>
      <c r="AR176">
        <v>6.1094841666666699</v>
      </c>
      <c r="AS176">
        <v>6.9398283333333302</v>
      </c>
      <c r="AT176">
        <v>8.6091808333333297</v>
      </c>
      <c r="AU176">
        <v>10.540746666666699</v>
      </c>
      <c r="AV176">
        <v>7.5647491666666697</v>
      </c>
      <c r="AW176">
        <v>6.4596925000000001</v>
      </c>
      <c r="AX176">
        <v>6.3771166666666703</v>
      </c>
      <c r="AY176">
        <v>6.76715</v>
      </c>
      <c r="AZ176">
        <v>7.0543916666666702</v>
      </c>
      <c r="BA176">
        <v>8.2517416666666694</v>
      </c>
      <c r="BB176">
        <v>8.5228198333333296</v>
      </c>
      <c r="BC176">
        <v>7.3302500000000004</v>
      </c>
      <c r="BD176">
        <v>7.3000249999999998</v>
      </c>
      <c r="BE176">
        <v>8.1937708333333301</v>
      </c>
      <c r="BF176">
        <v>9.7500750000000007</v>
      </c>
      <c r="BG176">
        <v>10.8428875</v>
      </c>
      <c r="BH176">
        <v>12.8819208333333</v>
      </c>
      <c r="BI176">
        <v>14.708766666666699</v>
      </c>
      <c r="BJ176">
        <v>13.312900000000001</v>
      </c>
      <c r="BK176">
        <v>13.2339416666667</v>
      </c>
      <c r="BL176">
        <v>14.4486904166667</v>
      </c>
      <c r="BM176">
        <v>16.463266666666701</v>
      </c>
      <c r="BN176">
        <v>14.778675</v>
      </c>
      <c r="BO176">
        <v>16.355858333333298</v>
      </c>
      <c r="BP176">
        <v>18.446308333333299</v>
      </c>
      <c r="BQ176">
        <v>18.446308333333299</v>
      </c>
      <c r="BR176">
        <v>18.446308333333299</v>
      </c>
    </row>
    <row r="177" spans="1:70" x14ac:dyDescent="0.35">
      <c r="A177" t="s">
        <v>1824</v>
      </c>
      <c r="B177" t="s">
        <v>1825</v>
      </c>
      <c r="C177" t="s">
        <v>1975</v>
      </c>
      <c r="D177" t="s">
        <v>1976</v>
      </c>
      <c r="E177">
        <v>89.765000088765007</v>
      </c>
      <c r="F177">
        <v>89.765000088765007</v>
      </c>
      <c r="G177">
        <v>89.765000088765007</v>
      </c>
      <c r="H177">
        <v>89.765000088765007</v>
      </c>
      <c r="I177">
        <v>89.765000088765007</v>
      </c>
      <c r="J177">
        <v>89.765000088765007</v>
      </c>
      <c r="K177">
        <v>89.765000088765007</v>
      </c>
      <c r="L177">
        <v>89.765000088765007</v>
      </c>
      <c r="M177">
        <v>89.765000088765007</v>
      </c>
      <c r="N177">
        <v>94.440000093440005</v>
      </c>
      <c r="O177">
        <v>100.985000099985</v>
      </c>
      <c r="P177">
        <v>100.689451223571</v>
      </c>
      <c r="Q177">
        <v>91.645968951929206</v>
      </c>
      <c r="R177">
        <v>81.0502219755422</v>
      </c>
      <c r="S177">
        <v>87.528548830185898</v>
      </c>
      <c r="T177">
        <v>77.931588724653196</v>
      </c>
      <c r="U177">
        <v>86.890670674160404</v>
      </c>
      <c r="V177">
        <v>89.337637916450106</v>
      </c>
      <c r="W177">
        <v>82.056281563365701</v>
      </c>
      <c r="X177">
        <v>77.352952935139498</v>
      </c>
      <c r="Y177">
        <v>76.828559514107795</v>
      </c>
      <c r="Z177">
        <v>98.810961781363503</v>
      </c>
      <c r="AA177">
        <v>119.492607763333</v>
      </c>
      <c r="AB177">
        <v>138.56880080833301</v>
      </c>
      <c r="AC177">
        <v>158.89256837242399</v>
      </c>
      <c r="AD177">
        <v>163.367563900455</v>
      </c>
      <c r="AE177">
        <v>125.928813465</v>
      </c>
      <c r="AF177">
        <v>109.285496775</v>
      </c>
      <c r="AG177">
        <v>108.307921995</v>
      </c>
      <c r="AH177">
        <v>116.002459755</v>
      </c>
      <c r="AI177">
        <v>99.004900995</v>
      </c>
      <c r="AJ177">
        <v>102.58383680999999</v>
      </c>
      <c r="AK177">
        <v>96.251100718499998</v>
      </c>
      <c r="AL177">
        <v>102.96771521399999</v>
      </c>
      <c r="AM177">
        <v>100.946171781</v>
      </c>
      <c r="AN177">
        <v>90.754136518500005</v>
      </c>
      <c r="AO177">
        <v>93.009406990499997</v>
      </c>
      <c r="AP177">
        <v>106.12156054499999</v>
      </c>
      <c r="AQ177">
        <v>107.2638139482</v>
      </c>
      <c r="AR177">
        <v>111.966914110147</v>
      </c>
      <c r="AS177">
        <v>129.201037953271</v>
      </c>
      <c r="AT177">
        <v>133.23779121622499</v>
      </c>
      <c r="AU177">
        <v>126.200312871571</v>
      </c>
      <c r="AV177">
        <v>105.494942032458</v>
      </c>
      <c r="AW177">
        <v>95.933336892522902</v>
      </c>
      <c r="AX177">
        <v>95.918843390948496</v>
      </c>
      <c r="AY177">
        <v>95.039671719798207</v>
      </c>
      <c r="AZ177">
        <v>87.073047933181201</v>
      </c>
      <c r="BA177">
        <v>81.136329278054902</v>
      </c>
      <c r="BB177">
        <v>85.5557814096789</v>
      </c>
      <c r="BC177">
        <v>90.0129741146296</v>
      </c>
      <c r="BD177">
        <v>85.729551829928695</v>
      </c>
      <c r="BE177">
        <v>92.880411084142906</v>
      </c>
      <c r="BF177">
        <v>89.850221498738506</v>
      </c>
      <c r="BG177">
        <v>89.824335377900894</v>
      </c>
      <c r="BH177">
        <v>107.55323440431501</v>
      </c>
      <c r="BI177">
        <v>107.806815805024</v>
      </c>
      <c r="BJ177">
        <v>105.63307815114899</v>
      </c>
      <c r="BK177">
        <v>101.046821879543</v>
      </c>
      <c r="BL177">
        <v>106.588933804405</v>
      </c>
      <c r="BM177">
        <v>104.710608186968</v>
      </c>
      <c r="BN177">
        <v>100.88022256618601</v>
      </c>
      <c r="BO177">
        <v>113.474367224106</v>
      </c>
      <c r="BP177">
        <v>110.34717131744</v>
      </c>
      <c r="BQ177">
        <v>110.34717131744</v>
      </c>
      <c r="BR177">
        <v>110.34717131744</v>
      </c>
    </row>
    <row r="178" spans="1:70" x14ac:dyDescent="0.35">
      <c r="A178" t="s">
        <v>1826</v>
      </c>
      <c r="B178" t="s">
        <v>1827</v>
      </c>
      <c r="C178" t="s">
        <v>1975</v>
      </c>
      <c r="D178" t="s">
        <v>1976</v>
      </c>
      <c r="E178">
        <v>245.19510139835899</v>
      </c>
      <c r="F178">
        <v>245.26010162116</v>
      </c>
      <c r="G178">
        <v>245.013850686544</v>
      </c>
      <c r="H178">
        <v>245.01635069607499</v>
      </c>
      <c r="I178">
        <v>245.027184079042</v>
      </c>
      <c r="J178">
        <v>245.06093420770799</v>
      </c>
      <c r="K178">
        <v>245.67843655764401</v>
      </c>
      <c r="L178">
        <v>246.00093779128099</v>
      </c>
      <c r="M178">
        <v>247.56469375695099</v>
      </c>
      <c r="N178">
        <v>259.960574351236</v>
      </c>
      <c r="O178">
        <v>276.403137026845</v>
      </c>
      <c r="P178">
        <v>275.35645668533198</v>
      </c>
      <c r="Q178">
        <v>252.02762746264901</v>
      </c>
      <c r="R178">
        <v>222.88918305322699</v>
      </c>
      <c r="S178">
        <v>240.70466763782301</v>
      </c>
      <c r="T178">
        <v>214.31290034121901</v>
      </c>
      <c r="U178">
        <v>238.95049426705901</v>
      </c>
      <c r="V178">
        <v>245.67968656657601</v>
      </c>
      <c r="W178">
        <v>225.65586023395699</v>
      </c>
      <c r="X178">
        <v>212.721644262377</v>
      </c>
      <c r="Y178">
        <v>211.27955541470499</v>
      </c>
      <c r="Z178">
        <v>271.73145255032699</v>
      </c>
      <c r="AA178">
        <v>328.60625269898998</v>
      </c>
      <c r="AB178">
        <v>381.06603602462798</v>
      </c>
      <c r="AC178">
        <v>436.95666578800802</v>
      </c>
      <c r="AD178">
        <v>449.26296271160697</v>
      </c>
      <c r="AE178">
        <v>346.305903554493</v>
      </c>
      <c r="AF178">
        <v>300.53656240147802</v>
      </c>
      <c r="AG178">
        <v>297.84821881937802</v>
      </c>
      <c r="AH178">
        <v>319.008299487903</v>
      </c>
      <c r="AI178">
        <v>272.264787954393</v>
      </c>
      <c r="AJ178">
        <v>282.10690880881998</v>
      </c>
      <c r="AK178">
        <v>264.69180075057898</v>
      </c>
      <c r="AL178">
        <v>283.16257950001801</v>
      </c>
      <c r="AM178">
        <v>555.20469565569704</v>
      </c>
      <c r="AN178">
        <v>499.14842590131002</v>
      </c>
      <c r="AO178">
        <v>511.55243027251601</v>
      </c>
      <c r="AP178">
        <v>583.66937235339606</v>
      </c>
      <c r="AQ178">
        <v>589.951774567332</v>
      </c>
      <c r="AR178">
        <v>615.47334931916396</v>
      </c>
      <c r="AS178">
        <v>710.20797703136702</v>
      </c>
      <c r="AT178">
        <v>732.39769326022804</v>
      </c>
      <c r="AU178">
        <v>693.71322649637398</v>
      </c>
      <c r="AV178">
        <v>579.897426172466</v>
      </c>
      <c r="AW178">
        <v>527.33803229157604</v>
      </c>
      <c r="AX178">
        <v>527.25836264962595</v>
      </c>
      <c r="AY178">
        <v>522.42562489517604</v>
      </c>
      <c r="AZ178">
        <v>478.63371847636301</v>
      </c>
      <c r="BA178">
        <v>446.00004143278801</v>
      </c>
      <c r="BB178">
        <v>470.29342334139801</v>
      </c>
      <c r="BC178">
        <v>494.794262222947</v>
      </c>
      <c r="BD178">
        <v>471.24862571893698</v>
      </c>
      <c r="BE178">
        <v>510.55633845425098</v>
      </c>
      <c r="BF178">
        <v>493.89962385223703</v>
      </c>
      <c r="BG178">
        <v>493.757329875312</v>
      </c>
      <c r="BH178">
        <v>591.21169798260996</v>
      </c>
      <c r="BI178">
        <v>592.60561506302201</v>
      </c>
      <c r="BJ178">
        <v>580.65674958785803</v>
      </c>
      <c r="BK178">
        <v>555.44645839822601</v>
      </c>
      <c r="BL178">
        <v>585.91101318036897</v>
      </c>
      <c r="BM178">
        <v>575.58600451094503</v>
      </c>
      <c r="BN178">
        <v>554.53067503310399</v>
      </c>
      <c r="BO178">
        <v>623.75970091118199</v>
      </c>
      <c r="BP178">
        <v>606.56975016591696</v>
      </c>
      <c r="BQ178">
        <v>606.56975016591696</v>
      </c>
      <c r="BR178">
        <v>606.56975016591696</v>
      </c>
    </row>
    <row r="179" spans="1:70" x14ac:dyDescent="0.35">
      <c r="A179" t="s">
        <v>1828</v>
      </c>
      <c r="B179" t="s">
        <v>1829</v>
      </c>
      <c r="C179" t="s">
        <v>1975</v>
      </c>
      <c r="D179" t="s">
        <v>1976</v>
      </c>
      <c r="E179">
        <v>0.71428599971428597</v>
      </c>
      <c r="F179">
        <v>0.71428599971428597</v>
      </c>
      <c r="G179">
        <v>0.71428599971428597</v>
      </c>
      <c r="H179">
        <v>0.71428599971428597</v>
      </c>
      <c r="I179">
        <v>0.71428599971428597</v>
      </c>
      <c r="J179">
        <v>0.71428599971428597</v>
      </c>
      <c r="K179">
        <v>0.71428599971428597</v>
      </c>
      <c r="L179">
        <v>0.71428599971428597</v>
      </c>
      <c r="M179">
        <v>0.71428599971428597</v>
      </c>
      <c r="N179">
        <v>0.71428599971428597</v>
      </c>
      <c r="O179">
        <v>0.71428599971428597</v>
      </c>
      <c r="P179">
        <v>0.71285583298809596</v>
      </c>
      <c r="Q179">
        <v>0.65789499900000004</v>
      </c>
      <c r="R179">
        <v>0.65789499900000004</v>
      </c>
      <c r="S179">
        <v>0.63028204624823903</v>
      </c>
      <c r="T179">
        <v>0.61550155335078705</v>
      </c>
      <c r="U179">
        <v>0.62660100366536897</v>
      </c>
      <c r="V179">
        <v>0.64470106214118605</v>
      </c>
      <c r="W179">
        <v>0.63527199426580105</v>
      </c>
      <c r="X179">
        <v>0.60400737401714399</v>
      </c>
      <c r="Y179">
        <v>0.54678089191608303</v>
      </c>
      <c r="Z179">
        <v>0.61770817502880504</v>
      </c>
      <c r="AA179">
        <v>0.67346126152852404</v>
      </c>
      <c r="AB179">
        <v>0.72440985115157297</v>
      </c>
      <c r="AC179">
        <v>0.76652744911239201</v>
      </c>
      <c r="AD179">
        <v>0.89377408333333297</v>
      </c>
      <c r="AE179">
        <v>1.7545230040748101</v>
      </c>
      <c r="AF179">
        <v>4.0160373443362998</v>
      </c>
      <c r="AG179">
        <v>4.5369666666666699</v>
      </c>
      <c r="AH179">
        <v>7.3647349999999996</v>
      </c>
      <c r="AI179">
        <v>8.0382850000000001</v>
      </c>
      <c r="AJ179">
        <v>9.9094916666666695</v>
      </c>
      <c r="AK179">
        <v>17.298425000000002</v>
      </c>
      <c r="AL179">
        <v>22.0654</v>
      </c>
      <c r="AM179">
        <v>21.995999999999999</v>
      </c>
      <c r="AN179">
        <v>21.895258333333299</v>
      </c>
      <c r="AO179">
        <v>21.884425</v>
      </c>
      <c r="AP179">
        <v>21.886050000000001</v>
      </c>
      <c r="AQ179">
        <v>21.885999999999999</v>
      </c>
      <c r="AR179">
        <v>92.338099999999997</v>
      </c>
      <c r="AS179">
        <v>101.69733333333301</v>
      </c>
      <c r="AT179">
        <v>111.23125</v>
      </c>
      <c r="AU179">
        <v>120.57815833333299</v>
      </c>
      <c r="AV179">
        <v>129.22235000000001</v>
      </c>
      <c r="AW179">
        <v>132.888025</v>
      </c>
      <c r="AX179">
        <v>131.274333333333</v>
      </c>
      <c r="AY179">
        <v>128.65166666666701</v>
      </c>
      <c r="AZ179">
        <v>125.808108333333</v>
      </c>
      <c r="BA179">
        <v>118.566666666667</v>
      </c>
      <c r="BB179">
        <v>148.88</v>
      </c>
      <c r="BC179">
        <v>150.29750000000001</v>
      </c>
      <c r="BD179">
        <v>153.86250000000001</v>
      </c>
      <c r="BE179">
        <v>157.5</v>
      </c>
      <c r="BF179">
        <v>157.31166666666701</v>
      </c>
      <c r="BG179">
        <v>158.552641666667</v>
      </c>
      <c r="BH179">
        <v>192.440333333333</v>
      </c>
      <c r="BI179">
        <v>253.49199999999999</v>
      </c>
      <c r="BJ179">
        <v>305.79010916000499</v>
      </c>
      <c r="BK179">
        <v>306.08368824523399</v>
      </c>
      <c r="BL179">
        <v>306.92095149522299</v>
      </c>
      <c r="BM179">
        <v>358.81079725829699</v>
      </c>
      <c r="BN179">
        <v>401.15202922077901</v>
      </c>
      <c r="BO179">
        <v>425.979158066857</v>
      </c>
    </row>
    <row r="180" spans="1:70" x14ac:dyDescent="0.35">
      <c r="A180" t="s">
        <v>1830</v>
      </c>
      <c r="B180" t="s">
        <v>1831</v>
      </c>
      <c r="C180" t="s">
        <v>1975</v>
      </c>
      <c r="D180" t="s">
        <v>1976</v>
      </c>
      <c r="E180">
        <v>2.0606441896551702E-9</v>
      </c>
      <c r="F180">
        <v>2.0606441896551702E-9</v>
      </c>
      <c r="G180">
        <v>2.0606441896551702E-9</v>
      </c>
      <c r="H180">
        <v>2.0606441896551702E-9</v>
      </c>
      <c r="I180">
        <v>2.0606441896551702E-9</v>
      </c>
      <c r="J180">
        <v>2.0606441896551702E-9</v>
      </c>
      <c r="K180">
        <v>2.0606441896551702E-9</v>
      </c>
      <c r="L180">
        <v>2.0606441896551702E-9</v>
      </c>
      <c r="M180">
        <v>2.0606441896551702E-9</v>
      </c>
      <c r="N180">
        <v>2.0606441896551702E-9</v>
      </c>
      <c r="O180">
        <v>2.0606441896551702E-9</v>
      </c>
      <c r="P180">
        <v>2.0606441896551702E-9</v>
      </c>
      <c r="Q180">
        <v>2.0606441896551702E-9</v>
      </c>
      <c r="R180">
        <v>2.0606197500000002E-9</v>
      </c>
      <c r="S180">
        <v>2.0606441896551702E-9</v>
      </c>
      <c r="T180">
        <v>2.0606441896551702E-9</v>
      </c>
      <c r="U180">
        <v>2.0606441896551702E-9</v>
      </c>
      <c r="V180">
        <v>2.0606441896551702E-9</v>
      </c>
      <c r="W180">
        <v>2.0606441896551702E-9</v>
      </c>
      <c r="X180">
        <v>2.7882567155172402E-9</v>
      </c>
      <c r="Y180">
        <v>2.9474224137930999E-9</v>
      </c>
      <c r="Z180">
        <v>2.9474224137930999E-9</v>
      </c>
      <c r="AA180">
        <v>2.9474224137930999E-9</v>
      </c>
      <c r="AB180">
        <v>2.9476668103448198E-9</v>
      </c>
      <c r="AC180">
        <v>2.9476668103448198E-9</v>
      </c>
      <c r="AD180">
        <v>7.7730323275862004E-9</v>
      </c>
      <c r="AE180">
        <v>1.9502844827586202E-8</v>
      </c>
      <c r="AF180">
        <v>2.05293103448276E-8</v>
      </c>
      <c r="AG180">
        <v>5.3946239281609197E-5</v>
      </c>
      <c r="AH180">
        <v>3.1308999999999998E-3</v>
      </c>
      <c r="AI180">
        <v>0.14092241666666699</v>
      </c>
      <c r="AJ180">
        <v>4.27082828333333</v>
      </c>
      <c r="AK180">
        <v>5</v>
      </c>
      <c r="AL180">
        <v>5.6204083333333301</v>
      </c>
      <c r="AM180">
        <v>6.7228750000000002</v>
      </c>
      <c r="AN180">
        <v>7.5455916666666702</v>
      </c>
      <c r="AO180">
        <v>8.4354999999999993</v>
      </c>
      <c r="AP180">
        <v>9.4480833333333294</v>
      </c>
      <c r="AQ180">
        <v>10.5819166666667</v>
      </c>
      <c r="AR180">
        <v>11.80925</v>
      </c>
      <c r="AS180">
        <v>12.6843916666667</v>
      </c>
      <c r="AT180">
        <v>13.3719416666667</v>
      </c>
      <c r="AU180">
        <v>14.251325250000001</v>
      </c>
      <c r="AV180">
        <v>15.1046433333333</v>
      </c>
      <c r="AW180">
        <v>15.937247316462701</v>
      </c>
      <c r="AX180">
        <v>16.733329534050199</v>
      </c>
      <c r="AY180">
        <v>17.569998431899599</v>
      </c>
      <c r="AZ180">
        <v>18.448506159754199</v>
      </c>
      <c r="BA180">
        <v>19.371896406501101</v>
      </c>
      <c r="BB180">
        <v>20.339481870199702</v>
      </c>
      <c r="BC180">
        <v>21.356448683435801</v>
      </c>
      <c r="BD180">
        <v>22.424270616359401</v>
      </c>
      <c r="BE180">
        <v>23.546663531083901</v>
      </c>
      <c r="BF180">
        <v>24.7227641666667</v>
      </c>
      <c r="BG180">
        <v>25.958900366743499</v>
      </c>
      <c r="BH180">
        <v>27.256844940476199</v>
      </c>
      <c r="BI180">
        <v>28.6209624101587</v>
      </c>
      <c r="BJ180">
        <v>30.0509413442878</v>
      </c>
      <c r="BK180">
        <v>31.5532123338754</v>
      </c>
      <c r="BL180">
        <v>33.121745265283998</v>
      </c>
      <c r="BM180">
        <v>34.342122119702402</v>
      </c>
      <c r="BN180">
        <v>35.171016666666702</v>
      </c>
      <c r="BO180">
        <v>35.874421141966998</v>
      </c>
      <c r="BP180">
        <v>36.441194279658603</v>
      </c>
      <c r="BQ180">
        <v>36.441194279658603</v>
      </c>
      <c r="BR180">
        <v>36.441194279658603</v>
      </c>
    </row>
    <row r="181" spans="1:70" x14ac:dyDescent="0.35">
      <c r="A181" t="s">
        <v>1832</v>
      </c>
      <c r="B181" t="s">
        <v>1833</v>
      </c>
      <c r="C181" t="s">
        <v>1975</v>
      </c>
      <c r="D181" t="s">
        <v>1976</v>
      </c>
      <c r="E181">
        <v>3.8000000028000001</v>
      </c>
      <c r="F181">
        <v>3.6500000026500001</v>
      </c>
      <c r="G181">
        <v>3.6200000026199999</v>
      </c>
      <c r="H181">
        <v>3.6200000026199999</v>
      </c>
      <c r="I181">
        <v>3.6200000026199999</v>
      </c>
      <c r="J181">
        <v>3.6200000026199999</v>
      </c>
      <c r="K181">
        <v>3.6200000026199999</v>
      </c>
      <c r="L181">
        <v>3.6200000026199999</v>
      </c>
      <c r="M181">
        <v>3.6200000026199999</v>
      </c>
      <c r="N181">
        <v>3.6200000026199999</v>
      </c>
      <c r="O181">
        <v>3.6200000026199999</v>
      </c>
      <c r="P181">
        <v>3.5170805388896298</v>
      </c>
      <c r="Q181">
        <v>3.2094999990000002</v>
      </c>
      <c r="R181">
        <v>2.7955499990833301</v>
      </c>
      <c r="S181">
        <v>2.6883833323333302</v>
      </c>
      <c r="T181">
        <v>2.52899166575</v>
      </c>
      <c r="U181">
        <v>2.6439416656666701</v>
      </c>
      <c r="V181">
        <v>2.4542499990833302</v>
      </c>
      <c r="W181">
        <v>2.1635833325833298</v>
      </c>
      <c r="X181">
        <v>2.0059916657499999</v>
      </c>
      <c r="Y181">
        <v>1.98811666591667</v>
      </c>
      <c r="Z181">
        <v>2.4951999990833298</v>
      </c>
      <c r="AA181">
        <v>2.6702083324166699</v>
      </c>
      <c r="AB181">
        <v>2.8541249990000002</v>
      </c>
      <c r="AC181">
        <v>3.20868333291667</v>
      </c>
      <c r="AD181">
        <v>3.3214000000000001</v>
      </c>
      <c r="AE181">
        <v>2.4500249999166699</v>
      </c>
      <c r="AF181">
        <v>2.0257000000000001</v>
      </c>
      <c r="AG181">
        <v>1.97658333333333</v>
      </c>
      <c r="AH181">
        <v>2.1207375000000002</v>
      </c>
      <c r="AI181">
        <v>1.82094166666667</v>
      </c>
      <c r="AJ181">
        <v>1.8696666666666699</v>
      </c>
      <c r="AK181">
        <v>1.7584663333333299</v>
      </c>
      <c r="AL181">
        <v>1.85730516666667</v>
      </c>
      <c r="AM181">
        <v>1.81999508333333</v>
      </c>
      <c r="AN181">
        <v>1.60567525</v>
      </c>
      <c r="AO181">
        <v>1.6858967499999999</v>
      </c>
      <c r="AP181">
        <v>1.95126991666667</v>
      </c>
      <c r="AQ181">
        <v>1.983733</v>
      </c>
    </row>
    <row r="182" spans="1:70" x14ac:dyDescent="0.35">
      <c r="A182" t="s">
        <v>1834</v>
      </c>
      <c r="B182" t="s">
        <v>1835</v>
      </c>
      <c r="C182" t="s">
        <v>1975</v>
      </c>
      <c r="D182" t="s">
        <v>1976</v>
      </c>
      <c r="E182">
        <v>7.1428600061428602</v>
      </c>
      <c r="F182">
        <v>7.1428600061428602</v>
      </c>
      <c r="G182">
        <v>7.1428600061428602</v>
      </c>
      <c r="H182">
        <v>7.1428600061428602</v>
      </c>
      <c r="I182">
        <v>7.1428600061428602</v>
      </c>
      <c r="J182">
        <v>7.1428600061428602</v>
      </c>
      <c r="K182">
        <v>7.1428600061428602</v>
      </c>
      <c r="L182">
        <v>7.1428600061428602</v>
      </c>
      <c r="M182">
        <v>7.1428600061428602</v>
      </c>
      <c r="N182">
        <v>7.1428600061428602</v>
      </c>
      <c r="O182">
        <v>7.1428600061428602</v>
      </c>
      <c r="P182">
        <v>7.0559054708010303</v>
      </c>
      <c r="Q182">
        <v>6.5882491722678704</v>
      </c>
      <c r="R182">
        <v>5.7658333323333304</v>
      </c>
      <c r="S182">
        <v>5.5397083323333298</v>
      </c>
      <c r="T182">
        <v>5.2269416656666703</v>
      </c>
      <c r="U182">
        <v>5.4565166656666699</v>
      </c>
      <c r="V182">
        <v>5.323499999</v>
      </c>
      <c r="W182">
        <v>5.2422499990000002</v>
      </c>
      <c r="X182">
        <v>5.0640666656666697</v>
      </c>
      <c r="Y182">
        <v>4.9392249990000003</v>
      </c>
      <c r="Z182">
        <v>5.7395083323333296</v>
      </c>
      <c r="AA182">
        <v>6.4540333323333297</v>
      </c>
      <c r="AB182">
        <v>7.2963666656666701</v>
      </c>
      <c r="AC182">
        <v>8.1614583325833294</v>
      </c>
      <c r="AD182">
        <v>8.5972333330833308</v>
      </c>
      <c r="AE182">
        <v>7.3947416666666701</v>
      </c>
      <c r="AF182">
        <v>6.7374499999999999</v>
      </c>
      <c r="AG182">
        <v>6.5169833333333296</v>
      </c>
      <c r="AH182">
        <v>6.9044999999999996</v>
      </c>
      <c r="AI182">
        <v>6.2597416666666703</v>
      </c>
      <c r="AJ182">
        <v>6.4829425000000001</v>
      </c>
      <c r="AK182">
        <v>6.2145008333333296</v>
      </c>
      <c r="AL182">
        <v>7.0941291666666704</v>
      </c>
      <c r="AM182">
        <v>7.0575841666666701</v>
      </c>
      <c r="AN182">
        <v>6.3351566666666699</v>
      </c>
      <c r="AO182">
        <v>6.4498083333333298</v>
      </c>
      <c r="AP182">
        <v>7.0734008333333298</v>
      </c>
      <c r="AQ182">
        <v>7.5450974999999998</v>
      </c>
      <c r="AR182">
        <v>7.7991716666666697</v>
      </c>
      <c r="AS182">
        <v>8.8018416666666699</v>
      </c>
      <c r="AT182">
        <v>8.9916541666666703</v>
      </c>
      <c r="AU182">
        <v>7.9837788333333304</v>
      </c>
      <c r="AV182">
        <v>7.0802166666666704</v>
      </c>
      <c r="AW182">
        <v>6.7408333333333301</v>
      </c>
      <c r="AX182">
        <v>6.4424999999999999</v>
      </c>
      <c r="AY182">
        <v>6.4133333333333304</v>
      </c>
      <c r="AZ182">
        <v>5.8616666666666699</v>
      </c>
      <c r="BA182">
        <v>5.64</v>
      </c>
      <c r="BB182">
        <v>6.2883333333333304</v>
      </c>
      <c r="BC182">
        <v>6.04416666666667</v>
      </c>
      <c r="BD182">
        <v>5.60460730676329</v>
      </c>
      <c r="BE182">
        <v>5.8174999999999999</v>
      </c>
      <c r="BF182">
        <v>5.875</v>
      </c>
      <c r="BG182">
        <v>6.3016666666666703</v>
      </c>
      <c r="BH182">
        <v>8.0641666666666705</v>
      </c>
      <c r="BI182">
        <v>8.4</v>
      </c>
      <c r="BJ182">
        <v>8.2716666666666701</v>
      </c>
      <c r="BK182">
        <v>8.1325000000000003</v>
      </c>
      <c r="BL182">
        <v>8.8000000000000007</v>
      </c>
      <c r="BM182">
        <v>9.4158333333333299</v>
      </c>
      <c r="BN182">
        <v>8.59</v>
      </c>
      <c r="BO182">
        <v>9.6141666666666694</v>
      </c>
      <c r="BP182">
        <v>10.563333333333301</v>
      </c>
      <c r="BQ182">
        <v>10.563333333333301</v>
      </c>
      <c r="BR182">
        <v>10.563333333333301</v>
      </c>
    </row>
    <row r="183" spans="1:70" x14ac:dyDescent="0.35">
      <c r="A183" t="s">
        <v>37</v>
      </c>
      <c r="B183" t="s">
        <v>608</v>
      </c>
      <c r="C183" t="s">
        <v>1975</v>
      </c>
      <c r="D183" t="s">
        <v>1976</v>
      </c>
      <c r="E183">
        <v>7.5000000064999996</v>
      </c>
      <c r="F183">
        <v>7.6190000066190002</v>
      </c>
      <c r="G183">
        <v>7.6190000066190002</v>
      </c>
      <c r="H183">
        <v>7.6190000066190002</v>
      </c>
      <c r="I183">
        <v>7.6190000066190002</v>
      </c>
      <c r="J183">
        <v>7.6190000066190002</v>
      </c>
      <c r="K183">
        <v>7.6172500066172502</v>
      </c>
      <c r="L183">
        <v>8.0341666738674995</v>
      </c>
      <c r="M183">
        <v>10.125000010125</v>
      </c>
      <c r="N183">
        <v>10.125000010125</v>
      </c>
      <c r="O183">
        <v>10.125000010125</v>
      </c>
      <c r="P183">
        <v>10.125004030341699</v>
      </c>
      <c r="Q183">
        <v>10.125</v>
      </c>
      <c r="R183">
        <v>10.5001666658333</v>
      </c>
      <c r="S183">
        <v>10.559999999</v>
      </c>
      <c r="T183">
        <v>11.0028333325</v>
      </c>
      <c r="U183">
        <v>12.5</v>
      </c>
      <c r="V183">
        <v>12.5</v>
      </c>
      <c r="W183">
        <v>12.1105</v>
      </c>
      <c r="X183">
        <v>12</v>
      </c>
      <c r="Y183">
        <v>12</v>
      </c>
      <c r="Z183">
        <v>12.336333333000001</v>
      </c>
      <c r="AA183">
        <v>13.243833332416701</v>
      </c>
      <c r="AB183">
        <v>14.545249999416701</v>
      </c>
      <c r="AC183">
        <v>16.459416666333301</v>
      </c>
      <c r="AD183">
        <v>18.2464166665</v>
      </c>
      <c r="AE183">
        <v>21.229833333166699</v>
      </c>
      <c r="AF183">
        <v>21.8191666666667</v>
      </c>
      <c r="AG183">
        <v>23.289249999999999</v>
      </c>
      <c r="AH183">
        <v>27.188833333333299</v>
      </c>
      <c r="AI183">
        <v>29.3691666666667</v>
      </c>
      <c r="AJ183">
        <v>37.255000000000003</v>
      </c>
      <c r="AK183">
        <v>42.717500000000001</v>
      </c>
      <c r="AL183">
        <v>48.607165000000002</v>
      </c>
      <c r="AM183">
        <v>49.397518333333302</v>
      </c>
      <c r="AN183">
        <v>51.890333333333302</v>
      </c>
      <c r="AO183">
        <v>56.691952499999999</v>
      </c>
      <c r="AP183">
        <v>58.009549166666702</v>
      </c>
      <c r="AQ183">
        <v>65.975787499999996</v>
      </c>
      <c r="AR183">
        <v>68.239370833333297</v>
      </c>
      <c r="AS183">
        <v>71.093795833333303</v>
      </c>
      <c r="AT183">
        <v>74.949250000000006</v>
      </c>
      <c r="AU183">
        <v>77.8766191666667</v>
      </c>
      <c r="AV183">
        <v>76.141447499999998</v>
      </c>
      <c r="AW183">
        <v>73.673596666666697</v>
      </c>
      <c r="AX183">
        <v>71.367500000000007</v>
      </c>
      <c r="AY183">
        <v>72.755605833333306</v>
      </c>
      <c r="AZ183">
        <v>66.415027499999994</v>
      </c>
      <c r="BA183">
        <v>69.761695000000003</v>
      </c>
      <c r="BB183">
        <v>77.573430739015606</v>
      </c>
      <c r="BC183">
        <v>73.262359015804606</v>
      </c>
      <c r="BD183">
        <v>74.02</v>
      </c>
      <c r="BE183">
        <v>85.225755992383498</v>
      </c>
      <c r="BF183">
        <v>93.084393807548494</v>
      </c>
      <c r="BG183">
        <v>97.554842156794606</v>
      </c>
      <c r="BH183">
        <v>102.405134331356</v>
      </c>
      <c r="BI183">
        <v>107.383815174654</v>
      </c>
      <c r="BJ183">
        <v>104.511885242863</v>
      </c>
      <c r="BK183">
        <v>108.930134109273</v>
      </c>
      <c r="BL183">
        <v>112.609482758621</v>
      </c>
      <c r="BM183">
        <v>118.34518727598601</v>
      </c>
      <c r="BN183">
        <v>118.134081604947</v>
      </c>
      <c r="BO183">
        <v>125.199457792609</v>
      </c>
      <c r="BP183">
        <v>132.11546008875601</v>
      </c>
      <c r="BQ183">
        <v>132.11546008875601</v>
      </c>
      <c r="BR183">
        <v>132.11546008875601</v>
      </c>
    </row>
    <row r="184" spans="1:70" x14ac:dyDescent="0.35">
      <c r="A184" t="s">
        <v>1440</v>
      </c>
      <c r="B184" t="s">
        <v>1836</v>
      </c>
      <c r="C184" t="s">
        <v>1975</v>
      </c>
      <c r="D184" t="s">
        <v>1976</v>
      </c>
      <c r="E184">
        <v>0.89285699989285705</v>
      </c>
      <c r="F184">
        <v>0.89285699989285705</v>
      </c>
      <c r="G184">
        <v>0.89285699989285705</v>
      </c>
      <c r="H184">
        <v>0.89285699989285705</v>
      </c>
      <c r="I184">
        <v>0.89285699989285705</v>
      </c>
      <c r="J184">
        <v>0.89285699989285705</v>
      </c>
      <c r="K184">
        <v>0.89285699989285705</v>
      </c>
      <c r="L184">
        <v>0.89285699989285705</v>
      </c>
      <c r="M184">
        <v>0.89285699989285705</v>
      </c>
      <c r="N184">
        <v>0.89285699989285705</v>
      </c>
      <c r="O184">
        <v>0.89285699989285705</v>
      </c>
      <c r="P184">
        <v>0.88267025929554799</v>
      </c>
      <c r="Q184">
        <v>0.838697807262207</v>
      </c>
      <c r="R184">
        <v>0.70411390796665796</v>
      </c>
      <c r="S184">
        <v>0.69666586863809599</v>
      </c>
      <c r="T184">
        <v>0.76387124900000003</v>
      </c>
      <c r="U184">
        <v>0.81828408233333305</v>
      </c>
      <c r="V184">
        <v>0.90182499900000002</v>
      </c>
      <c r="W184">
        <v>0.87365924900000003</v>
      </c>
      <c r="X184">
        <v>0.89464091566666704</v>
      </c>
      <c r="Y184">
        <v>0.87824433233333299</v>
      </c>
      <c r="Z184">
        <v>0.87021458233333304</v>
      </c>
      <c r="AA184">
        <v>0.98586283233333305</v>
      </c>
      <c r="AB184">
        <v>1.1100149991666699</v>
      </c>
      <c r="AC184">
        <v>1.1395191659166699</v>
      </c>
      <c r="AD184">
        <v>1.4318949995000001</v>
      </c>
      <c r="AE184">
        <v>1.4959741664166699</v>
      </c>
      <c r="AF184">
        <v>1.42818</v>
      </c>
      <c r="AG184">
        <v>1.2799083333333301</v>
      </c>
      <c r="AH184">
        <v>1.2645966666666699</v>
      </c>
      <c r="AI184">
        <v>1.2810566666666701</v>
      </c>
      <c r="AJ184">
        <v>1.2837558333333301</v>
      </c>
      <c r="AK184">
        <v>1.36164833333333</v>
      </c>
      <c r="AL184">
        <v>1.4705600000000001</v>
      </c>
      <c r="AM184">
        <v>1.3677508333333299</v>
      </c>
      <c r="AN184">
        <v>1.3490325000000001</v>
      </c>
      <c r="AO184">
        <v>1.27786333333333</v>
      </c>
      <c r="AP184">
        <v>1.34738</v>
      </c>
      <c r="AQ184">
        <v>1.5918283333333301</v>
      </c>
      <c r="AR184">
        <v>1.5499499999999999</v>
      </c>
      <c r="AS184">
        <v>1.7248266666666701</v>
      </c>
      <c r="AT184">
        <v>1.9334425</v>
      </c>
      <c r="AU184">
        <v>1.8405625000000001</v>
      </c>
      <c r="AV184">
        <v>1.54191416666667</v>
      </c>
      <c r="AW184">
        <v>1.3597524999999999</v>
      </c>
      <c r="AX184">
        <v>1.3094733333333299</v>
      </c>
      <c r="AY184">
        <v>1.3279734405000001</v>
      </c>
      <c r="AZ184">
        <v>1.1950725</v>
      </c>
      <c r="BA184">
        <v>1.19217833333333</v>
      </c>
      <c r="BB184">
        <v>1.28218881008452</v>
      </c>
      <c r="BC184">
        <v>1.0901594863867701</v>
      </c>
      <c r="BD184">
        <v>0.96946320149673504</v>
      </c>
      <c r="BE184">
        <v>0.96580103065870804</v>
      </c>
      <c r="BF184">
        <v>1.0358430965205401</v>
      </c>
      <c r="BG184">
        <v>1.1093632928169199</v>
      </c>
      <c r="BH184">
        <v>1.33109026245502</v>
      </c>
      <c r="BI184">
        <v>1.3452139760194699</v>
      </c>
      <c r="BJ184">
        <v>1.3047580767159199</v>
      </c>
      <c r="BK184">
        <v>1.33841214646451</v>
      </c>
      <c r="BL184">
        <v>1.4385065442138201</v>
      </c>
      <c r="BM184">
        <v>1.4530851184701601</v>
      </c>
      <c r="BN184">
        <v>1.3312242595708099</v>
      </c>
      <c r="BO184">
        <v>1.4416644589652201</v>
      </c>
      <c r="BP184">
        <v>1.50519106560508</v>
      </c>
      <c r="BQ184">
        <v>1.50519106560508</v>
      </c>
      <c r="BR184">
        <v>1.50519106560508</v>
      </c>
    </row>
    <row r="185" spans="1:70" x14ac:dyDescent="0.35">
      <c r="A185" t="s">
        <v>38</v>
      </c>
      <c r="B185" t="s">
        <v>158</v>
      </c>
      <c r="C185" t="s">
        <v>1975</v>
      </c>
      <c r="D185" t="s">
        <v>1976</v>
      </c>
      <c r="E185">
        <v>0.71428798606437804</v>
      </c>
      <c r="F185">
        <v>0.71551415608481606</v>
      </c>
      <c r="G185">
        <v>0.71919399971919395</v>
      </c>
      <c r="H185">
        <v>0.71919399971919395</v>
      </c>
      <c r="I185">
        <v>0.71919399971919395</v>
      </c>
      <c r="J185">
        <v>0.71919399971919395</v>
      </c>
      <c r="K185">
        <v>0.71919399971919395</v>
      </c>
      <c r="L185">
        <v>0.73366558300706597</v>
      </c>
      <c r="M185">
        <v>0.89285699989285705</v>
      </c>
      <c r="N185">
        <v>0.89285699989285705</v>
      </c>
      <c r="O185">
        <v>0.89285699989285705</v>
      </c>
      <c r="P185">
        <v>0.88060719460315895</v>
      </c>
      <c r="Q185">
        <v>0.83668005354752295</v>
      </c>
      <c r="R185">
        <v>0.73681212551313802</v>
      </c>
      <c r="S185">
        <v>0.71540258866536699</v>
      </c>
      <c r="T185">
        <v>0.83230721942330699</v>
      </c>
      <c r="U185">
        <v>1.0048887896505101</v>
      </c>
      <c r="V185">
        <v>1.03031165084621</v>
      </c>
      <c r="W185">
        <v>0.96442499900000001</v>
      </c>
      <c r="X185">
        <v>0.97850249899999997</v>
      </c>
      <c r="Y185">
        <v>1.02667999916667</v>
      </c>
      <c r="Z185">
        <v>1.15279499925</v>
      </c>
      <c r="AA185">
        <v>1.33260833233333</v>
      </c>
      <c r="AB185">
        <v>1.4967733323333301</v>
      </c>
      <c r="AC185">
        <v>1.76399249916667</v>
      </c>
      <c r="AD185">
        <v>2.02337249966667</v>
      </c>
      <c r="AE185">
        <v>1.9131608330833301</v>
      </c>
      <c r="AF185">
        <v>1.69456083333333</v>
      </c>
      <c r="AG185">
        <v>1.5264008333333301</v>
      </c>
      <c r="AH185">
        <v>1.67214833333333</v>
      </c>
      <c r="AI185">
        <v>1.6762033333333299</v>
      </c>
      <c r="AJ185">
        <v>1.73351416666667</v>
      </c>
      <c r="AK185">
        <v>1.8617916666666701</v>
      </c>
      <c r="AL185">
        <v>1.8505133333333299</v>
      </c>
      <c r="AM185">
        <v>1.68652166666667</v>
      </c>
      <c r="AN185">
        <v>1.5238766666666701</v>
      </c>
      <c r="AO185">
        <v>1.4548475000000001</v>
      </c>
      <c r="AP185">
        <v>1.51242083333333</v>
      </c>
      <c r="AQ185">
        <v>1.8682491666666701</v>
      </c>
      <c r="AR185">
        <v>1.88961389919167</v>
      </c>
      <c r="AS185">
        <v>2.2011491666666698</v>
      </c>
      <c r="AT185">
        <v>2.37875083333333</v>
      </c>
      <c r="AU185">
        <v>2.1621908333333302</v>
      </c>
      <c r="AV185">
        <v>1.7220991463977799</v>
      </c>
      <c r="AW185">
        <v>1.50868127077323</v>
      </c>
      <c r="AX185">
        <v>1.42027345661433</v>
      </c>
      <c r="AY185">
        <v>1.5420557566968101</v>
      </c>
      <c r="AZ185">
        <v>1.36067522852426</v>
      </c>
      <c r="BA185">
        <v>1.4227268095265</v>
      </c>
      <c r="BB185">
        <v>1.6008772952194701</v>
      </c>
      <c r="BC185">
        <v>1.38783382768108</v>
      </c>
      <c r="BD185">
        <v>1.26581069673447</v>
      </c>
      <c r="BE185">
        <v>1.2342836550132901</v>
      </c>
      <c r="BF185">
        <v>1.2194079739482899</v>
      </c>
      <c r="BG185">
        <v>1.20543333333333</v>
      </c>
      <c r="BH185">
        <v>1.433975</v>
      </c>
      <c r="BI185">
        <v>1.4365250000000001</v>
      </c>
      <c r="BJ185">
        <v>1.40740833333333</v>
      </c>
      <c r="BK185">
        <v>1.44525833333333</v>
      </c>
      <c r="BL185">
        <v>1.5178750000000001</v>
      </c>
      <c r="BM185">
        <v>1.54205833333333</v>
      </c>
      <c r="BN185">
        <v>1.4137999999999999</v>
      </c>
      <c r="BO185">
        <v>1.5771833333333301</v>
      </c>
      <c r="BP185">
        <v>1.6284333333333301</v>
      </c>
      <c r="BQ185">
        <v>1.6284333333333301</v>
      </c>
      <c r="BR185">
        <v>1.6284333333333301</v>
      </c>
    </row>
    <row r="186" spans="1:70" x14ac:dyDescent="0.35">
      <c r="A186" t="s">
        <v>1837</v>
      </c>
      <c r="B186" t="s">
        <v>1838</v>
      </c>
      <c r="C186" t="s">
        <v>1975</v>
      </c>
      <c r="D186" t="s">
        <v>1976</v>
      </c>
    </row>
    <row r="187" spans="1:70" x14ac:dyDescent="0.35">
      <c r="A187" t="s">
        <v>1839</v>
      </c>
      <c r="B187" t="s">
        <v>1840</v>
      </c>
      <c r="C187" t="s">
        <v>1975</v>
      </c>
      <c r="D187" t="s">
        <v>1976</v>
      </c>
      <c r="E187">
        <v>0.357142999357143</v>
      </c>
      <c r="F187">
        <v>0.357142999357143</v>
      </c>
      <c r="G187">
        <v>0.357142999357143</v>
      </c>
      <c r="H187">
        <v>0.357142999357143</v>
      </c>
      <c r="I187">
        <v>0.357142999357143</v>
      </c>
      <c r="J187">
        <v>0.357142999357143</v>
      </c>
      <c r="K187">
        <v>0.357142999357143</v>
      </c>
      <c r="L187">
        <v>0.36210333266567502</v>
      </c>
      <c r="M187">
        <v>0.41666699941666702</v>
      </c>
      <c r="N187">
        <v>0.41666699941666702</v>
      </c>
      <c r="O187">
        <v>0.41666699941666702</v>
      </c>
      <c r="P187">
        <v>0.41544749932071001</v>
      </c>
      <c r="Q187">
        <v>0.383772999</v>
      </c>
      <c r="R187">
        <v>0.35067616566666698</v>
      </c>
      <c r="S187">
        <v>0.34539999900000001</v>
      </c>
      <c r="T187">
        <v>0.34539999900000001</v>
      </c>
      <c r="U187">
        <v>0.34539999900000001</v>
      </c>
      <c r="V187">
        <v>0.34539999900000001</v>
      </c>
      <c r="W187">
        <v>0.34539999900000001</v>
      </c>
      <c r="X187">
        <v>0.34539999900000001</v>
      </c>
      <c r="Y187">
        <v>0.34539999900000001</v>
      </c>
      <c r="Z187">
        <v>0.34539999900000001</v>
      </c>
      <c r="AA187">
        <v>0.34539999900000001</v>
      </c>
      <c r="AB187">
        <v>0.34539999900000001</v>
      </c>
      <c r="AC187">
        <v>0.34539749958333299</v>
      </c>
      <c r="AD187">
        <v>0.34539500000000001</v>
      </c>
      <c r="AE187">
        <v>0.38198191666666698</v>
      </c>
      <c r="AF187">
        <v>0.38450000000000001</v>
      </c>
      <c r="AG187">
        <v>0.38450000000000001</v>
      </c>
      <c r="AH187">
        <v>0.38450000000000001</v>
      </c>
      <c r="AI187">
        <v>0.38450000000000001</v>
      </c>
      <c r="AJ187">
        <v>0.38450000000000001</v>
      </c>
      <c r="AK187">
        <v>0.38450000000000001</v>
      </c>
      <c r="AL187">
        <v>0.38450000000000001</v>
      </c>
      <c r="AM187">
        <v>0.38450000000000001</v>
      </c>
      <c r="AN187">
        <v>0.38450000000000001</v>
      </c>
      <c r="AO187">
        <v>0.38450000000000001</v>
      </c>
      <c r="AP187">
        <v>0.38450000000000001</v>
      </c>
      <c r="AQ187">
        <v>0.38450000000000001</v>
      </c>
      <c r="AR187">
        <v>0.38450000000000001</v>
      </c>
      <c r="AS187">
        <v>0.38450000000000001</v>
      </c>
      <c r="AT187">
        <v>0.38450000000000001</v>
      </c>
      <c r="AU187">
        <v>0.38450000000000001</v>
      </c>
      <c r="AV187">
        <v>0.38450000000000001</v>
      </c>
      <c r="AW187">
        <v>0.38450000000000001</v>
      </c>
      <c r="AX187">
        <v>0.38450000000000001</v>
      </c>
      <c r="AY187">
        <v>0.38450000000000001</v>
      </c>
      <c r="AZ187">
        <v>0.38450000000000001</v>
      </c>
      <c r="BA187">
        <v>0.38450000000000001</v>
      </c>
      <c r="BB187">
        <v>0.38450000000000001</v>
      </c>
      <c r="BC187">
        <v>0.38450000000000001</v>
      </c>
      <c r="BD187">
        <v>0.38450000000000001</v>
      </c>
      <c r="BE187">
        <v>0.38450000000000001</v>
      </c>
      <c r="BF187">
        <v>0.38450000000000001</v>
      </c>
      <c r="BG187">
        <v>0.38450000000000001</v>
      </c>
      <c r="BH187">
        <v>0.38450000000000001</v>
      </c>
      <c r="BI187">
        <v>0.38450000000000001</v>
      </c>
      <c r="BJ187">
        <v>0.38450000000000001</v>
      </c>
      <c r="BK187">
        <v>0.38450000000000001</v>
      </c>
      <c r="BL187">
        <v>0.38450000000000001</v>
      </c>
      <c r="BM187">
        <v>0.38450000000000001</v>
      </c>
      <c r="BN187">
        <v>0.38450000000000001</v>
      </c>
      <c r="BO187">
        <v>0.38450000000000001</v>
      </c>
      <c r="BP187">
        <v>0.38450000000000001</v>
      </c>
      <c r="BQ187">
        <v>0.38450000000000001</v>
      </c>
      <c r="BR187">
        <v>0.38450000000000001</v>
      </c>
    </row>
    <row r="188" spans="1:70" x14ac:dyDescent="0.35">
      <c r="A188" t="s">
        <v>1841</v>
      </c>
      <c r="B188" t="s">
        <v>1842</v>
      </c>
      <c r="C188" t="s">
        <v>1975</v>
      </c>
      <c r="D188" t="s">
        <v>1976</v>
      </c>
    </row>
    <row r="189" spans="1:70" x14ac:dyDescent="0.35">
      <c r="A189" t="s">
        <v>39</v>
      </c>
      <c r="B189" t="s">
        <v>612</v>
      </c>
      <c r="C189" t="s">
        <v>1975</v>
      </c>
      <c r="D189" t="s">
        <v>1976</v>
      </c>
      <c r="E189">
        <v>4.7619000037618999</v>
      </c>
      <c r="F189">
        <v>4.7619000037618999</v>
      </c>
      <c r="G189">
        <v>4.7619000037618999</v>
      </c>
      <c r="H189">
        <v>4.7619000037618999</v>
      </c>
      <c r="I189">
        <v>4.7619000037618999</v>
      </c>
      <c r="J189">
        <v>4.7619000037618999</v>
      </c>
      <c r="K189">
        <v>4.7619000037618999</v>
      </c>
      <c r="L189">
        <v>4.7619000037618999</v>
      </c>
      <c r="M189">
        <v>4.7619000037618999</v>
      </c>
      <c r="N189">
        <v>4.7619000037618999</v>
      </c>
      <c r="O189">
        <v>4.7619000037618999</v>
      </c>
      <c r="P189">
        <v>4.7619000033650796</v>
      </c>
      <c r="Q189">
        <v>8.6813825825993707</v>
      </c>
      <c r="R189">
        <v>9.9942499999166703</v>
      </c>
      <c r="S189">
        <v>9.9</v>
      </c>
      <c r="T189">
        <v>9.9</v>
      </c>
      <c r="U189">
        <v>9.9</v>
      </c>
      <c r="V189">
        <v>9.9</v>
      </c>
      <c r="W189">
        <v>9.9</v>
      </c>
      <c r="X189">
        <v>9.9</v>
      </c>
      <c r="Y189">
        <v>9.9</v>
      </c>
      <c r="Z189">
        <v>9.9</v>
      </c>
      <c r="AA189">
        <v>11.8474666658333</v>
      </c>
      <c r="AB189">
        <v>13.1169749993333</v>
      </c>
      <c r="AC189">
        <v>14.0463333330833</v>
      </c>
      <c r="AD189">
        <v>15.92839166625</v>
      </c>
      <c r="AE189">
        <v>16.647508333083302</v>
      </c>
      <c r="AF189">
        <v>17.398800000000001</v>
      </c>
      <c r="AG189">
        <v>18.003291666666701</v>
      </c>
      <c r="AH189">
        <v>20.541491666666701</v>
      </c>
      <c r="AI189">
        <v>21.707374999999999</v>
      </c>
      <c r="AJ189">
        <v>23.8007666666667</v>
      </c>
      <c r="AK189">
        <v>25.082791666666701</v>
      </c>
      <c r="AL189">
        <v>28.1071833333333</v>
      </c>
      <c r="AM189">
        <v>30.566591666666699</v>
      </c>
      <c r="AN189">
        <v>31.642683333333299</v>
      </c>
      <c r="AO189">
        <v>36.078683333333302</v>
      </c>
      <c r="AP189">
        <v>41.111525</v>
      </c>
      <c r="AQ189">
        <v>45.046666666666702</v>
      </c>
      <c r="AR189">
        <v>49.5006915833333</v>
      </c>
      <c r="AS189">
        <v>53.648186500000001</v>
      </c>
      <c r="AT189">
        <v>61.927161666666699</v>
      </c>
      <c r="AU189">
        <v>59.723781666666703</v>
      </c>
      <c r="AV189">
        <v>57.751996666666699</v>
      </c>
      <c r="AW189">
        <v>58.257863333333297</v>
      </c>
      <c r="AX189">
        <v>59.514474999999997</v>
      </c>
      <c r="AY189">
        <v>60.271335000000001</v>
      </c>
      <c r="AZ189">
        <v>60.738515833333302</v>
      </c>
      <c r="BA189">
        <v>70.408033333333293</v>
      </c>
      <c r="BB189">
        <v>81.712891666666707</v>
      </c>
      <c r="BC189">
        <v>85.193816325757595</v>
      </c>
      <c r="BD189">
        <v>86.343383333333307</v>
      </c>
      <c r="BE189">
        <v>93.395197222222194</v>
      </c>
      <c r="BF189">
        <v>101.628899206349</v>
      </c>
      <c r="BG189">
        <v>101.100088423521</v>
      </c>
      <c r="BH189">
        <v>102.769271604675</v>
      </c>
      <c r="BI189">
        <v>104.769117033301</v>
      </c>
      <c r="BJ189">
        <v>105.45516208793801</v>
      </c>
      <c r="BK189">
        <v>121.824068875756</v>
      </c>
      <c r="BL189">
        <v>150.036253839864</v>
      </c>
      <c r="BM189">
        <v>161.83847968471801</v>
      </c>
      <c r="BN189">
        <v>162.90625374741799</v>
      </c>
      <c r="BO189">
        <v>204.86718746998201</v>
      </c>
      <c r="BP189">
        <v>280.35611165514899</v>
      </c>
      <c r="BQ189">
        <v>280.35611165514899</v>
      </c>
      <c r="BR189">
        <v>280.35611165514899</v>
      </c>
    </row>
    <row r="190" spans="1:70" x14ac:dyDescent="0.35">
      <c r="A190" t="s">
        <v>1843</v>
      </c>
      <c r="B190" t="s">
        <v>1844</v>
      </c>
      <c r="C190" t="s">
        <v>1975</v>
      </c>
      <c r="D190" t="s">
        <v>1976</v>
      </c>
      <c r="E190">
        <v>1</v>
      </c>
      <c r="F190">
        <v>1</v>
      </c>
      <c r="G190">
        <v>1</v>
      </c>
      <c r="H190">
        <v>1</v>
      </c>
      <c r="I190">
        <v>1</v>
      </c>
      <c r="J190">
        <v>1</v>
      </c>
      <c r="K190">
        <v>1</v>
      </c>
      <c r="L190">
        <v>1</v>
      </c>
      <c r="M190">
        <v>1</v>
      </c>
      <c r="N190">
        <v>1</v>
      </c>
      <c r="O190">
        <v>1</v>
      </c>
      <c r="P190">
        <v>1</v>
      </c>
      <c r="Q190">
        <v>1</v>
      </c>
      <c r="R190">
        <v>1</v>
      </c>
      <c r="S190">
        <v>1</v>
      </c>
      <c r="T190">
        <v>1</v>
      </c>
      <c r="U190">
        <v>1</v>
      </c>
      <c r="V190">
        <v>1</v>
      </c>
      <c r="W190">
        <v>1</v>
      </c>
      <c r="X190">
        <v>1</v>
      </c>
      <c r="Y190">
        <v>1</v>
      </c>
      <c r="Z190">
        <v>1</v>
      </c>
      <c r="AA190">
        <v>1</v>
      </c>
      <c r="AB190">
        <v>1</v>
      </c>
      <c r="AC190">
        <v>1</v>
      </c>
      <c r="AD190">
        <v>1</v>
      </c>
      <c r="AE190">
        <v>1</v>
      </c>
      <c r="AF190">
        <v>1</v>
      </c>
      <c r="AG190">
        <v>1</v>
      </c>
      <c r="AH190">
        <v>1</v>
      </c>
      <c r="AI190">
        <v>1</v>
      </c>
      <c r="AJ190">
        <v>1</v>
      </c>
      <c r="AK190">
        <v>1</v>
      </c>
      <c r="AL190">
        <v>1</v>
      </c>
      <c r="AM190">
        <v>1</v>
      </c>
      <c r="AN190">
        <v>1</v>
      </c>
      <c r="AO190">
        <v>1</v>
      </c>
      <c r="AP190">
        <v>1</v>
      </c>
      <c r="AQ190">
        <v>1</v>
      </c>
      <c r="AR190">
        <v>1</v>
      </c>
      <c r="AS190">
        <v>1</v>
      </c>
      <c r="AT190">
        <v>1</v>
      </c>
      <c r="AU190">
        <v>1</v>
      </c>
      <c r="AV190">
        <v>1</v>
      </c>
      <c r="AW190">
        <v>1</v>
      </c>
      <c r="AX190">
        <v>1</v>
      </c>
      <c r="AY190">
        <v>1</v>
      </c>
      <c r="AZ190">
        <v>1</v>
      </c>
      <c r="BA190">
        <v>1</v>
      </c>
      <c r="BB190">
        <v>1</v>
      </c>
      <c r="BC190">
        <v>1</v>
      </c>
      <c r="BD190">
        <v>1</v>
      </c>
      <c r="BE190">
        <v>1</v>
      </c>
      <c r="BF190">
        <v>1</v>
      </c>
      <c r="BG190">
        <v>1</v>
      </c>
      <c r="BH190">
        <v>1</v>
      </c>
      <c r="BI190">
        <v>1</v>
      </c>
      <c r="BJ190">
        <v>1</v>
      </c>
      <c r="BK190">
        <v>1</v>
      </c>
      <c r="BL190">
        <v>1</v>
      </c>
      <c r="BM190">
        <v>1</v>
      </c>
      <c r="BN190">
        <v>1</v>
      </c>
      <c r="BO190">
        <v>1</v>
      </c>
      <c r="BP190">
        <v>1</v>
      </c>
      <c r="BQ190">
        <v>1</v>
      </c>
      <c r="BR190">
        <v>1</v>
      </c>
    </row>
    <row r="191" spans="1:70" x14ac:dyDescent="0.35">
      <c r="A191" t="s">
        <v>1845</v>
      </c>
      <c r="B191" t="s">
        <v>1846</v>
      </c>
      <c r="C191" t="s">
        <v>1975</v>
      </c>
      <c r="D191" t="s">
        <v>1976</v>
      </c>
      <c r="E191">
        <v>2.7299166665916701E-8</v>
      </c>
      <c r="F191">
        <v>2.681666666575E-8</v>
      </c>
      <c r="G191">
        <v>2.6819999998999999E-8</v>
      </c>
      <c r="H191">
        <v>2.6819999998999999E-8</v>
      </c>
      <c r="I191">
        <v>2.6819999998999999E-8</v>
      </c>
      <c r="J191">
        <v>2.6819999998999999E-8</v>
      </c>
      <c r="K191">
        <v>2.6819999998999999E-8</v>
      </c>
      <c r="L191">
        <v>3.0248333332333302E-8</v>
      </c>
      <c r="M191">
        <v>3.8699999999000001E-8</v>
      </c>
      <c r="N191">
        <v>3.8699999999000001E-8</v>
      </c>
      <c r="O191">
        <v>3.8699999999000001E-8</v>
      </c>
      <c r="P191">
        <v>3.8699999999000001E-8</v>
      </c>
      <c r="Q191">
        <v>3.8699999999000001E-8</v>
      </c>
      <c r="R191">
        <v>3.8699999999000001E-8</v>
      </c>
      <c r="S191">
        <v>3.8699999999000001E-8</v>
      </c>
      <c r="T191">
        <v>4.0370833332583299E-8</v>
      </c>
      <c r="U191">
        <v>5.5755833332916701E-8</v>
      </c>
      <c r="V191">
        <v>8.4234833332583294E-8</v>
      </c>
      <c r="W191">
        <v>1.5634883333275001E-7</v>
      </c>
      <c r="X191">
        <v>2.24718916665667E-7</v>
      </c>
      <c r="Y191">
        <v>2.8885524999866702E-7</v>
      </c>
      <c r="Z191">
        <v>4.2231799999849999E-7</v>
      </c>
      <c r="AA191">
        <v>6.9756674999766704E-7</v>
      </c>
      <c r="AB191">
        <v>1.62863416666367E-6</v>
      </c>
      <c r="AC191">
        <v>3.4668541666649202E-6</v>
      </c>
      <c r="AD191">
        <v>1.09749424999999E-5</v>
      </c>
      <c r="AE191">
        <v>1.39475E-5</v>
      </c>
      <c r="AF191">
        <v>1.6835833333333298E-5</v>
      </c>
      <c r="AG191">
        <v>1.2883166666666701E-4</v>
      </c>
      <c r="AH191">
        <v>2.6661875000000002E-3</v>
      </c>
      <c r="AI191">
        <v>0.18788557916666701</v>
      </c>
      <c r="AJ191">
        <v>0.77249999999999996</v>
      </c>
      <c r="AK191">
        <v>1.24583333333333</v>
      </c>
      <c r="AL191">
        <v>1.9883189166666699</v>
      </c>
      <c r="AM191">
        <v>2.1949999999999998</v>
      </c>
      <c r="AN191">
        <v>2.2533333333333299</v>
      </c>
      <c r="AO191">
        <v>2.45333333333333</v>
      </c>
      <c r="AP191">
        <v>2.6641666666666701</v>
      </c>
      <c r="AQ191">
        <v>2.93</v>
      </c>
      <c r="AR191">
        <v>3.3833333333333302</v>
      </c>
      <c r="AS191">
        <v>3.49</v>
      </c>
      <c r="AT191">
        <v>3.5068333333333301</v>
      </c>
      <c r="AU191">
        <v>3.5165000000000002</v>
      </c>
      <c r="AV191">
        <v>3.4784670000000002</v>
      </c>
      <c r="AW191">
        <v>3.4131749999999998</v>
      </c>
      <c r="AX191">
        <v>3.2958416666666701</v>
      </c>
      <c r="AY191">
        <v>3.27403250265816</v>
      </c>
      <c r="AZ191">
        <v>3.1280445773524699</v>
      </c>
      <c r="BA191">
        <v>2.9244083333333299</v>
      </c>
      <c r="BB191">
        <v>3.0115083333333299</v>
      </c>
      <c r="BC191">
        <v>2.8251249999999999</v>
      </c>
      <c r="BD191">
        <v>2.7541000000000002</v>
      </c>
      <c r="BE191">
        <v>2.6375864177489201</v>
      </c>
      <c r="BF191">
        <v>2.7018990259740301</v>
      </c>
      <c r="BG191">
        <v>2.8390441378066402</v>
      </c>
      <c r="BH191">
        <v>3.1844392415223699</v>
      </c>
      <c r="BI191">
        <v>3.3750615872066501</v>
      </c>
      <c r="BJ191">
        <v>3.2604884908320999</v>
      </c>
      <c r="BK191">
        <v>3.2866026980329601</v>
      </c>
      <c r="BL191">
        <v>3.3372655465368002</v>
      </c>
      <c r="BM191">
        <v>3.4949411976912002</v>
      </c>
      <c r="BN191">
        <v>3.8805541313758698</v>
      </c>
      <c r="BO191">
        <v>3.83518137473542</v>
      </c>
      <c r="BP191">
        <v>3.74382620959376</v>
      </c>
      <c r="BQ191">
        <v>3.74382620959376</v>
      </c>
      <c r="BR191">
        <v>3.74382620959376</v>
      </c>
    </row>
    <row r="192" spans="1:70" x14ac:dyDescent="0.35">
      <c r="A192" t="s">
        <v>42</v>
      </c>
      <c r="B192" t="s">
        <v>146</v>
      </c>
      <c r="C192" t="s">
        <v>1975</v>
      </c>
      <c r="D192" t="s">
        <v>1976</v>
      </c>
      <c r="E192">
        <v>2.0149984883118099</v>
      </c>
      <c r="F192">
        <v>2.0199979840824098</v>
      </c>
      <c r="G192">
        <v>3.7278515776187202</v>
      </c>
      <c r="H192">
        <v>3.9104231462455998</v>
      </c>
      <c r="I192">
        <v>3.9100072879016801</v>
      </c>
      <c r="J192">
        <v>3.9091733474848702</v>
      </c>
      <c r="K192">
        <v>3.9000000029000002</v>
      </c>
      <c r="L192">
        <v>3.9000000029000002</v>
      </c>
      <c r="M192">
        <v>3.9000000029000002</v>
      </c>
      <c r="N192">
        <v>3.9000000029000002</v>
      </c>
      <c r="O192">
        <v>5.9043499993250004</v>
      </c>
      <c r="P192">
        <v>6.4317083323333302</v>
      </c>
      <c r="Q192">
        <v>6.6748416657499998</v>
      </c>
      <c r="R192">
        <v>6.7562833323333296</v>
      </c>
      <c r="S192">
        <v>6.7878749994166698</v>
      </c>
      <c r="T192">
        <v>7.2478999990000004</v>
      </c>
      <c r="U192">
        <v>7.4402583323333298</v>
      </c>
      <c r="V192">
        <v>7.4028249989999999</v>
      </c>
      <c r="W192">
        <v>7.3657583324999996</v>
      </c>
      <c r="X192">
        <v>7.3775499990000002</v>
      </c>
      <c r="Y192">
        <v>7.51143333233333</v>
      </c>
      <c r="Z192">
        <v>7.89964999908333</v>
      </c>
      <c r="AA192">
        <v>8.5399999994166702</v>
      </c>
      <c r="AB192">
        <v>11.1127166658333</v>
      </c>
      <c r="AC192">
        <v>16.698708332916699</v>
      </c>
      <c r="AD192">
        <v>18.607341666500002</v>
      </c>
      <c r="AE192">
        <v>20.385683333333301</v>
      </c>
      <c r="AF192">
        <v>20.567675000000001</v>
      </c>
      <c r="AG192">
        <v>21.094674999999999</v>
      </c>
      <c r="AH192">
        <v>21.7366833333333</v>
      </c>
      <c r="AI192">
        <v>24.310500000000001</v>
      </c>
      <c r="AJ192">
        <v>27.478633333333299</v>
      </c>
      <c r="AK192">
        <v>25.512491666666701</v>
      </c>
      <c r="AL192">
        <v>27.119841666666701</v>
      </c>
      <c r="AM192">
        <v>26.417166666666699</v>
      </c>
      <c r="AN192">
        <v>25.714466666666699</v>
      </c>
      <c r="AO192">
        <v>26.216100000000001</v>
      </c>
      <c r="AP192">
        <v>29.470658333333301</v>
      </c>
      <c r="AQ192">
        <v>40.893050000000002</v>
      </c>
      <c r="AR192">
        <v>39.088983333333303</v>
      </c>
      <c r="AS192">
        <v>44.192250000000001</v>
      </c>
      <c r="AT192">
        <v>50.992649999999998</v>
      </c>
      <c r="AU192">
        <v>51.603566666666701</v>
      </c>
      <c r="AV192">
        <v>54.203333333333298</v>
      </c>
      <c r="AW192">
        <v>56.039916666666699</v>
      </c>
      <c r="AX192">
        <v>55.085491666666698</v>
      </c>
      <c r="AY192">
        <v>51.314272500000001</v>
      </c>
      <c r="AZ192">
        <v>46.148391177755002</v>
      </c>
      <c r="BA192">
        <v>44.323287609410002</v>
      </c>
      <c r="BB192">
        <v>47.679688453509101</v>
      </c>
      <c r="BC192">
        <v>45.109664180089602</v>
      </c>
      <c r="BD192">
        <v>43.3131369237488</v>
      </c>
      <c r="BE192">
        <v>42.228794734943399</v>
      </c>
      <c r="BF192">
        <v>42.4461848306739</v>
      </c>
      <c r="BG192">
        <v>44.395154304209697</v>
      </c>
      <c r="BH192">
        <v>45.502839942143098</v>
      </c>
      <c r="BI192">
        <v>47.4924638585099</v>
      </c>
      <c r="BJ192">
        <v>50.403719793717698</v>
      </c>
      <c r="BK192">
        <v>52.661429953968302</v>
      </c>
      <c r="BL192">
        <v>51.795782651733298</v>
      </c>
      <c r="BM192">
        <v>49.624096002632797</v>
      </c>
      <c r="BN192">
        <v>49.254597728841198</v>
      </c>
      <c r="BO192">
        <v>54.477785837204998</v>
      </c>
      <c r="BP192">
        <v>55.630363223193001</v>
      </c>
      <c r="BQ192">
        <v>55.630363223193001</v>
      </c>
      <c r="BR192">
        <v>55.630363223193001</v>
      </c>
    </row>
    <row r="193" spans="1:70" x14ac:dyDescent="0.35">
      <c r="A193" t="s">
        <v>1441</v>
      </c>
      <c r="B193" t="s">
        <v>1847</v>
      </c>
      <c r="C193" t="s">
        <v>1975</v>
      </c>
      <c r="D193" t="s">
        <v>1976</v>
      </c>
      <c r="AX193">
        <v>1</v>
      </c>
      <c r="AY193">
        <v>1</v>
      </c>
      <c r="AZ193">
        <v>1</v>
      </c>
      <c r="BA193">
        <v>1</v>
      </c>
      <c r="BB193">
        <v>1</v>
      </c>
      <c r="BC193">
        <v>1</v>
      </c>
      <c r="BD193">
        <v>1</v>
      </c>
      <c r="BE193">
        <v>1</v>
      </c>
      <c r="BF193">
        <v>1</v>
      </c>
      <c r="BG193">
        <v>1</v>
      </c>
      <c r="BH193">
        <v>1</v>
      </c>
      <c r="BI193">
        <v>1</v>
      </c>
      <c r="BJ193">
        <v>1</v>
      </c>
      <c r="BK193">
        <v>1</v>
      </c>
      <c r="BL193">
        <v>1</v>
      </c>
      <c r="BM193">
        <v>1</v>
      </c>
      <c r="BN193">
        <v>1</v>
      </c>
      <c r="BO193">
        <v>1</v>
      </c>
      <c r="BP193">
        <v>1</v>
      </c>
      <c r="BQ193">
        <v>1</v>
      </c>
      <c r="BR193">
        <v>1</v>
      </c>
    </row>
    <row r="194" spans="1:70" x14ac:dyDescent="0.35">
      <c r="A194" t="s">
        <v>40</v>
      </c>
      <c r="B194" t="s">
        <v>619</v>
      </c>
      <c r="C194" t="s">
        <v>1975</v>
      </c>
      <c r="D194" t="s">
        <v>1976</v>
      </c>
      <c r="E194">
        <v>0.89285699989285705</v>
      </c>
      <c r="F194">
        <v>0.89285699989285705</v>
      </c>
      <c r="G194">
        <v>0.89285699989285705</v>
      </c>
      <c r="H194">
        <v>0.89285699989285705</v>
      </c>
      <c r="I194">
        <v>0.89285699989285705</v>
      </c>
      <c r="J194">
        <v>0.89285699989285705</v>
      </c>
      <c r="K194">
        <v>0.89285699989285705</v>
      </c>
      <c r="L194">
        <v>0.89285699989285705</v>
      </c>
      <c r="M194">
        <v>0.89285699989285705</v>
      </c>
      <c r="N194">
        <v>0.89285699989285705</v>
      </c>
      <c r="O194">
        <v>0.89285699989285705</v>
      </c>
      <c r="P194">
        <v>0.88275827124897299</v>
      </c>
      <c r="Q194">
        <v>0.83503897375136804</v>
      </c>
      <c r="R194">
        <v>0.70411390796665796</v>
      </c>
      <c r="S194">
        <v>0.69666586863809599</v>
      </c>
      <c r="T194">
        <v>0.76389333233333301</v>
      </c>
      <c r="U194">
        <v>0.79280749900000003</v>
      </c>
      <c r="V194">
        <v>0.79140833233333296</v>
      </c>
      <c r="W194">
        <v>0.70892499899999994</v>
      </c>
      <c r="X194">
        <v>0.71175749899999996</v>
      </c>
      <c r="Y194">
        <v>0.67094583233333305</v>
      </c>
      <c r="Z194">
        <v>0.67296749899999997</v>
      </c>
      <c r="AA194">
        <v>0.73845833233333302</v>
      </c>
      <c r="AB194">
        <v>0.83614583233333295</v>
      </c>
      <c r="AC194">
        <v>0.89855166625000005</v>
      </c>
      <c r="AD194">
        <v>1.0003141664166699</v>
      </c>
      <c r="AE194">
        <v>0.97141416666666702</v>
      </c>
      <c r="AF194">
        <v>0.90789916666666703</v>
      </c>
      <c r="AG194">
        <v>0.8670525</v>
      </c>
      <c r="AH194">
        <v>0.85879749999999999</v>
      </c>
      <c r="AI194">
        <v>0.95499999999999996</v>
      </c>
      <c r="AJ194">
        <v>0.95170916666666705</v>
      </c>
      <c r="AK194">
        <v>0.96466333333333298</v>
      </c>
      <c r="AL194">
        <v>0.97817666666666703</v>
      </c>
      <c r="AM194">
        <v>1.0113399999999999</v>
      </c>
      <c r="AN194">
        <v>1.2798416666666701</v>
      </c>
      <c r="AO194">
        <v>1.319075</v>
      </c>
      <c r="AP194">
        <v>1.43797166666667</v>
      </c>
      <c r="AQ194">
        <v>2.0735916666666698</v>
      </c>
      <c r="AR194">
        <v>2.5707724999999999</v>
      </c>
      <c r="AS194">
        <v>2.7821566666666699</v>
      </c>
      <c r="AT194">
        <v>3.3887150645833302</v>
      </c>
      <c r="AU194">
        <v>3.8952208016666701</v>
      </c>
      <c r="AV194">
        <v>3.5634528749999999</v>
      </c>
      <c r="AW194">
        <v>3.2225401036691999</v>
      </c>
      <c r="AX194">
        <v>3.1019498003333301</v>
      </c>
      <c r="AY194">
        <v>3.0567347873333302</v>
      </c>
      <c r="AZ194">
        <v>2.96534583333333</v>
      </c>
      <c r="BA194">
        <v>2.7000883333333299</v>
      </c>
      <c r="BB194">
        <v>2.7551433333333302</v>
      </c>
      <c r="BC194">
        <v>2.7192941666666699</v>
      </c>
      <c r="BD194">
        <v>2.37096994940423</v>
      </c>
      <c r="BE194">
        <v>2.0836483390254799</v>
      </c>
      <c r="BF194">
        <v>2.24451</v>
      </c>
      <c r="BG194">
        <v>2.4613849999999999</v>
      </c>
      <c r="BH194">
        <v>2.7684116666666698</v>
      </c>
      <c r="BI194">
        <v>3.1330293018560398</v>
      </c>
      <c r="BJ194">
        <v>3.1887883828961701</v>
      </c>
      <c r="BK194">
        <v>3.2934630812507999</v>
      </c>
      <c r="BL194">
        <v>3.38753768145423</v>
      </c>
      <c r="BM194">
        <v>3.45997438644787</v>
      </c>
      <c r="BN194">
        <v>3.5087719298245599</v>
      </c>
      <c r="BO194">
        <v>3.5192297050674499</v>
      </c>
    </row>
    <row r="195" spans="1:70" x14ac:dyDescent="0.35">
      <c r="A195" t="s">
        <v>1848</v>
      </c>
      <c r="B195" t="s">
        <v>1849</v>
      </c>
      <c r="C195" t="s">
        <v>1975</v>
      </c>
      <c r="D195" t="s">
        <v>1976</v>
      </c>
      <c r="E195">
        <v>3.9999999989999999E-4</v>
      </c>
      <c r="F195">
        <v>3.9999999989999999E-4</v>
      </c>
      <c r="G195">
        <v>3.9999999989999999E-4</v>
      </c>
      <c r="H195">
        <v>3.9999999989999999E-4</v>
      </c>
      <c r="I195">
        <v>3.9999999989999999E-4</v>
      </c>
      <c r="J195">
        <v>3.9999999989999999E-4</v>
      </c>
      <c r="K195">
        <v>3.9999999989999999E-4</v>
      </c>
      <c r="L195">
        <v>3.9999999989999999E-4</v>
      </c>
      <c r="M195">
        <v>3.9999999989999999E-4</v>
      </c>
      <c r="N195">
        <v>3.9999999989999999E-4</v>
      </c>
      <c r="O195">
        <v>4.0000000000000002E-4</v>
      </c>
      <c r="P195">
        <v>3.8933333323333302E-4</v>
      </c>
      <c r="Q195">
        <v>3.6799999990000002E-4</v>
      </c>
      <c r="R195">
        <v>3.3499999989999998E-4</v>
      </c>
      <c r="S195">
        <v>3.3199999990000001E-4</v>
      </c>
      <c r="T195">
        <v>3.3199999999999999E-4</v>
      </c>
      <c r="U195">
        <v>3.3199999999999999E-4</v>
      </c>
      <c r="V195">
        <v>3.3199999999999999E-4</v>
      </c>
      <c r="W195">
        <v>5.8100000000000003E-4</v>
      </c>
      <c r="X195">
        <v>3.32E-3</v>
      </c>
      <c r="Y195">
        <v>4.4216666666666701E-3</v>
      </c>
      <c r="Z195">
        <v>5.11525E-3</v>
      </c>
      <c r="AA195">
        <v>8.4824166666416703E-3</v>
      </c>
      <c r="AB195">
        <v>9.1549999999666707E-3</v>
      </c>
      <c r="AC195">
        <v>1.1323999999950001E-2</v>
      </c>
      <c r="AD195">
        <v>1.47141666666333E-2</v>
      </c>
      <c r="AE195">
        <v>1.7528666666666699E-2</v>
      </c>
      <c r="AF195">
        <v>2.6508250000000001E-2</v>
      </c>
      <c r="AG195">
        <v>4.3054583333333299E-2</v>
      </c>
      <c r="AH195">
        <v>0.14391841666666699</v>
      </c>
      <c r="AI195">
        <v>0.95</v>
      </c>
      <c r="AJ195">
        <v>1.05760583333333</v>
      </c>
      <c r="AK195">
        <v>1.3626433333333301</v>
      </c>
      <c r="AL195">
        <v>1.8114966666666701</v>
      </c>
      <c r="AM195">
        <v>2.2722766666666701</v>
      </c>
      <c r="AN195">
        <v>2.4249833333333299</v>
      </c>
      <c r="AO195">
        <v>2.6960999999999999</v>
      </c>
      <c r="AP195">
        <v>3.27929166666667</v>
      </c>
      <c r="AQ195">
        <v>3.4754</v>
      </c>
      <c r="AR195">
        <v>3.9671083333333299</v>
      </c>
      <c r="AS195">
        <v>4.3460749999999999</v>
      </c>
      <c r="AT195">
        <v>4.0938999999999997</v>
      </c>
      <c r="AU195">
        <v>4.0800333333333301</v>
      </c>
      <c r="AV195">
        <v>3.8890750000000001</v>
      </c>
      <c r="AW195">
        <v>3.6576416666666698</v>
      </c>
      <c r="AX195">
        <v>3.2354833333333302</v>
      </c>
      <c r="AY195">
        <v>3.1031583333333299</v>
      </c>
      <c r="AZ195">
        <v>2.7679499999999999</v>
      </c>
      <c r="BA195">
        <v>2.4092416666666701</v>
      </c>
      <c r="BB195">
        <v>3.1201416666666701</v>
      </c>
      <c r="BC195">
        <v>3.0152999999999999</v>
      </c>
      <c r="BD195">
        <v>2.96284777777778</v>
      </c>
      <c r="BE195">
        <v>3.2565416666666702</v>
      </c>
      <c r="BF195">
        <v>3.16061666666667</v>
      </c>
      <c r="BG195">
        <v>3.1545416666666699</v>
      </c>
      <c r="BH195">
        <v>3.7694999999999999</v>
      </c>
      <c r="BI195">
        <v>3.9427833333333302</v>
      </c>
      <c r="BJ195">
        <v>3.7793333333333301</v>
      </c>
      <c r="BK195">
        <v>3.6117166666666698</v>
      </c>
      <c r="BL195">
        <v>3.839375</v>
      </c>
      <c r="BM195">
        <v>3.89974166666667</v>
      </c>
      <c r="BN195">
        <v>3.8619166666666702</v>
      </c>
      <c r="BO195">
        <v>4.4577583333333299</v>
      </c>
      <c r="BP195">
        <v>4.2036666666666704</v>
      </c>
      <c r="BQ195">
        <v>4.2036666666666704</v>
      </c>
      <c r="BR195">
        <v>4.2036666666666704</v>
      </c>
    </row>
    <row r="196" spans="1:70" x14ac:dyDescent="0.35">
      <c r="A196" t="s">
        <v>1850</v>
      </c>
      <c r="B196" t="s">
        <v>1851</v>
      </c>
      <c r="C196" t="s">
        <v>1975</v>
      </c>
      <c r="D196" t="s">
        <v>1976</v>
      </c>
    </row>
    <row r="197" spans="1:70" x14ac:dyDescent="0.35">
      <c r="A197" t="s">
        <v>1852</v>
      </c>
      <c r="B197" t="s">
        <v>1853</v>
      </c>
      <c r="C197" t="s">
        <v>1975</v>
      </c>
      <c r="D197" t="s">
        <v>1976</v>
      </c>
    </row>
    <row r="198" spans="1:70" x14ac:dyDescent="0.35">
      <c r="A198" t="s">
        <v>1854</v>
      </c>
      <c r="B198" t="s">
        <v>1855</v>
      </c>
      <c r="C198" t="s">
        <v>1975</v>
      </c>
      <c r="D198" t="s">
        <v>1976</v>
      </c>
    </row>
    <row r="199" spans="1:70" x14ac:dyDescent="0.35">
      <c r="A199" t="s">
        <v>1856</v>
      </c>
      <c r="B199" t="s">
        <v>1857</v>
      </c>
      <c r="C199" t="s">
        <v>1975</v>
      </c>
      <c r="D199" t="s">
        <v>1976</v>
      </c>
      <c r="E199">
        <v>28.750000028750001</v>
      </c>
      <c r="F199">
        <v>28.750000028750001</v>
      </c>
      <c r="G199">
        <v>28.750000028750001</v>
      </c>
      <c r="H199">
        <v>28.750000028750001</v>
      </c>
      <c r="I199">
        <v>28.750000028750001</v>
      </c>
      <c r="J199">
        <v>28.750000028750001</v>
      </c>
      <c r="K199">
        <v>28.750000028750001</v>
      </c>
      <c r="L199">
        <v>28.750000028750001</v>
      </c>
      <c r="M199">
        <v>28.750000028750001</v>
      </c>
      <c r="N199">
        <v>28.750000028750001</v>
      </c>
      <c r="O199">
        <v>28.750000028750001</v>
      </c>
      <c r="P199">
        <v>28.3601702876561</v>
      </c>
      <c r="Q199">
        <v>27.053416666499999</v>
      </c>
      <c r="R199">
        <v>24.5151666664167</v>
      </c>
      <c r="S199">
        <v>25.408166665666698</v>
      </c>
      <c r="T199">
        <v>25.552749999</v>
      </c>
      <c r="U199">
        <v>30.229083332583301</v>
      </c>
      <c r="V199">
        <v>38.276949999000003</v>
      </c>
      <c r="W199">
        <v>43.9373333325833</v>
      </c>
      <c r="X199">
        <v>48.923466665666702</v>
      </c>
      <c r="Y199">
        <v>50.062133332333303</v>
      </c>
      <c r="Z199">
        <v>61.546374999249998</v>
      </c>
      <c r="AA199">
        <v>79.473333332833306</v>
      </c>
      <c r="AB199">
        <v>110.779833332583</v>
      </c>
      <c r="AC199">
        <v>146.39033333291701</v>
      </c>
      <c r="AD199">
        <v>170.3946666665</v>
      </c>
      <c r="AE199">
        <v>149.58674999999999</v>
      </c>
      <c r="AF199">
        <v>140.88241666666701</v>
      </c>
      <c r="AG199">
        <v>143.953916666667</v>
      </c>
      <c r="AH199">
        <v>157.45824999999999</v>
      </c>
      <c r="AI199">
        <v>142.55475000000001</v>
      </c>
      <c r="AJ199">
        <v>144.482</v>
      </c>
      <c r="AK199">
        <v>134.99783333333301</v>
      </c>
      <c r="AL199">
        <v>160.80018583333299</v>
      </c>
      <c r="AM199">
        <v>165.992776666667</v>
      </c>
      <c r="AN199">
        <v>151.10552833333301</v>
      </c>
      <c r="AO199">
        <v>154.24366166666701</v>
      </c>
      <c r="AP199">
        <v>175.312445</v>
      </c>
      <c r="AQ199">
        <v>180.10448</v>
      </c>
    </row>
    <row r="200" spans="1:70" x14ac:dyDescent="0.35">
      <c r="A200" t="s">
        <v>1858</v>
      </c>
      <c r="B200" t="s">
        <v>1859</v>
      </c>
      <c r="C200" t="s">
        <v>1975</v>
      </c>
      <c r="D200" t="s">
        <v>1976</v>
      </c>
      <c r="E200">
        <v>123.166666666667</v>
      </c>
      <c r="F200">
        <v>126</v>
      </c>
      <c r="G200">
        <v>126</v>
      </c>
      <c r="H200">
        <v>126</v>
      </c>
      <c r="I200">
        <v>126</v>
      </c>
      <c r="J200">
        <v>126</v>
      </c>
      <c r="K200">
        <v>126</v>
      </c>
      <c r="L200">
        <v>126</v>
      </c>
      <c r="M200">
        <v>126</v>
      </c>
      <c r="N200">
        <v>126</v>
      </c>
      <c r="O200">
        <v>126</v>
      </c>
      <c r="P200">
        <v>126</v>
      </c>
      <c r="Q200">
        <v>126</v>
      </c>
      <c r="R200">
        <v>126</v>
      </c>
      <c r="S200">
        <v>126</v>
      </c>
      <c r="T200">
        <v>126</v>
      </c>
      <c r="U200">
        <v>126</v>
      </c>
      <c r="V200">
        <v>126</v>
      </c>
      <c r="W200">
        <v>126</v>
      </c>
      <c r="X200">
        <v>126</v>
      </c>
      <c r="Y200">
        <v>126</v>
      </c>
      <c r="Z200">
        <v>126</v>
      </c>
      <c r="AA200">
        <v>126</v>
      </c>
      <c r="AB200">
        <v>126</v>
      </c>
      <c r="AC200">
        <v>201</v>
      </c>
      <c r="AD200">
        <v>306.66666666666703</v>
      </c>
      <c r="AE200">
        <v>339.16666666666703</v>
      </c>
      <c r="AF200">
        <v>550</v>
      </c>
      <c r="AG200">
        <v>550</v>
      </c>
      <c r="AH200">
        <v>1056.2166666666701</v>
      </c>
      <c r="AI200">
        <v>1229.80833333333</v>
      </c>
      <c r="AJ200">
        <v>1325.18333333333</v>
      </c>
      <c r="AK200">
        <v>1500.25833333333</v>
      </c>
      <c r="AL200">
        <v>1744.3458333333299</v>
      </c>
      <c r="AM200">
        <v>1904.7608333333301</v>
      </c>
      <c r="AN200">
        <v>1963.0191666666699</v>
      </c>
      <c r="AO200">
        <v>2056.8116666666701</v>
      </c>
      <c r="AP200">
        <v>2177.8625000000002</v>
      </c>
      <c r="AQ200">
        <v>2726.49</v>
      </c>
      <c r="AR200">
        <v>3119.0733333333301</v>
      </c>
      <c r="AS200">
        <v>3486.3533333333298</v>
      </c>
      <c r="AT200">
        <v>4105.9250000000002</v>
      </c>
      <c r="AU200">
        <v>5716.2583333333296</v>
      </c>
      <c r="AV200">
        <v>6424.3391666666703</v>
      </c>
      <c r="AW200">
        <v>5974.5775000000003</v>
      </c>
      <c r="AX200">
        <v>6177.9349469696999</v>
      </c>
      <c r="AY200">
        <v>5635.0939393939398</v>
      </c>
      <c r="AZ200">
        <v>5032.7115764790797</v>
      </c>
      <c r="BA200">
        <v>4363.2916082449201</v>
      </c>
      <c r="BB200">
        <v>4966.6822965021202</v>
      </c>
      <c r="BC200">
        <v>4758.4301287878798</v>
      </c>
      <c r="BD200">
        <v>4193.8023075919</v>
      </c>
      <c r="BE200">
        <v>4421.6592864041404</v>
      </c>
      <c r="BF200">
        <v>4303.8825659981903</v>
      </c>
      <c r="BG200">
        <v>4462.1852882909297</v>
      </c>
      <c r="BH200">
        <v>5204.92080811087</v>
      </c>
      <c r="BI200">
        <v>5670.5408979978401</v>
      </c>
      <c r="BJ200">
        <v>5618.9334516427998</v>
      </c>
      <c r="BK200">
        <v>5732.10455572912</v>
      </c>
      <c r="BL200">
        <v>6240.7220784425699</v>
      </c>
      <c r="BM200">
        <v>6771.0974251965099</v>
      </c>
      <c r="BN200">
        <v>6774.1627348484899</v>
      </c>
      <c r="BO200">
        <v>6982.7523777669203</v>
      </c>
      <c r="BP200">
        <v>7288.8720537412801</v>
      </c>
      <c r="BQ200">
        <v>7288.8720537412801</v>
      </c>
      <c r="BR200">
        <v>7288.8720537412801</v>
      </c>
    </row>
    <row r="201" spans="1:70" x14ac:dyDescent="0.35">
      <c r="A201" t="s">
        <v>1860</v>
      </c>
      <c r="B201" t="s">
        <v>1861</v>
      </c>
      <c r="C201" t="s">
        <v>1975</v>
      </c>
      <c r="D201" t="s">
        <v>1976</v>
      </c>
    </row>
    <row r="202" spans="1:70" x14ac:dyDescent="0.35">
      <c r="A202" t="s">
        <v>1862</v>
      </c>
      <c r="B202" t="s">
        <v>1863</v>
      </c>
      <c r="C202" t="s">
        <v>1975</v>
      </c>
      <c r="D202" t="s">
        <v>1976</v>
      </c>
    </row>
    <row r="203" spans="1:70" x14ac:dyDescent="0.35">
      <c r="A203" t="s">
        <v>1864</v>
      </c>
      <c r="B203" t="s">
        <v>1865</v>
      </c>
      <c r="C203" t="s">
        <v>1975</v>
      </c>
      <c r="D203" t="s">
        <v>1976</v>
      </c>
    </row>
    <row r="204" spans="1:70" x14ac:dyDescent="0.35">
      <c r="A204" t="s">
        <v>1866</v>
      </c>
      <c r="B204" t="s">
        <v>1867</v>
      </c>
      <c r="C204" t="s">
        <v>1975</v>
      </c>
      <c r="D204" t="s">
        <v>1976</v>
      </c>
      <c r="E204">
        <v>89.765000088765007</v>
      </c>
      <c r="F204">
        <v>89.765000088765007</v>
      </c>
      <c r="G204">
        <v>89.765000088765007</v>
      </c>
      <c r="H204">
        <v>89.765000088765007</v>
      </c>
      <c r="I204">
        <v>89.765000088765007</v>
      </c>
      <c r="J204">
        <v>89.765000088765007</v>
      </c>
      <c r="K204">
        <v>89.765000088765007</v>
      </c>
      <c r="L204">
        <v>89.765000088765007</v>
      </c>
      <c r="M204">
        <v>89.765000088765007</v>
      </c>
      <c r="N204">
        <v>94.440000093440005</v>
      </c>
      <c r="O204">
        <v>100.985000099985</v>
      </c>
      <c r="P204">
        <v>100.689451223571</v>
      </c>
      <c r="Q204">
        <v>91.645968951929206</v>
      </c>
      <c r="R204">
        <v>81.0502219755422</v>
      </c>
      <c r="S204">
        <v>87.528548830185898</v>
      </c>
      <c r="T204">
        <v>77.931588724653196</v>
      </c>
      <c r="U204">
        <v>86.890670674160404</v>
      </c>
      <c r="V204">
        <v>89.337637916450106</v>
      </c>
      <c r="W204">
        <v>82.056281563365701</v>
      </c>
      <c r="X204">
        <v>77.352952935139498</v>
      </c>
      <c r="Y204">
        <v>76.828559514107795</v>
      </c>
      <c r="Z204">
        <v>98.810961781363503</v>
      </c>
      <c r="AA204">
        <v>119.492607763333</v>
      </c>
      <c r="AB204">
        <v>138.56880080833301</v>
      </c>
      <c r="AC204">
        <v>158.89256837242399</v>
      </c>
      <c r="AD204">
        <v>163.367563900455</v>
      </c>
      <c r="AE204">
        <v>125.928813465</v>
      </c>
      <c r="AF204">
        <v>109.285496775</v>
      </c>
      <c r="AG204">
        <v>108.307921995</v>
      </c>
      <c r="AH204">
        <v>116.002459755</v>
      </c>
      <c r="AI204">
        <v>99.004900995</v>
      </c>
      <c r="AJ204">
        <v>102.58383680999999</v>
      </c>
      <c r="AK204">
        <v>96.251100718499998</v>
      </c>
      <c r="AL204">
        <v>102.96771521399999</v>
      </c>
      <c r="AM204">
        <v>100.946171781</v>
      </c>
      <c r="AN204">
        <v>90.754136518500005</v>
      </c>
      <c r="AO204">
        <v>93.009406990499997</v>
      </c>
      <c r="AP204">
        <v>106.12156054499999</v>
      </c>
      <c r="AQ204">
        <v>107.2638139482</v>
      </c>
      <c r="AR204">
        <v>111.966914110147</v>
      </c>
      <c r="AS204">
        <v>129.201037953271</v>
      </c>
      <c r="AT204">
        <v>133.23779121622499</v>
      </c>
      <c r="AU204">
        <v>126.200312871571</v>
      </c>
      <c r="AV204">
        <v>105.494942032458</v>
      </c>
      <c r="AW204">
        <v>95.933336892522902</v>
      </c>
      <c r="AX204">
        <v>95.918843390948496</v>
      </c>
      <c r="AY204">
        <v>95.039671719798207</v>
      </c>
      <c r="AZ204">
        <v>87.073047933181201</v>
      </c>
      <c r="BA204">
        <v>81.136329278054902</v>
      </c>
      <c r="BB204">
        <v>85.5557814096789</v>
      </c>
      <c r="BC204">
        <v>90.0129741146296</v>
      </c>
      <c r="BD204">
        <v>85.729551829928695</v>
      </c>
      <c r="BE204">
        <v>92.880411084142906</v>
      </c>
      <c r="BF204">
        <v>89.850221498738506</v>
      </c>
      <c r="BG204">
        <v>89.824335377900894</v>
      </c>
      <c r="BH204">
        <v>107.55323440431501</v>
      </c>
      <c r="BI204">
        <v>107.806815805024</v>
      </c>
      <c r="BJ204">
        <v>105.63307815114899</v>
      </c>
      <c r="BK204">
        <v>101.046821879543</v>
      </c>
      <c r="BL204">
        <v>106.588933804405</v>
      </c>
      <c r="BM204">
        <v>104.710608186968</v>
      </c>
      <c r="BN204">
        <v>100.88022256618601</v>
      </c>
      <c r="BO204">
        <v>113.474367224106</v>
      </c>
      <c r="BP204">
        <v>110.34717131744</v>
      </c>
      <c r="BQ204">
        <v>110.34717131744</v>
      </c>
      <c r="BR204">
        <v>110.34717131744</v>
      </c>
    </row>
    <row r="205" spans="1:70" x14ac:dyDescent="0.35">
      <c r="A205" t="s">
        <v>1868</v>
      </c>
      <c r="B205" t="s">
        <v>1869</v>
      </c>
      <c r="C205" t="s">
        <v>1975</v>
      </c>
      <c r="D205" t="s">
        <v>1976</v>
      </c>
      <c r="K205">
        <v>4.7619000037618999</v>
      </c>
      <c r="L205">
        <v>4.7619000037618999</v>
      </c>
      <c r="M205">
        <v>4.7619000037618999</v>
      </c>
      <c r="N205">
        <v>4.7619000037618999</v>
      </c>
      <c r="O205">
        <v>4.7619000037618999</v>
      </c>
      <c r="P205">
        <v>4.7479628848644202</v>
      </c>
      <c r="Q205">
        <v>4.3859778425048797</v>
      </c>
      <c r="R205">
        <v>3.99629355042679</v>
      </c>
      <c r="S205">
        <v>3.9473999989999999</v>
      </c>
      <c r="T205">
        <v>3.9307166656666701</v>
      </c>
      <c r="U205">
        <v>3.96343333233333</v>
      </c>
      <c r="V205">
        <v>3.9590166656666699</v>
      </c>
      <c r="W205">
        <v>3.8768999989999999</v>
      </c>
      <c r="X205">
        <v>3.7733249990000002</v>
      </c>
      <c r="Y205">
        <v>3.6569666656666699</v>
      </c>
      <c r="Z205">
        <v>3.639999999</v>
      </c>
      <c r="AA205">
        <v>3.639999999</v>
      </c>
      <c r="AB205">
        <v>3.639999999</v>
      </c>
      <c r="AC205">
        <v>3.6399999995833299</v>
      </c>
      <c r="AD205">
        <v>3.64</v>
      </c>
      <c r="AE205">
        <v>3.64</v>
      </c>
      <c r="AF205">
        <v>3.64</v>
      </c>
      <c r="AG205">
        <v>3.64</v>
      </c>
      <c r="AH205">
        <v>3.64</v>
      </c>
      <c r="AI205">
        <v>3.64</v>
      </c>
      <c r="AJ205">
        <v>3.64</v>
      </c>
      <c r="AK205">
        <v>3.64</v>
      </c>
      <c r="AL205">
        <v>3.64</v>
      </c>
      <c r="AM205">
        <v>3.64</v>
      </c>
      <c r="AN205">
        <v>3.64</v>
      </c>
      <c r="AO205">
        <v>3.64</v>
      </c>
      <c r="AP205">
        <v>3.64</v>
      </c>
      <c r="AQ205">
        <v>3.64</v>
      </c>
      <c r="AR205">
        <v>3.64</v>
      </c>
      <c r="AS205">
        <v>3.64</v>
      </c>
      <c r="AT205">
        <v>3.64</v>
      </c>
      <c r="AU205">
        <v>3.64</v>
      </c>
      <c r="AV205">
        <v>3.64</v>
      </c>
      <c r="AW205">
        <v>3.64</v>
      </c>
      <c r="AX205">
        <v>3.64</v>
      </c>
      <c r="AY205">
        <v>3.64</v>
      </c>
      <c r="AZ205">
        <v>3.64</v>
      </c>
      <c r="BA205">
        <v>3.64</v>
      </c>
      <c r="BB205">
        <v>3.64</v>
      </c>
      <c r="BC205">
        <v>3.64</v>
      </c>
      <c r="BD205">
        <v>3.64</v>
      </c>
      <c r="BE205">
        <v>3.64</v>
      </c>
      <c r="BF205">
        <v>3.64</v>
      </c>
      <c r="BG205">
        <v>3.64</v>
      </c>
      <c r="BH205">
        <v>3.64</v>
      </c>
      <c r="BI205">
        <v>3.64</v>
      </c>
      <c r="BJ205">
        <v>3.64</v>
      </c>
      <c r="BK205">
        <v>3.64</v>
      </c>
      <c r="BL205">
        <v>3.64</v>
      </c>
      <c r="BM205">
        <v>3.64</v>
      </c>
      <c r="BN205">
        <v>3.64</v>
      </c>
      <c r="BO205">
        <v>3.64</v>
      </c>
      <c r="BP205">
        <v>3.64</v>
      </c>
      <c r="BQ205">
        <v>3.64</v>
      </c>
      <c r="BR205">
        <v>3.64</v>
      </c>
    </row>
    <row r="206" spans="1:70" x14ac:dyDescent="0.35">
      <c r="A206" t="s">
        <v>1870</v>
      </c>
      <c r="B206" t="s">
        <v>1871</v>
      </c>
      <c r="C206" t="s">
        <v>1975</v>
      </c>
      <c r="D206" t="s">
        <v>1976</v>
      </c>
      <c r="E206">
        <v>5.9999999989999997E-4</v>
      </c>
      <c r="F206">
        <v>5.9999999989999997E-4</v>
      </c>
      <c r="G206">
        <v>5.9999999989999997E-4</v>
      </c>
      <c r="H206">
        <v>5.9999999989999997E-4</v>
      </c>
      <c r="I206">
        <v>5.9999999989999997E-4</v>
      </c>
      <c r="J206">
        <v>5.9999999989999997E-4</v>
      </c>
      <c r="K206">
        <v>5.9999999989999997E-4</v>
      </c>
      <c r="L206">
        <v>5.9999999989999997E-4</v>
      </c>
      <c r="M206">
        <v>5.9999999989999997E-4</v>
      </c>
      <c r="N206">
        <v>5.9999999989999997E-4</v>
      </c>
      <c r="O206">
        <v>5.9999999989999997E-4</v>
      </c>
      <c r="P206">
        <v>5.9999999989999997E-4</v>
      </c>
      <c r="Q206">
        <v>5.5299999990000002E-4</v>
      </c>
      <c r="R206">
        <v>1.87941666665833E-3</v>
      </c>
      <c r="S206">
        <v>2E-3</v>
      </c>
      <c r="T206">
        <v>2E-3</v>
      </c>
      <c r="U206">
        <v>2E-3</v>
      </c>
      <c r="V206">
        <v>2E-3</v>
      </c>
      <c r="W206">
        <v>1.8360249999916701E-3</v>
      </c>
      <c r="X206">
        <v>1.8E-3</v>
      </c>
      <c r="Y206">
        <v>1.8E-3</v>
      </c>
      <c r="Z206">
        <v>1.5E-3</v>
      </c>
      <c r="AA206">
        <v>1.5E-3</v>
      </c>
      <c r="AB206">
        <v>1.71784999995E-3</v>
      </c>
      <c r="AC206">
        <v>2.1280166666249999E-3</v>
      </c>
      <c r="AD206">
        <v>1.714141666625E-3</v>
      </c>
      <c r="AE206">
        <v>1.6153416666499999E-3</v>
      </c>
      <c r="AF206">
        <v>1.4557000000000001E-3</v>
      </c>
      <c r="AG206">
        <v>1.42769166666667E-3</v>
      </c>
      <c r="AH206">
        <v>1.4921583333333301E-3</v>
      </c>
      <c r="AI206">
        <v>2.2432083333333301E-3</v>
      </c>
      <c r="AJ206">
        <v>7.6387249999999999E-3</v>
      </c>
      <c r="AK206">
        <v>3.07953333333333E-2</v>
      </c>
      <c r="AL206">
        <v>7.6005083333333306E-2</v>
      </c>
      <c r="AM206">
        <v>0.16550858333333299</v>
      </c>
      <c r="AN206">
        <v>0.20332758333333301</v>
      </c>
      <c r="AO206">
        <v>0.30842174999999999</v>
      </c>
      <c r="AP206">
        <v>0.71679433333333298</v>
      </c>
      <c r="AQ206">
        <v>0.88755758333333301</v>
      </c>
      <c r="AR206">
        <v>1.5332837500000001</v>
      </c>
      <c r="AS206">
        <v>2.1708720833333301</v>
      </c>
      <c r="AT206">
        <v>2.9060791666666699</v>
      </c>
      <c r="AU206">
        <v>3.3055430000000001</v>
      </c>
      <c r="AV206">
        <v>3.3200070833333299</v>
      </c>
      <c r="AW206">
        <v>3.26365683333333</v>
      </c>
      <c r="AX206">
        <v>2.9136531666666698</v>
      </c>
      <c r="AY206">
        <v>2.8089833333333298</v>
      </c>
      <c r="AZ206">
        <v>2.43825</v>
      </c>
      <c r="BA206">
        <v>2.5188583333333301</v>
      </c>
      <c r="BB206">
        <v>3.0493250000000001</v>
      </c>
      <c r="BC206">
        <v>3.1779000000000002</v>
      </c>
      <c r="BD206">
        <v>3.04860833333333</v>
      </c>
      <c r="BE206">
        <v>3.4681999999999999</v>
      </c>
      <c r="BF206">
        <v>3.32791666666667</v>
      </c>
      <c r="BG206">
        <v>3.3491749999999998</v>
      </c>
      <c r="BH206">
        <v>4.00566666666667</v>
      </c>
      <c r="BI206">
        <v>4.0591833333333298</v>
      </c>
      <c r="BJ206">
        <v>4.0524916666666702</v>
      </c>
      <c r="BK206">
        <v>3.9416166666666701</v>
      </c>
      <c r="BL206">
        <v>4.2379249999999997</v>
      </c>
      <c r="BM206">
        <v>4.2439916666666697</v>
      </c>
      <c r="BN206">
        <v>4.16041666666667</v>
      </c>
      <c r="BO206">
        <v>4.6884750000000004</v>
      </c>
      <c r="BP206">
        <v>4.57429166666667</v>
      </c>
      <c r="BQ206">
        <v>4.57429166666667</v>
      </c>
      <c r="BR206">
        <v>4.57429166666667</v>
      </c>
    </row>
    <row r="207" spans="1:70" x14ac:dyDescent="0.35">
      <c r="A207" t="s">
        <v>44</v>
      </c>
      <c r="B207" t="s">
        <v>103</v>
      </c>
      <c r="C207" t="s">
        <v>1975</v>
      </c>
      <c r="D207" t="s">
        <v>1976</v>
      </c>
      <c r="AL207">
        <v>0.99166666666666703</v>
      </c>
      <c r="AO207">
        <v>5.12083333333333</v>
      </c>
      <c r="AP207">
        <v>5.7848333333333297</v>
      </c>
      <c r="AQ207">
        <v>9.7050833333333308</v>
      </c>
      <c r="AR207">
        <v>24.619900000000001</v>
      </c>
      <c r="AS207">
        <v>28.129166666666698</v>
      </c>
      <c r="AT207">
        <v>29.168524999999999</v>
      </c>
      <c r="AU207">
        <v>31.348483333333299</v>
      </c>
      <c r="AV207">
        <v>30.692025000000001</v>
      </c>
      <c r="AW207">
        <v>28.813741666666701</v>
      </c>
      <c r="AX207">
        <v>28.284441666666702</v>
      </c>
      <c r="AY207">
        <v>27.190958333333299</v>
      </c>
      <c r="AZ207">
        <v>25.580845367540402</v>
      </c>
      <c r="BA207">
        <v>24.852875000000001</v>
      </c>
      <c r="BB207">
        <v>31.740358333333301</v>
      </c>
      <c r="BC207">
        <v>30.367915338305899</v>
      </c>
      <c r="BD207">
        <v>29.382341370930199</v>
      </c>
      <c r="BE207">
        <v>30.839831351991698</v>
      </c>
      <c r="BF207">
        <v>31.837143640281301</v>
      </c>
      <c r="BG207">
        <v>38.378207144416798</v>
      </c>
      <c r="BH207">
        <v>60.937650108895198</v>
      </c>
      <c r="BI207">
        <v>67.0559333333333</v>
      </c>
      <c r="BJ207">
        <v>58.342801185171901</v>
      </c>
      <c r="BK207">
        <v>62.668133333333301</v>
      </c>
      <c r="BL207">
        <v>64.7376583333333</v>
      </c>
      <c r="BM207">
        <v>72.104908333333299</v>
      </c>
      <c r="BN207">
        <v>73.654349999999994</v>
      </c>
      <c r="BO207">
        <v>68.4849416666667</v>
      </c>
      <c r="BP207">
        <v>85.162008333333304</v>
      </c>
      <c r="BQ207">
        <v>85.162008333333304</v>
      </c>
      <c r="BR207">
        <v>85.162008333333304</v>
      </c>
    </row>
    <row r="208" spans="1:70" x14ac:dyDescent="0.35">
      <c r="A208" t="s">
        <v>1872</v>
      </c>
      <c r="B208" t="s">
        <v>1873</v>
      </c>
      <c r="C208" t="s">
        <v>1975</v>
      </c>
      <c r="D208" t="s">
        <v>1976</v>
      </c>
      <c r="E208">
        <v>49.999999950000003</v>
      </c>
      <c r="F208">
        <v>49.999999950000003</v>
      </c>
      <c r="G208">
        <v>49.999999950000003</v>
      </c>
      <c r="H208">
        <v>49.999999950000003</v>
      </c>
      <c r="I208">
        <v>49.999999950000003</v>
      </c>
      <c r="J208">
        <v>49.999999950000003</v>
      </c>
      <c r="K208">
        <v>87.499999912500002</v>
      </c>
      <c r="L208">
        <v>99.999999900000006</v>
      </c>
      <c r="M208">
        <v>99.999999900000006</v>
      </c>
      <c r="N208">
        <v>99.999999900000006</v>
      </c>
      <c r="O208">
        <v>99.999999900000006</v>
      </c>
      <c r="P208">
        <v>99.707333233333301</v>
      </c>
      <c r="Q208">
        <v>92.104999899999996</v>
      </c>
      <c r="R208">
        <v>83.921999900000003</v>
      </c>
      <c r="S208">
        <v>92.301756555666699</v>
      </c>
      <c r="T208">
        <v>92.277266554666696</v>
      </c>
      <c r="U208">
        <v>97.012346554666706</v>
      </c>
      <c r="V208">
        <v>95.935093221333304</v>
      </c>
      <c r="W208">
        <v>89.487906554666694</v>
      </c>
      <c r="X208">
        <v>86.690706554666704</v>
      </c>
      <c r="Y208">
        <v>86.063879888000002</v>
      </c>
      <c r="Z208">
        <v>87.160305038956693</v>
      </c>
      <c r="AA208">
        <v>93.059967438956704</v>
      </c>
      <c r="AB208">
        <v>96.093935247290005</v>
      </c>
      <c r="AC208">
        <v>100.23289152364499</v>
      </c>
      <c r="AD208">
        <v>101.244670649548</v>
      </c>
      <c r="AE208">
        <v>87.590916816666706</v>
      </c>
      <c r="AF208">
        <v>79.460649991666699</v>
      </c>
      <c r="AG208">
        <v>76.447737733333298</v>
      </c>
      <c r="AH208">
        <v>80.148978174999996</v>
      </c>
      <c r="AI208">
        <v>83.704097558333302</v>
      </c>
      <c r="AJ208">
        <v>125.1642483</v>
      </c>
      <c r="AK208">
        <v>133.938583325</v>
      </c>
      <c r="AL208">
        <v>144.23702053722499</v>
      </c>
      <c r="AM208">
        <v>140.703847467575</v>
      </c>
      <c r="AN208">
        <v>262.18226325860002</v>
      </c>
      <c r="AO208">
        <v>306.82</v>
      </c>
      <c r="AP208">
        <v>301.52981666666699</v>
      </c>
      <c r="AQ208">
        <v>312.31409166666703</v>
      </c>
      <c r="AR208">
        <v>333.94192500000003</v>
      </c>
      <c r="AS208">
        <v>389.696216666667</v>
      </c>
      <c r="AT208">
        <v>442.99189166666702</v>
      </c>
      <c r="AU208">
        <v>475.36524166666698</v>
      </c>
      <c r="AV208">
        <v>537.65498475000004</v>
      </c>
      <c r="AW208">
        <v>577.44897458333298</v>
      </c>
      <c r="AX208">
        <v>557.82264075000001</v>
      </c>
      <c r="AY208">
        <v>551.71033333333298</v>
      </c>
      <c r="AZ208">
        <v>546.95500000000004</v>
      </c>
      <c r="BA208">
        <v>546.84865316666696</v>
      </c>
      <c r="BB208">
        <v>568.28132683333297</v>
      </c>
      <c r="BC208">
        <v>583.13090658333294</v>
      </c>
      <c r="BD208">
        <v>600.30651975000001</v>
      </c>
      <c r="BE208">
        <v>614.29514241666698</v>
      </c>
      <c r="BF208">
        <v>646.63597449999997</v>
      </c>
      <c r="BG208">
        <v>682.43779538750005</v>
      </c>
      <c r="BH208">
        <v>719.85955550000006</v>
      </c>
      <c r="BI208">
        <v>787.25152175000005</v>
      </c>
      <c r="BJ208">
        <v>831.55433975000005</v>
      </c>
      <c r="BK208">
        <v>861.09341216666701</v>
      </c>
      <c r="BL208">
        <v>899.35050899999999</v>
      </c>
      <c r="BM208">
        <v>943.27804816666696</v>
      </c>
      <c r="BN208">
        <v>988.62480655176796</v>
      </c>
      <c r="BO208">
        <v>1030.3082997420599</v>
      </c>
      <c r="BP208">
        <v>1160.0986942500001</v>
      </c>
      <c r="BQ208">
        <v>1160.0986942500001</v>
      </c>
      <c r="BR208">
        <v>1160.0986942500001</v>
      </c>
    </row>
    <row r="209" spans="1:70" x14ac:dyDescent="0.35">
      <c r="A209" t="s">
        <v>10</v>
      </c>
      <c r="B209" t="s">
        <v>1874</v>
      </c>
      <c r="C209" t="s">
        <v>1975</v>
      </c>
      <c r="D209" t="s">
        <v>1976</v>
      </c>
    </row>
    <row r="210" spans="1:70" x14ac:dyDescent="0.35">
      <c r="A210" t="s">
        <v>1875</v>
      </c>
      <c r="B210" t="s">
        <v>1876</v>
      </c>
      <c r="C210" t="s">
        <v>1975</v>
      </c>
      <c r="D210" t="s">
        <v>1976</v>
      </c>
      <c r="E210">
        <v>4.5000000035000003</v>
      </c>
      <c r="F210">
        <v>4.5000000035000003</v>
      </c>
      <c r="G210">
        <v>4.5000000035000003</v>
      </c>
      <c r="H210">
        <v>4.5000000035000003</v>
      </c>
      <c r="I210">
        <v>4.5000000035000003</v>
      </c>
      <c r="J210">
        <v>4.5000000035000003</v>
      </c>
      <c r="K210">
        <v>4.5000000035000003</v>
      </c>
      <c r="L210">
        <v>4.5000000035000003</v>
      </c>
      <c r="M210">
        <v>4.5000000035000003</v>
      </c>
      <c r="N210">
        <v>4.5000000035000003</v>
      </c>
      <c r="O210">
        <v>4.5000000035000003</v>
      </c>
      <c r="P210">
        <v>4.4868294129714501</v>
      </c>
      <c r="Q210">
        <v>4.1447532058696597</v>
      </c>
      <c r="R210">
        <v>3.7065890401029402</v>
      </c>
      <c r="S210">
        <v>3.5499999990000002</v>
      </c>
      <c r="T210">
        <v>3.5176124990000002</v>
      </c>
      <c r="U210">
        <v>3.5299999990000002</v>
      </c>
      <c r="V210">
        <v>3.525064999</v>
      </c>
      <c r="W210">
        <v>3.3995616656666701</v>
      </c>
      <c r="X210">
        <v>3.3608366656666702</v>
      </c>
      <c r="Y210">
        <v>3.32674166566667</v>
      </c>
      <c r="Z210">
        <v>3.3825083325833298</v>
      </c>
      <c r="AA210">
        <v>3.42817083241667</v>
      </c>
      <c r="AB210">
        <v>3.4547591657500001</v>
      </c>
      <c r="AC210">
        <v>3.5238108330000002</v>
      </c>
      <c r="AD210">
        <v>3.62213583316667</v>
      </c>
      <c r="AE210">
        <v>3.7062499999999998</v>
      </c>
      <c r="AF210">
        <v>3.75</v>
      </c>
      <c r="AG210">
        <v>3.75</v>
      </c>
      <c r="AH210">
        <v>3.75</v>
      </c>
      <c r="AI210">
        <v>3.75</v>
      </c>
      <c r="AJ210">
        <v>3.75</v>
      </c>
      <c r="AK210">
        <v>3.75</v>
      </c>
      <c r="AL210">
        <v>3.75</v>
      </c>
      <c r="AM210">
        <v>3.75</v>
      </c>
      <c r="AN210">
        <v>3.75</v>
      </c>
      <c r="AO210">
        <v>3.75</v>
      </c>
      <c r="AP210">
        <v>3.75</v>
      </c>
      <c r="AQ210">
        <v>3.75</v>
      </c>
      <c r="AR210">
        <v>3.75</v>
      </c>
      <c r="AS210">
        <v>3.75</v>
      </c>
      <c r="AT210">
        <v>3.75</v>
      </c>
      <c r="AU210">
        <v>3.75</v>
      </c>
      <c r="AV210">
        <v>3.75</v>
      </c>
      <c r="AW210">
        <v>3.75</v>
      </c>
      <c r="AX210">
        <v>3.75</v>
      </c>
      <c r="AY210">
        <v>3.75</v>
      </c>
      <c r="AZ210">
        <v>3.75</v>
      </c>
      <c r="BA210">
        <v>3.75</v>
      </c>
      <c r="BB210">
        <v>3.75</v>
      </c>
      <c r="BC210">
        <v>3.75</v>
      </c>
      <c r="BD210">
        <v>3.75</v>
      </c>
      <c r="BE210">
        <v>3.75</v>
      </c>
      <c r="BF210">
        <v>3.75</v>
      </c>
      <c r="BG210">
        <v>3.75</v>
      </c>
      <c r="BH210">
        <v>3.75</v>
      </c>
      <c r="BI210">
        <v>3.75</v>
      </c>
      <c r="BJ210">
        <v>3.75</v>
      </c>
      <c r="BK210">
        <v>3.75</v>
      </c>
      <c r="BL210">
        <v>3.75</v>
      </c>
      <c r="BM210">
        <v>3.75</v>
      </c>
      <c r="BN210">
        <v>3.75</v>
      </c>
      <c r="BO210">
        <v>3.75</v>
      </c>
      <c r="BP210">
        <v>3.75</v>
      </c>
      <c r="BQ210">
        <v>3.75</v>
      </c>
      <c r="BR210">
        <v>3.75</v>
      </c>
    </row>
    <row r="211" spans="1:70" x14ac:dyDescent="0.35">
      <c r="A211" t="s">
        <v>1877</v>
      </c>
      <c r="B211" t="s">
        <v>1878</v>
      </c>
      <c r="C211" t="s">
        <v>1975</v>
      </c>
      <c r="D211" t="s">
        <v>1976</v>
      </c>
      <c r="E211">
        <v>3.4819999900000001E-4</v>
      </c>
      <c r="F211">
        <v>3.4819999900000001E-4</v>
      </c>
      <c r="G211">
        <v>3.4819999900000001E-4</v>
      </c>
      <c r="H211">
        <v>3.4819999900000001E-4</v>
      </c>
      <c r="I211">
        <v>3.4819999900000001E-4</v>
      </c>
      <c r="J211">
        <v>3.4819999900000001E-4</v>
      </c>
      <c r="K211">
        <v>3.4819999900000001E-4</v>
      </c>
      <c r="L211">
        <v>3.4819999900000001E-4</v>
      </c>
      <c r="M211">
        <v>3.4819999900000001E-4</v>
      </c>
      <c r="N211">
        <v>3.4819999900000001E-4</v>
      </c>
      <c r="O211">
        <v>3.4819999900000001E-4</v>
      </c>
      <c r="P211">
        <v>3.4819999900000001E-4</v>
      </c>
      <c r="Q211">
        <v>3.4819999900000001E-4</v>
      </c>
      <c r="R211">
        <v>3.4819999900000001E-4</v>
      </c>
      <c r="S211">
        <v>3.4819999900000001E-4</v>
      </c>
      <c r="T211">
        <v>3.4819999900000001E-4</v>
      </c>
      <c r="U211">
        <v>3.4819999900000001E-4</v>
      </c>
      <c r="V211">
        <v>3.4820616566666701E-4</v>
      </c>
      <c r="W211">
        <v>3.7745183233333301E-4</v>
      </c>
      <c r="X211">
        <v>4.29166665666667E-4</v>
      </c>
      <c r="Y211">
        <v>4.9999999900000001E-4</v>
      </c>
      <c r="Z211">
        <v>5.5885833233333302E-4</v>
      </c>
      <c r="AA211">
        <v>9.5229999916666703E-4</v>
      </c>
      <c r="AB211">
        <v>1.2999999999999999E-3</v>
      </c>
      <c r="AC211">
        <v>1.2999999999999999E-3</v>
      </c>
      <c r="AD211">
        <v>2.3040249999166699E-3</v>
      </c>
      <c r="AE211">
        <v>2.5000000000000001E-3</v>
      </c>
      <c r="AF211">
        <v>3.0000000000000001E-3</v>
      </c>
      <c r="AG211">
        <v>4.4999999999999997E-3</v>
      </c>
      <c r="AH211">
        <v>4.4999999999999997E-3</v>
      </c>
      <c r="AI211">
        <v>4.4999999999999997E-3</v>
      </c>
      <c r="AJ211">
        <v>6.95564166666667E-3</v>
      </c>
      <c r="AK211">
        <v>9.7431666666666694E-2</v>
      </c>
      <c r="AL211">
        <v>0.159313916666667</v>
      </c>
      <c r="AM211">
        <v>0.28960891666666699</v>
      </c>
      <c r="AN211">
        <v>0.58087374999999997</v>
      </c>
      <c r="AO211">
        <v>1.2507916666666701</v>
      </c>
      <c r="AP211">
        <v>1.5757425</v>
      </c>
      <c r="AQ211">
        <v>2.0080191666666698</v>
      </c>
      <c r="AR211">
        <v>2.52550416666667</v>
      </c>
      <c r="AS211">
        <v>2.5712250000000001</v>
      </c>
      <c r="AT211">
        <v>2.5870210416666701</v>
      </c>
      <c r="AU211">
        <v>2.6330583333333299</v>
      </c>
      <c r="AV211">
        <v>2.60983433333333</v>
      </c>
      <c r="AW211">
        <v>2.5790500000000001</v>
      </c>
      <c r="AX211">
        <v>2.4360583333333299</v>
      </c>
      <c r="AY211">
        <v>2.17153333333333</v>
      </c>
      <c r="AZ211">
        <v>2.0160999999999998</v>
      </c>
      <c r="BA211">
        <v>2.0901628287698402</v>
      </c>
      <c r="BB211">
        <v>2.3015333333333299</v>
      </c>
      <c r="BC211">
        <v>2.30600092016667</v>
      </c>
      <c r="BD211">
        <v>2.6666196217746898</v>
      </c>
      <c r="BE211">
        <v>3.5729583333333301</v>
      </c>
      <c r="BF211">
        <v>4.7567605470882102</v>
      </c>
      <c r="BG211">
        <v>5.7368666666666703</v>
      </c>
      <c r="BH211">
        <v>6.0257325979166696</v>
      </c>
      <c r="BI211">
        <v>6.2117136458333304</v>
      </c>
      <c r="BJ211">
        <v>6.6833600000000004</v>
      </c>
      <c r="BK211">
        <v>24.3289109018116</v>
      </c>
      <c r="BL211">
        <v>45.767045454545503</v>
      </c>
      <c r="BM211">
        <v>53.9960119047619</v>
      </c>
      <c r="BN211">
        <v>370.79058333333302</v>
      </c>
      <c r="BO211">
        <v>546.75885000000005</v>
      </c>
    </row>
    <row r="212" spans="1:70" x14ac:dyDescent="0.35">
      <c r="A212" t="s">
        <v>1879</v>
      </c>
      <c r="B212" t="s">
        <v>1880</v>
      </c>
      <c r="C212" t="s">
        <v>1975</v>
      </c>
      <c r="D212" t="s">
        <v>1976</v>
      </c>
      <c r="E212">
        <v>245.19510139835899</v>
      </c>
      <c r="F212">
        <v>245.26010162116</v>
      </c>
      <c r="G212">
        <v>245.013850686544</v>
      </c>
      <c r="H212">
        <v>245.01635069607499</v>
      </c>
      <c r="I212">
        <v>245.027184079042</v>
      </c>
      <c r="J212">
        <v>245.06093420770799</v>
      </c>
      <c r="K212">
        <v>245.67843655764401</v>
      </c>
      <c r="L212">
        <v>246.00093779128099</v>
      </c>
      <c r="M212">
        <v>247.56469375695099</v>
      </c>
      <c r="N212">
        <v>259.960574351236</v>
      </c>
      <c r="O212">
        <v>276.403137026845</v>
      </c>
      <c r="P212">
        <v>275.35645668533198</v>
      </c>
      <c r="Q212">
        <v>252.02762746264901</v>
      </c>
      <c r="R212">
        <v>222.88918305322699</v>
      </c>
      <c r="S212">
        <v>240.70466763782301</v>
      </c>
      <c r="T212">
        <v>214.31290034121901</v>
      </c>
      <c r="U212">
        <v>238.95049426705901</v>
      </c>
      <c r="V212">
        <v>245.67968656657601</v>
      </c>
      <c r="W212">
        <v>225.65586023395699</v>
      </c>
      <c r="X212">
        <v>212.721644262377</v>
      </c>
      <c r="Y212">
        <v>211.27955541470499</v>
      </c>
      <c r="Z212">
        <v>271.73145255032699</v>
      </c>
      <c r="AA212">
        <v>328.60625269898998</v>
      </c>
      <c r="AB212">
        <v>381.06603602462798</v>
      </c>
      <c r="AC212">
        <v>436.95666578800802</v>
      </c>
      <c r="AD212">
        <v>449.26296271160697</v>
      </c>
      <c r="AE212">
        <v>346.305903554493</v>
      </c>
      <c r="AF212">
        <v>300.53656240147802</v>
      </c>
      <c r="AG212">
        <v>297.84821881937802</v>
      </c>
      <c r="AH212">
        <v>319.008299487903</v>
      </c>
      <c r="AI212">
        <v>272.264787954393</v>
      </c>
      <c r="AJ212">
        <v>282.10690880881998</v>
      </c>
      <c r="AK212">
        <v>264.69180075057898</v>
      </c>
      <c r="AL212">
        <v>283.16257950001801</v>
      </c>
      <c r="AM212">
        <v>555.20469565569704</v>
      </c>
      <c r="AN212">
        <v>499.14842590131002</v>
      </c>
      <c r="AO212">
        <v>511.55243027251601</v>
      </c>
      <c r="AP212">
        <v>583.66937235339606</v>
      </c>
      <c r="AQ212">
        <v>589.951774567332</v>
      </c>
      <c r="AR212">
        <v>615.47334931916396</v>
      </c>
      <c r="AS212">
        <v>710.20797703136702</v>
      </c>
      <c r="AT212">
        <v>732.39769326022804</v>
      </c>
      <c r="AU212">
        <v>693.71322649637398</v>
      </c>
      <c r="AV212">
        <v>579.897426172466</v>
      </c>
      <c r="AW212">
        <v>527.33803229157604</v>
      </c>
      <c r="AX212">
        <v>527.25836264962595</v>
      </c>
      <c r="AY212">
        <v>522.42562489517604</v>
      </c>
      <c r="AZ212">
        <v>478.63371847636301</v>
      </c>
      <c r="BA212">
        <v>446.00004143278801</v>
      </c>
      <c r="BB212">
        <v>470.29342334139801</v>
      </c>
      <c r="BC212">
        <v>494.794262222947</v>
      </c>
      <c r="BD212">
        <v>471.24862571893698</v>
      </c>
      <c r="BE212">
        <v>510.55633845425098</v>
      </c>
      <c r="BF212">
        <v>493.89962385223703</v>
      </c>
      <c r="BG212">
        <v>493.757329875312</v>
      </c>
      <c r="BH212">
        <v>591.21169798260996</v>
      </c>
      <c r="BI212">
        <v>592.60561506302201</v>
      </c>
      <c r="BJ212">
        <v>580.65674958785803</v>
      </c>
      <c r="BK212">
        <v>555.44645839822601</v>
      </c>
      <c r="BL212">
        <v>585.91101318036897</v>
      </c>
      <c r="BM212">
        <v>575.58600451094503</v>
      </c>
      <c r="BN212">
        <v>554.53067503310399</v>
      </c>
      <c r="BO212">
        <v>623.75970091118199</v>
      </c>
      <c r="BP212">
        <v>606.56975016591696</v>
      </c>
      <c r="BQ212">
        <v>606.56975016591696</v>
      </c>
      <c r="BR212">
        <v>606.56975016591696</v>
      </c>
    </row>
    <row r="213" spans="1:70" x14ac:dyDescent="0.35">
      <c r="A213" t="s">
        <v>46</v>
      </c>
      <c r="B213" t="s">
        <v>121</v>
      </c>
      <c r="C213" t="s">
        <v>1975</v>
      </c>
      <c r="D213" t="s">
        <v>1976</v>
      </c>
      <c r="E213">
        <v>3.0612200020612201</v>
      </c>
      <c r="F213">
        <v>3.0612200020612201</v>
      </c>
      <c r="G213">
        <v>3.0612200020612201</v>
      </c>
      <c r="H213">
        <v>3.0612200020612201</v>
      </c>
      <c r="I213">
        <v>3.0612200020612201</v>
      </c>
      <c r="J213">
        <v>3.0612200020612201</v>
      </c>
      <c r="K213">
        <v>3.0612200020612201</v>
      </c>
      <c r="L213">
        <v>3.0612200020612201</v>
      </c>
      <c r="M213">
        <v>3.0612200020612201</v>
      </c>
      <c r="N213">
        <v>3.0612200020612201</v>
      </c>
      <c r="O213">
        <v>3.0612200020612201</v>
      </c>
      <c r="P213">
        <v>3.0507016684727901</v>
      </c>
      <c r="Q213">
        <v>2.8124999989999999</v>
      </c>
      <c r="R213">
        <v>2.4573666658333302</v>
      </c>
      <c r="S213">
        <v>2.43686666583333</v>
      </c>
      <c r="T213">
        <v>2.3712999990833299</v>
      </c>
      <c r="U213">
        <v>2.4708416659166699</v>
      </c>
      <c r="V213">
        <v>2.43939999925</v>
      </c>
      <c r="W213">
        <v>2.2740249991666701</v>
      </c>
      <c r="X213">
        <v>2.1745583325000002</v>
      </c>
      <c r="Y213">
        <v>2.14120833258333</v>
      </c>
      <c r="Z213">
        <v>2.1126916659999999</v>
      </c>
      <c r="AA213">
        <v>2.1400249991666702</v>
      </c>
      <c r="AB213">
        <v>2.1130499989999998</v>
      </c>
      <c r="AC213">
        <v>2.1330833330000001</v>
      </c>
      <c r="AD213">
        <v>2.20014999966667</v>
      </c>
      <c r="AE213">
        <v>2.1774166665000001</v>
      </c>
      <c r="AF213">
        <v>2.10598333333333</v>
      </c>
      <c r="AG213">
        <v>2.0124249999999999</v>
      </c>
      <c r="AH213">
        <v>1.9502583333333301</v>
      </c>
      <c r="AI213">
        <v>1.81253333333333</v>
      </c>
      <c r="AJ213">
        <v>1.7275499999999999</v>
      </c>
      <c r="AK213">
        <v>1.62896666666667</v>
      </c>
      <c r="AL213">
        <v>1.61579083333333</v>
      </c>
      <c r="AM213">
        <v>1.52744416666667</v>
      </c>
      <c r="AN213">
        <v>1.4173750000000001</v>
      </c>
      <c r="AO213">
        <v>1.4100408333333301</v>
      </c>
      <c r="AP213">
        <v>1.48480583333333</v>
      </c>
      <c r="AQ213">
        <v>1.67360166666667</v>
      </c>
      <c r="AR213">
        <v>1.69495666666667</v>
      </c>
      <c r="AS213">
        <v>1.72396333333333</v>
      </c>
      <c r="AT213">
        <v>1.7917225000000001</v>
      </c>
      <c r="AU213">
        <v>1.7905883333333299</v>
      </c>
      <c r="AV213">
        <v>1.7421833333333301</v>
      </c>
      <c r="AW213">
        <v>1.6902283333333299</v>
      </c>
      <c r="AX213">
        <v>1.6643975</v>
      </c>
      <c r="AY213">
        <v>1.58893333333333</v>
      </c>
      <c r="AZ213">
        <v>1.5071016666666699</v>
      </c>
      <c r="BA213">
        <v>1.4148608333333299</v>
      </c>
      <c r="BB213">
        <v>1.45451471343873</v>
      </c>
      <c r="BC213">
        <v>1.36350833333333</v>
      </c>
      <c r="BD213">
        <v>1.2577758771929799</v>
      </c>
      <c r="BE213">
        <v>1.2496762037036999</v>
      </c>
      <c r="BF213">
        <v>1.2513000000000001</v>
      </c>
      <c r="BG213">
        <v>1.26705</v>
      </c>
      <c r="BH213">
        <v>1.374825</v>
      </c>
      <c r="BI213">
        <v>1.3815463636363601</v>
      </c>
      <c r="BJ213">
        <v>1.380925</v>
      </c>
      <c r="BK213">
        <v>1.34884166666667</v>
      </c>
      <c r="BL213">
        <v>1.36415833333333</v>
      </c>
      <c r="BM213">
        <v>1.37974166666667</v>
      </c>
      <c r="BN213">
        <v>1.34348333333333</v>
      </c>
      <c r="BO213">
        <v>1.37866666666667</v>
      </c>
      <c r="BP213">
        <v>1.34276666666667</v>
      </c>
      <c r="BQ213">
        <v>1.34276666666667</v>
      </c>
      <c r="BR213">
        <v>1.34276666666667</v>
      </c>
    </row>
    <row r="214" spans="1:70" x14ac:dyDescent="0.35">
      <c r="A214" t="s">
        <v>47</v>
      </c>
      <c r="B214" t="s">
        <v>692</v>
      </c>
      <c r="C214" t="s">
        <v>1975</v>
      </c>
      <c r="D214" t="s">
        <v>1976</v>
      </c>
      <c r="E214">
        <v>0.89285699989285705</v>
      </c>
      <c r="F214">
        <v>0.89285699989285705</v>
      </c>
      <c r="G214">
        <v>0.89285699989285705</v>
      </c>
      <c r="H214">
        <v>0.89285699989285705</v>
      </c>
      <c r="I214">
        <v>0.89285699989285705</v>
      </c>
      <c r="J214">
        <v>0.89285699989285705</v>
      </c>
      <c r="K214">
        <v>0.89285699989285705</v>
      </c>
      <c r="L214">
        <v>0.89285699989285705</v>
      </c>
      <c r="M214">
        <v>0.89285699989285705</v>
      </c>
      <c r="N214">
        <v>0.89285699989285705</v>
      </c>
      <c r="O214">
        <v>0.89285699989285705</v>
      </c>
      <c r="P214">
        <v>0.88161645427590696</v>
      </c>
      <c r="Q214">
        <v>0.83729999899999996</v>
      </c>
      <c r="R214">
        <v>0.70411390796665796</v>
      </c>
      <c r="S214">
        <v>0.698085449275053</v>
      </c>
      <c r="T214">
        <v>0.76386666666666703</v>
      </c>
      <c r="U214">
        <v>0.81828333333333303</v>
      </c>
      <c r="V214">
        <v>0.90181666666666704</v>
      </c>
      <c r="W214">
        <v>0.87365833333333298</v>
      </c>
      <c r="X214">
        <v>0.86596432184602701</v>
      </c>
      <c r="Y214">
        <v>0.82982723705133399</v>
      </c>
      <c r="Z214">
        <v>0.87016628815513497</v>
      </c>
      <c r="AA214">
        <v>0.97110438154040202</v>
      </c>
      <c r="AB214">
        <v>1.1485583118840701</v>
      </c>
      <c r="AC214">
        <v>1.2737151385596699</v>
      </c>
      <c r="AD214">
        <v>1.4807666665000001</v>
      </c>
      <c r="AE214">
        <v>1.74149999983333</v>
      </c>
      <c r="AF214">
        <v>2.0032916666666698</v>
      </c>
      <c r="AG214">
        <v>2.0825166666666699</v>
      </c>
      <c r="AH214">
        <v>2.29324166666667</v>
      </c>
      <c r="AI214">
        <v>2.5287833333333301</v>
      </c>
      <c r="AJ214">
        <v>2.71475</v>
      </c>
      <c r="AK214">
        <v>2.9281000000000001</v>
      </c>
      <c r="AL214">
        <v>3.18773333333333</v>
      </c>
      <c r="AM214">
        <v>3.2913583333333301</v>
      </c>
      <c r="AN214">
        <v>3.4058999999999999</v>
      </c>
      <c r="AO214">
        <v>3.56635833333333</v>
      </c>
      <c r="AP214">
        <v>3.7169416666666701</v>
      </c>
      <c r="AQ214">
        <v>4.8156491666666703</v>
      </c>
      <c r="AR214">
        <v>4.8381416666666697</v>
      </c>
      <c r="AS214">
        <v>5.0889308333333299</v>
      </c>
      <c r="AT214">
        <v>5.2779849531703702</v>
      </c>
      <c r="AU214">
        <v>6.7487721028988696</v>
      </c>
      <c r="AV214">
        <v>7.50594374859842</v>
      </c>
      <c r="AW214">
        <v>7.48474390550839</v>
      </c>
      <c r="AX214">
        <v>7.5298730248359602</v>
      </c>
      <c r="AY214">
        <v>7.6094583333333299</v>
      </c>
      <c r="AZ214">
        <v>7.6520000000000001</v>
      </c>
      <c r="BA214">
        <v>7.7479166666666703</v>
      </c>
      <c r="BB214">
        <v>8.0550416666666695</v>
      </c>
      <c r="BC214">
        <v>8.06450134408602</v>
      </c>
      <c r="BD214">
        <v>7.64125903009875</v>
      </c>
      <c r="BE214">
        <v>7.3552028471520297</v>
      </c>
      <c r="BF214">
        <v>7.3021351000420598</v>
      </c>
      <c r="BG214">
        <v>7.3753453536421096</v>
      </c>
      <c r="BH214">
        <v>7.9146889773578799</v>
      </c>
      <c r="BI214">
        <v>7.9481529377886702</v>
      </c>
      <c r="BJ214">
        <v>7.8873903690918299</v>
      </c>
      <c r="BK214">
        <v>7.9525048613100298</v>
      </c>
      <c r="BL214">
        <v>8.1733992977783902</v>
      </c>
      <c r="BM214">
        <v>8.2134129096726092</v>
      </c>
      <c r="BN214">
        <v>8.0301029910493202</v>
      </c>
      <c r="BO214">
        <v>8.1555286976263002</v>
      </c>
      <c r="BP214">
        <v>8.3755967761304593</v>
      </c>
      <c r="BQ214">
        <v>8.3755967761304593</v>
      </c>
      <c r="BR214">
        <v>8.3755967761304593</v>
      </c>
    </row>
    <row r="215" spans="1:70" x14ac:dyDescent="0.35">
      <c r="A215" t="s">
        <v>1881</v>
      </c>
      <c r="B215" t="s">
        <v>1882</v>
      </c>
      <c r="C215" t="s">
        <v>1975</v>
      </c>
      <c r="D215" t="s">
        <v>1976</v>
      </c>
      <c r="E215">
        <v>7.1428599971428601E-4</v>
      </c>
      <c r="F215">
        <v>7.1428599971428601E-4</v>
      </c>
      <c r="G215">
        <v>7.1428599971428601E-4</v>
      </c>
      <c r="H215">
        <v>7.1428599971428601E-4</v>
      </c>
      <c r="I215">
        <v>7.1428599971428601E-4</v>
      </c>
      <c r="J215">
        <v>7.1428599971428601E-4</v>
      </c>
      <c r="K215">
        <v>7.1428599971428601E-4</v>
      </c>
      <c r="L215">
        <v>7.2420691633134904E-4</v>
      </c>
      <c r="M215">
        <v>8.3333299983333298E-4</v>
      </c>
      <c r="N215">
        <v>8.3333299983333298E-4</v>
      </c>
      <c r="O215">
        <v>8.3333299983333298E-4</v>
      </c>
      <c r="P215">
        <v>8.3089400256528998E-4</v>
      </c>
      <c r="Q215">
        <v>8.0078166566666705E-4</v>
      </c>
      <c r="R215">
        <v>8.1634166566666702E-4</v>
      </c>
      <c r="S215">
        <v>8.5546083233333295E-4</v>
      </c>
      <c r="T215">
        <v>9.0402166566666705E-4</v>
      </c>
      <c r="U215">
        <v>1.1128408325000001E-3</v>
      </c>
      <c r="V215">
        <v>1.1464966657499999E-3</v>
      </c>
      <c r="W215">
        <v>1.0470433325000001E-3</v>
      </c>
      <c r="X215">
        <v>1.05697254446629E-3</v>
      </c>
      <c r="Y215">
        <v>1.0497976491415401E-3</v>
      </c>
      <c r="Z215">
        <v>1.1590984711353401E-3</v>
      </c>
      <c r="AA215">
        <v>1.2386504266874E-3</v>
      </c>
      <c r="AB215">
        <v>1.8853301635048201E-3</v>
      </c>
      <c r="AC215">
        <v>2.5099499995833302E-3</v>
      </c>
      <c r="AD215">
        <v>5.0941624999999999E-3</v>
      </c>
      <c r="AE215">
        <v>1.6092133333249999E-2</v>
      </c>
      <c r="AF215">
        <v>3.4042524999999997E-2</v>
      </c>
      <c r="AG215">
        <v>3.2514083333333298E-2</v>
      </c>
      <c r="AH215">
        <v>5.9812758333333299E-2</v>
      </c>
      <c r="AI215">
        <v>0.151445833333333</v>
      </c>
      <c r="AJ215">
        <v>0.29534416666666702</v>
      </c>
      <c r="AK215">
        <v>0.49944183333333297</v>
      </c>
      <c r="AL215">
        <v>0.56745858333333299</v>
      </c>
      <c r="AM215">
        <v>0.586739708333333</v>
      </c>
      <c r="AN215">
        <v>0.75521583333333298</v>
      </c>
      <c r="AO215">
        <v>0.92073249999999995</v>
      </c>
      <c r="AP215">
        <v>0.98148250000000004</v>
      </c>
      <c r="AQ215">
        <v>1.563618</v>
      </c>
      <c r="AR215">
        <v>1.804195</v>
      </c>
      <c r="AS215">
        <v>2.0921249999999998</v>
      </c>
      <c r="AT215">
        <v>1.98615416666667</v>
      </c>
      <c r="AU215">
        <v>2.0990338657500001</v>
      </c>
      <c r="AV215">
        <v>2.3479416666666699</v>
      </c>
      <c r="AW215">
        <v>2.70129666666667</v>
      </c>
      <c r="AX215">
        <v>2.8895875000000002</v>
      </c>
      <c r="AY215">
        <v>2.9619091666666701</v>
      </c>
      <c r="AZ215">
        <v>2.9851858333333299</v>
      </c>
      <c r="BA215">
        <v>2.9815149999999999</v>
      </c>
      <c r="BB215">
        <v>3.38565</v>
      </c>
      <c r="BC215">
        <v>3.9780866666666701</v>
      </c>
      <c r="BD215">
        <v>4.3491616666666699</v>
      </c>
      <c r="BE215">
        <v>4.3440366666666703</v>
      </c>
      <c r="BF215">
        <v>4.3325008333333299</v>
      </c>
      <c r="BG215">
        <v>4.5241591666666698</v>
      </c>
      <c r="BH215">
        <v>5.0807475000000002</v>
      </c>
      <c r="BI215">
        <v>6.2902974149522803</v>
      </c>
      <c r="BJ215">
        <v>7.3844322224869199</v>
      </c>
      <c r="BK215">
        <v>7.9316317497372797</v>
      </c>
      <c r="BL215">
        <v>9.0102211440091509</v>
      </c>
      <c r="BM215">
        <v>9.8299267633237495</v>
      </c>
      <c r="BN215">
        <v>10.439425319458699</v>
      </c>
      <c r="BO215">
        <v>14.047649794215699</v>
      </c>
      <c r="BP215">
        <v>21.304875110381801</v>
      </c>
      <c r="BQ215">
        <v>21.304875110381801</v>
      </c>
      <c r="BR215">
        <v>21.304875110381801</v>
      </c>
    </row>
    <row r="216" spans="1:70" x14ac:dyDescent="0.35">
      <c r="A216" t="s">
        <v>1883</v>
      </c>
      <c r="B216" t="s">
        <v>1884</v>
      </c>
      <c r="C216" t="s">
        <v>1975</v>
      </c>
      <c r="D216" t="s">
        <v>1976</v>
      </c>
      <c r="E216">
        <v>2.5000000015000001</v>
      </c>
      <c r="F216">
        <v>2.5000000015000001</v>
      </c>
      <c r="G216">
        <v>2.5000000015000001</v>
      </c>
      <c r="H216">
        <v>2.5000000015000001</v>
      </c>
      <c r="I216">
        <v>2.5000000015000001</v>
      </c>
      <c r="J216">
        <v>2.5000000015000001</v>
      </c>
      <c r="K216">
        <v>2.5000000015000001</v>
      </c>
      <c r="L216">
        <v>2.5000000015000001</v>
      </c>
      <c r="M216">
        <v>2.5000000015000001</v>
      </c>
      <c r="N216">
        <v>2.5000000015000001</v>
      </c>
      <c r="O216">
        <v>2.5000000015000001</v>
      </c>
      <c r="P216">
        <v>2.5000000012916699</v>
      </c>
      <c r="Q216">
        <v>2.5000138172256099</v>
      </c>
      <c r="R216">
        <v>2.4999976984432202</v>
      </c>
      <c r="S216">
        <v>2.4999979282546501</v>
      </c>
      <c r="T216">
        <v>2.5</v>
      </c>
      <c r="U216">
        <v>2.5</v>
      </c>
      <c r="V216">
        <v>2.5</v>
      </c>
      <c r="W216">
        <v>2.5</v>
      </c>
      <c r="X216">
        <v>2.5</v>
      </c>
      <c r="Y216">
        <v>2.5</v>
      </c>
      <c r="Z216">
        <v>2.5</v>
      </c>
      <c r="AA216">
        <v>2.5</v>
      </c>
      <c r="AB216">
        <v>2.5</v>
      </c>
      <c r="AC216">
        <v>2.5</v>
      </c>
      <c r="AD216">
        <v>2.5</v>
      </c>
      <c r="AE216">
        <v>4.85215</v>
      </c>
      <c r="AF216">
        <v>5</v>
      </c>
      <c r="AG216">
        <v>5</v>
      </c>
      <c r="AH216">
        <v>5</v>
      </c>
      <c r="AI216">
        <v>6.8483333333333301</v>
      </c>
      <c r="AJ216">
        <v>8.0166666666666693</v>
      </c>
      <c r="AK216">
        <v>8.3608333333333302</v>
      </c>
      <c r="AL216">
        <v>8.7025083333333306</v>
      </c>
      <c r="AM216">
        <v>8.7287499999999998</v>
      </c>
      <c r="AN216">
        <v>8.7545833333333292</v>
      </c>
      <c r="AO216">
        <v>8.7550000000000008</v>
      </c>
      <c r="AP216">
        <v>8.7562499999999996</v>
      </c>
      <c r="AQ216">
        <v>8.7550000000000008</v>
      </c>
      <c r="AR216">
        <v>8.7550000000000008</v>
      </c>
      <c r="AS216">
        <v>8.7550000000000008</v>
      </c>
      <c r="AT216">
        <v>1</v>
      </c>
      <c r="AU216">
        <v>1</v>
      </c>
      <c r="AV216">
        <v>1</v>
      </c>
      <c r="AW216">
        <v>1</v>
      </c>
      <c r="AX216">
        <v>1</v>
      </c>
      <c r="AY216">
        <v>1</v>
      </c>
      <c r="AZ216">
        <v>1</v>
      </c>
      <c r="BA216">
        <v>1</v>
      </c>
      <c r="BB216">
        <v>1</v>
      </c>
      <c r="BC216">
        <v>1</v>
      </c>
      <c r="BD216">
        <v>1</v>
      </c>
      <c r="BE216">
        <v>1</v>
      </c>
      <c r="BF216">
        <v>1</v>
      </c>
      <c r="BG216">
        <v>1</v>
      </c>
      <c r="BH216">
        <v>1</v>
      </c>
      <c r="BI216">
        <v>1</v>
      </c>
      <c r="BJ216">
        <v>1</v>
      </c>
      <c r="BK216">
        <v>1</v>
      </c>
      <c r="BL216">
        <v>1</v>
      </c>
      <c r="BM216">
        <v>1</v>
      </c>
      <c r="BN216">
        <v>1</v>
      </c>
      <c r="BO216">
        <v>1</v>
      </c>
      <c r="BP216">
        <v>1</v>
      </c>
      <c r="BQ216">
        <v>1</v>
      </c>
      <c r="BR216">
        <v>1</v>
      </c>
    </row>
    <row r="217" spans="1:70" x14ac:dyDescent="0.35">
      <c r="A217" t="s">
        <v>1885</v>
      </c>
      <c r="B217" t="s">
        <v>1886</v>
      </c>
      <c r="C217" t="s">
        <v>1975</v>
      </c>
      <c r="D217" t="s">
        <v>1976</v>
      </c>
      <c r="Q217">
        <v>583.21749999941699</v>
      </c>
      <c r="R217">
        <v>582.99583333191697</v>
      </c>
      <c r="S217">
        <v>650.34333333183304</v>
      </c>
      <c r="T217">
        <v>652.84916666599997</v>
      </c>
      <c r="U217">
        <v>832.33499999966705</v>
      </c>
      <c r="V217">
        <v>882.38833333125001</v>
      </c>
      <c r="W217">
        <v>848.663333330917</v>
      </c>
      <c r="X217">
        <v>830.86166666591703</v>
      </c>
      <c r="Y217">
        <v>856.44749999741703</v>
      </c>
      <c r="Z217">
        <v>1136.7649999995799</v>
      </c>
      <c r="AA217">
        <v>1352.50999999808</v>
      </c>
      <c r="AB217">
        <v>1518.84833333283</v>
      </c>
      <c r="AC217">
        <v>1756.9608333318299</v>
      </c>
      <c r="AD217">
        <v>1909.4391666639999</v>
      </c>
      <c r="AE217">
        <v>1490.8099999987501</v>
      </c>
      <c r="AF217">
        <v>1296.07</v>
      </c>
      <c r="AG217">
        <v>1301.6275000000001</v>
      </c>
      <c r="AH217">
        <v>1372.0933333333301</v>
      </c>
      <c r="AI217">
        <v>1198.1016666666701</v>
      </c>
      <c r="AJ217">
        <v>1240.61333333333</v>
      </c>
      <c r="AK217">
        <v>1232.4058333333301</v>
      </c>
      <c r="AL217">
        <v>1573.6658666666699</v>
      </c>
      <c r="AM217">
        <v>1612.4449833333299</v>
      </c>
      <c r="AN217">
        <v>1628.9331583333301</v>
      </c>
      <c r="AO217">
        <v>1542.9469666666701</v>
      </c>
      <c r="AP217">
        <v>1703.09690833333</v>
      </c>
      <c r="AQ217">
        <v>1736.20738333333</v>
      </c>
      <c r="AR217">
        <v>0.938283072395239</v>
      </c>
      <c r="AS217">
        <v>1.08270508132601</v>
      </c>
      <c r="AT217">
        <v>1.11653308564468</v>
      </c>
      <c r="AU217">
        <v>1.0575589962396501</v>
      </c>
      <c r="AV217">
        <v>0.88404792718496095</v>
      </c>
      <c r="AW217">
        <v>0.80392164774760499</v>
      </c>
      <c r="AX217">
        <v>0.80380019216141596</v>
      </c>
      <c r="AY217">
        <v>0.79643273094909595</v>
      </c>
      <c r="AZ217">
        <v>0.72967239998408795</v>
      </c>
      <c r="BA217">
        <v>0.67992268004272904</v>
      </c>
      <c r="BB217">
        <v>0.71695770201613596</v>
      </c>
      <c r="BC217">
        <v>0.75430899010597896</v>
      </c>
      <c r="BD217">
        <v>0.71841389865332195</v>
      </c>
      <c r="BE217">
        <v>0.77833812041681205</v>
      </c>
      <c r="BF217">
        <v>0.75294512270200198</v>
      </c>
      <c r="BG217">
        <v>0.75272819693259096</v>
      </c>
      <c r="BH217">
        <v>0.90129642336709603</v>
      </c>
      <c r="BI217">
        <v>0.90342143625728799</v>
      </c>
      <c r="BJ217">
        <v>0.88520550826938005</v>
      </c>
      <c r="BK217">
        <v>0.84677266710809596</v>
      </c>
      <c r="BL217">
        <v>0.89321558147922597</v>
      </c>
      <c r="BM217">
        <v>0.87747520723301198</v>
      </c>
      <c r="BN217">
        <v>0.84537656436794495</v>
      </c>
      <c r="BO217">
        <v>0.95091553396210804</v>
      </c>
      <c r="BP217">
        <v>0.92470962298735604</v>
      </c>
      <c r="BQ217">
        <v>0.92470962298735604</v>
      </c>
      <c r="BR217">
        <v>0.92470962298735604</v>
      </c>
    </row>
    <row r="218" spans="1:70" x14ac:dyDescent="0.35">
      <c r="A218" t="s">
        <v>1887</v>
      </c>
      <c r="B218" t="s">
        <v>1888</v>
      </c>
      <c r="C218" t="s">
        <v>1975</v>
      </c>
      <c r="D218" t="s">
        <v>1976</v>
      </c>
      <c r="E218">
        <v>7.1428600061428602</v>
      </c>
      <c r="F218">
        <v>7.1428600061428602</v>
      </c>
      <c r="G218">
        <v>7.1428600061428602</v>
      </c>
      <c r="H218">
        <v>7.1428600061428602</v>
      </c>
      <c r="I218">
        <v>7.1428600061428602</v>
      </c>
      <c r="J218">
        <v>7.1428600061428602</v>
      </c>
      <c r="K218">
        <v>7.1428600061428602</v>
      </c>
      <c r="L218">
        <v>7.1428600061428602</v>
      </c>
      <c r="M218">
        <v>7.1428600061428602</v>
      </c>
      <c r="N218">
        <v>7.1428600061428602</v>
      </c>
      <c r="O218">
        <v>7.1428600061428602</v>
      </c>
      <c r="P218">
        <v>7.1285583388809597</v>
      </c>
      <c r="Q218">
        <v>6.9801249990000001</v>
      </c>
      <c r="R218">
        <v>6.2814999990000002</v>
      </c>
      <c r="S218">
        <v>6.2949999989999998</v>
      </c>
      <c r="T218">
        <v>6.2949999989999998</v>
      </c>
      <c r="U218">
        <v>6.2949999989999998</v>
      </c>
      <c r="V218">
        <v>6.2949999989999998</v>
      </c>
      <c r="W218">
        <v>6.2949999989999998</v>
      </c>
      <c r="X218">
        <v>6.2949999989999998</v>
      </c>
      <c r="Y218">
        <v>6.2949999989999998</v>
      </c>
      <c r="Z218">
        <v>6.2949999989999998</v>
      </c>
      <c r="AA218">
        <v>10.750349999000001</v>
      </c>
      <c r="AB218">
        <v>15.787658332333301</v>
      </c>
      <c r="AC218">
        <v>20.0185499995833</v>
      </c>
      <c r="AD218">
        <v>39.487141666666702</v>
      </c>
      <c r="AE218">
        <v>72</v>
      </c>
      <c r="AF218">
        <v>105.177083333333</v>
      </c>
      <c r="AG218">
        <v>170.45275000000001</v>
      </c>
      <c r="AH218">
        <v>490.675166666667</v>
      </c>
      <c r="BB218">
        <v>31558.9054783951</v>
      </c>
      <c r="BC218">
        <v>31269.662571225101</v>
      </c>
      <c r="BD218">
        <v>29966.835440408398</v>
      </c>
      <c r="BE218">
        <v>22516.000296771101</v>
      </c>
      <c r="BF218">
        <v>19283.799950452099</v>
      </c>
      <c r="BG218">
        <v>20230.929131054101</v>
      </c>
      <c r="BH218">
        <v>22254.2356837607</v>
      </c>
      <c r="BI218">
        <v>23061.784313865101</v>
      </c>
      <c r="BJ218">
        <v>23097.9873219373</v>
      </c>
    </row>
    <row r="219" spans="1:70" x14ac:dyDescent="0.35">
      <c r="A219" t="s">
        <v>1889</v>
      </c>
      <c r="B219" t="s">
        <v>1890</v>
      </c>
      <c r="C219" t="s">
        <v>1975</v>
      </c>
      <c r="D219" t="s">
        <v>1976</v>
      </c>
      <c r="AP219">
        <v>5.9123000000000001</v>
      </c>
      <c r="AQ219">
        <v>10.030799999999999</v>
      </c>
      <c r="AR219">
        <v>11.6615</v>
      </c>
      <c r="AS219">
        <v>63.165900000000001</v>
      </c>
      <c r="AT219">
        <v>66.913659999999993</v>
      </c>
      <c r="AU219">
        <v>64.405225000000002</v>
      </c>
      <c r="AV219">
        <v>57.5900416666667</v>
      </c>
      <c r="AW219">
        <v>58.3757083333333</v>
      </c>
      <c r="AX219">
        <v>66.717825000000005</v>
      </c>
      <c r="AY219">
        <v>67.155124999999998</v>
      </c>
      <c r="AZ219">
        <v>58.449566666666698</v>
      </c>
      <c r="BA219">
        <v>55.72925</v>
      </c>
      <c r="BB219">
        <v>67.604933333333307</v>
      </c>
      <c r="BC219">
        <v>77.722841666666696</v>
      </c>
      <c r="BD219">
        <v>73.355433333333394</v>
      </c>
      <c r="BE219">
        <v>87.958808333333295</v>
      </c>
      <c r="BF219">
        <v>85.158841666666703</v>
      </c>
      <c r="BG219">
        <v>88.405308333333295</v>
      </c>
      <c r="BH219">
        <v>108.811425</v>
      </c>
      <c r="BI219">
        <v>111.27785</v>
      </c>
      <c r="BJ219">
        <v>107.75885</v>
      </c>
      <c r="BK219">
        <v>100.17507500000001</v>
      </c>
      <c r="BL219">
        <v>105.249558333333</v>
      </c>
      <c r="BM219">
        <v>103.16329166666701</v>
      </c>
      <c r="BN219">
        <v>99.395941666666701</v>
      </c>
      <c r="BO219">
        <v>111.662183333333</v>
      </c>
      <c r="BP219">
        <v>108.402691666667</v>
      </c>
      <c r="BQ219">
        <v>108.402691666667</v>
      </c>
      <c r="BR219">
        <v>108.402691666667</v>
      </c>
    </row>
    <row r="220" spans="1:70" x14ac:dyDescent="0.35">
      <c r="A220" t="s">
        <v>1891</v>
      </c>
      <c r="B220" t="s">
        <v>1892</v>
      </c>
      <c r="C220" t="s">
        <v>1975</v>
      </c>
      <c r="D220" t="s">
        <v>1976</v>
      </c>
    </row>
    <row r="221" spans="1:70" x14ac:dyDescent="0.35">
      <c r="A221" t="s">
        <v>1893</v>
      </c>
      <c r="B221" t="s">
        <v>1894</v>
      </c>
      <c r="C221" t="s">
        <v>1975</v>
      </c>
      <c r="D221" t="s">
        <v>1976</v>
      </c>
      <c r="BD221">
        <v>2.98895</v>
      </c>
      <c r="BE221">
        <v>2.95</v>
      </c>
      <c r="BF221">
        <v>2.95</v>
      </c>
      <c r="BG221">
        <v>2.95</v>
      </c>
      <c r="BH221">
        <v>3.6041666666666701</v>
      </c>
      <c r="BI221">
        <v>46.7291666666667</v>
      </c>
      <c r="BJ221">
        <v>113.64749999999999</v>
      </c>
      <c r="BK221">
        <v>141.38583333333301</v>
      </c>
      <c r="BL221">
        <v>157.99916666666701</v>
      </c>
      <c r="BM221">
        <v>165.90731666666699</v>
      </c>
      <c r="BN221">
        <v>306.35461993727603</v>
      </c>
      <c r="BO221">
        <v>534.51118869175605</v>
      </c>
    </row>
    <row r="222" spans="1:70" x14ac:dyDescent="0.35">
      <c r="A222" t="s">
        <v>1895</v>
      </c>
      <c r="B222" t="s">
        <v>1896</v>
      </c>
      <c r="C222" t="s">
        <v>1975</v>
      </c>
      <c r="D222" t="s">
        <v>1976</v>
      </c>
    </row>
    <row r="223" spans="1:70" x14ac:dyDescent="0.35">
      <c r="A223" t="s">
        <v>1897</v>
      </c>
      <c r="B223" t="s">
        <v>1898</v>
      </c>
      <c r="C223" t="s">
        <v>1975</v>
      </c>
      <c r="D223" t="s">
        <v>1976</v>
      </c>
    </row>
    <row r="224" spans="1:70" x14ac:dyDescent="0.35">
      <c r="A224" t="s">
        <v>1899</v>
      </c>
      <c r="B224" t="s">
        <v>1900</v>
      </c>
      <c r="C224" t="s">
        <v>1975</v>
      </c>
      <c r="D224" t="s">
        <v>1976</v>
      </c>
      <c r="E224">
        <v>2.875000002875E-2</v>
      </c>
      <c r="F224">
        <v>2.875000002875E-2</v>
      </c>
      <c r="G224">
        <v>2.875000002875E-2</v>
      </c>
      <c r="H224">
        <v>2.875000002875E-2</v>
      </c>
      <c r="I224">
        <v>2.875000002875E-2</v>
      </c>
      <c r="J224">
        <v>2.875000002875E-2</v>
      </c>
      <c r="K224">
        <v>2.875000002875E-2</v>
      </c>
      <c r="L224">
        <v>2.875000002875E-2</v>
      </c>
      <c r="M224">
        <v>2.875000002875E-2</v>
      </c>
      <c r="N224">
        <v>2.875000002875E-2</v>
      </c>
      <c r="O224">
        <v>2.875000002875E-2</v>
      </c>
      <c r="P224">
        <v>2.83601702878227E-2</v>
      </c>
      <c r="Q224">
        <v>2.7053416666666701E-2</v>
      </c>
      <c r="R224">
        <v>2.45151666665833E-2</v>
      </c>
      <c r="S224">
        <v>2.5408166666583298E-2</v>
      </c>
      <c r="T224">
        <v>2.5543249999916699E-2</v>
      </c>
      <c r="U224">
        <v>3.0229083333333299E-2</v>
      </c>
      <c r="V224">
        <v>3.7558070960585603E-2</v>
      </c>
      <c r="W224">
        <v>3.6154724439896903E-2</v>
      </c>
      <c r="X224">
        <v>3.5024583566634897E-2</v>
      </c>
      <c r="Y224">
        <v>3.4771398773720201E-2</v>
      </c>
      <c r="Z224">
        <v>3.8399464445231603E-2</v>
      </c>
      <c r="AA224">
        <v>4.0998602033422898E-2</v>
      </c>
      <c r="AB224">
        <v>4.2335198473825303E-2</v>
      </c>
      <c r="AC224">
        <v>4.4158667395588602E-2</v>
      </c>
      <c r="AD224">
        <v>4.4604388848353299E-2</v>
      </c>
      <c r="AE224">
        <v>3.85890122281718E-2</v>
      </c>
      <c r="AF224">
        <v>5.42112152376878E-2</v>
      </c>
      <c r="AG224">
        <v>8.63433333333333E-2</v>
      </c>
      <c r="AH224">
        <v>0.12467225</v>
      </c>
      <c r="AI224">
        <v>0.143330916666667</v>
      </c>
      <c r="AK224">
        <v>0.321337083333333</v>
      </c>
      <c r="AL224">
        <v>0.42985416666666698</v>
      </c>
      <c r="AM224">
        <v>0.73262816666666697</v>
      </c>
      <c r="AN224">
        <v>1.42034183333333</v>
      </c>
      <c r="AO224">
        <v>2.2031635833333301</v>
      </c>
      <c r="AP224">
        <v>4.5525059166666697</v>
      </c>
      <c r="AQ224">
        <v>6.8832428333333304</v>
      </c>
      <c r="AR224">
        <v>7.1189583333333299</v>
      </c>
      <c r="AS224">
        <v>7.97817166666667</v>
      </c>
      <c r="AT224">
        <v>8.8421091666666705</v>
      </c>
      <c r="AU224">
        <v>9.0883249999999993</v>
      </c>
      <c r="AV224">
        <v>9.3475833333333291</v>
      </c>
      <c r="AW224">
        <v>9.9023241666666699</v>
      </c>
      <c r="AX224">
        <v>10.5579703333333</v>
      </c>
      <c r="AY224">
        <v>12.4486425</v>
      </c>
      <c r="AZ224">
        <v>13.536754999999999</v>
      </c>
      <c r="BA224">
        <v>14.6952016666667</v>
      </c>
      <c r="BB224">
        <v>16.2084512541667</v>
      </c>
      <c r="BC224">
        <v>18.498601323751</v>
      </c>
      <c r="BD224">
        <v>17.622935005819699</v>
      </c>
      <c r="BE224">
        <v>19.0684168084154</v>
      </c>
      <c r="BF224">
        <v>18.449952624878101</v>
      </c>
      <c r="BG224">
        <v>18.4664030495763</v>
      </c>
      <c r="BH224">
        <v>22.090644560211299</v>
      </c>
      <c r="BI224">
        <v>22.148860634783802</v>
      </c>
      <c r="BJ224">
        <v>21.741138360711599</v>
      </c>
      <c r="BK224">
        <v>20.750859237091401</v>
      </c>
      <c r="BL224">
        <v>21.8847418164689</v>
      </c>
      <c r="BM224">
        <v>21.507059099358202</v>
      </c>
      <c r="BN224">
        <v>20.710401516303101</v>
      </c>
      <c r="BO224">
        <v>23.2904039548641</v>
      </c>
      <c r="BP224">
        <v>22.658424788849601</v>
      </c>
      <c r="BQ224">
        <v>22.658424788849601</v>
      </c>
      <c r="BR224">
        <v>22.658424788849601</v>
      </c>
    </row>
    <row r="225" spans="1:70" x14ac:dyDescent="0.35">
      <c r="A225" t="s">
        <v>1901</v>
      </c>
      <c r="B225" t="s">
        <v>1902</v>
      </c>
      <c r="C225" t="s">
        <v>1975</v>
      </c>
      <c r="D225" t="s">
        <v>1976</v>
      </c>
      <c r="E225">
        <v>1.885E-3</v>
      </c>
      <c r="F225">
        <v>1.885E-3</v>
      </c>
      <c r="G225">
        <v>1.885E-3</v>
      </c>
      <c r="H225">
        <v>1.885E-3</v>
      </c>
      <c r="I225">
        <v>1.885E-3</v>
      </c>
      <c r="J225">
        <v>1.885E-3</v>
      </c>
      <c r="K225">
        <v>1.885E-3</v>
      </c>
      <c r="L225">
        <v>1.885E-3</v>
      </c>
      <c r="M225">
        <v>1.885E-3</v>
      </c>
      <c r="N225">
        <v>1.885E-3</v>
      </c>
      <c r="O225">
        <v>1.885E-3</v>
      </c>
      <c r="P225">
        <v>1.88358333333333E-3</v>
      </c>
      <c r="Q225">
        <v>1.7849999999999999E-3</v>
      </c>
      <c r="R225">
        <v>1.7849999999999999E-3</v>
      </c>
      <c r="S225">
        <v>1.7849999999999999E-3</v>
      </c>
      <c r="T225">
        <v>1.7849999999999999E-3</v>
      </c>
      <c r="U225">
        <v>1.7849999999999999E-3</v>
      </c>
      <c r="V225">
        <v>1.7849999999999999E-3</v>
      </c>
      <c r="W225">
        <v>1.7849999999999999E-3</v>
      </c>
      <c r="X225">
        <v>1.7849999999999999E-3</v>
      </c>
      <c r="Y225">
        <v>1.7849999999999999E-3</v>
      </c>
      <c r="Z225">
        <v>1.7849999999999999E-3</v>
      </c>
      <c r="AA225">
        <v>1.7849999999999999E-3</v>
      </c>
      <c r="AB225">
        <v>1.7849999999999999E-3</v>
      </c>
      <c r="AC225">
        <v>1.7849999999999999E-3</v>
      </c>
      <c r="AD225">
        <v>1.7849999999999999E-3</v>
      </c>
      <c r="AE225">
        <v>1.7849999999999999E-3</v>
      </c>
      <c r="AF225">
        <v>1.7849999999999999E-3</v>
      </c>
      <c r="AG225">
        <v>1.7849999999999999E-3</v>
      </c>
      <c r="AH225">
        <v>1.7849999999999999E-3</v>
      </c>
      <c r="AI225">
        <v>1.7849999999999999E-3</v>
      </c>
      <c r="AJ225">
        <v>1.7849999999999999E-3</v>
      </c>
      <c r="AK225">
        <v>1.7849999999999999E-3</v>
      </c>
      <c r="AL225">
        <v>1.7849999999999999E-3</v>
      </c>
      <c r="AM225">
        <v>0.22246075758842601</v>
      </c>
      <c r="AN225">
        <v>0.44277198913867399</v>
      </c>
      <c r="AO225">
        <v>0.40101835370904798</v>
      </c>
      <c r="AP225">
        <v>0.401566152294698</v>
      </c>
      <c r="AQ225">
        <v>0.40160642570281102</v>
      </c>
      <c r="AR225">
        <v>0.83408426422225102</v>
      </c>
      <c r="AS225">
        <v>1.3224905154787401</v>
      </c>
      <c r="AT225">
        <v>2.1781822542340898</v>
      </c>
      <c r="AU225">
        <v>2.3467500000000001</v>
      </c>
      <c r="AV225">
        <v>2.6013333333333302</v>
      </c>
      <c r="AW225">
        <v>2.7335829756751999</v>
      </c>
      <c r="AX225">
        <v>2.7316666654786901</v>
      </c>
      <c r="AY225">
        <v>2.7437499999999999</v>
      </c>
      <c r="AZ225">
        <v>2.7450000000000001</v>
      </c>
      <c r="BA225">
        <v>2.7450000000000001</v>
      </c>
      <c r="BB225">
        <v>2.7450000000000001</v>
      </c>
      <c r="BC225">
        <v>2.7454166666666699</v>
      </c>
      <c r="BD225">
        <v>3.2679999999999998</v>
      </c>
      <c r="BE225">
        <v>3.3</v>
      </c>
      <c r="BF225">
        <v>3.3</v>
      </c>
      <c r="BG225">
        <v>3.3</v>
      </c>
      <c r="BH225">
        <v>3.4166666666666701</v>
      </c>
      <c r="BI225">
        <v>6.2286302784897902</v>
      </c>
      <c r="BJ225">
        <v>7.4876611249999998</v>
      </c>
      <c r="BK225">
        <v>7.4625111984126997</v>
      </c>
      <c r="BL225">
        <v>7.4580000000000002</v>
      </c>
      <c r="BM225">
        <v>9.3095454545454608</v>
      </c>
      <c r="BN225">
        <v>18.238666666666699</v>
      </c>
      <c r="BO225">
        <v>24.7091747565789</v>
      </c>
      <c r="BP225">
        <v>36.775869166666702</v>
      </c>
      <c r="BQ225">
        <v>36.775869166666702</v>
      </c>
      <c r="BR225">
        <v>36.775869166666702</v>
      </c>
    </row>
    <row r="226" spans="1:70" x14ac:dyDescent="0.35">
      <c r="A226" t="s">
        <v>1903</v>
      </c>
      <c r="B226" t="s">
        <v>1904</v>
      </c>
      <c r="C226" t="s">
        <v>1975</v>
      </c>
      <c r="D226" t="s">
        <v>1976</v>
      </c>
      <c r="AL226">
        <v>30.769583333333301</v>
      </c>
      <c r="AM226">
        <v>32.044833333333301</v>
      </c>
      <c r="AN226">
        <v>29.713416666666699</v>
      </c>
      <c r="AO226">
        <v>30.653749999999999</v>
      </c>
      <c r="AP226">
        <v>33.6161666666667</v>
      </c>
      <c r="AQ226">
        <v>35.233416666666699</v>
      </c>
      <c r="AR226">
        <v>41.362833333333299</v>
      </c>
      <c r="AS226">
        <v>46.035166666666697</v>
      </c>
      <c r="AT226">
        <v>48.354833333333303</v>
      </c>
      <c r="AU226">
        <v>45.326749999999997</v>
      </c>
      <c r="AV226">
        <v>36.772916666666703</v>
      </c>
      <c r="AW226">
        <v>32.256916666666697</v>
      </c>
      <c r="AX226">
        <v>31.018249999999998</v>
      </c>
      <c r="AY226">
        <v>29.69725</v>
      </c>
      <c r="AZ226">
        <v>24.694333333333301</v>
      </c>
      <c r="BA226">
        <v>21.361416666666699</v>
      </c>
    </row>
    <row r="227" spans="1:70" x14ac:dyDescent="0.35">
      <c r="A227" t="s">
        <v>1905</v>
      </c>
      <c r="B227" t="s">
        <v>1906</v>
      </c>
      <c r="C227" t="s">
        <v>1975</v>
      </c>
      <c r="D227" t="s">
        <v>1976</v>
      </c>
      <c r="AJ227">
        <v>27.571200000000001</v>
      </c>
      <c r="AK227">
        <v>81.286991666666694</v>
      </c>
      <c r="AL227">
        <v>113.24188333333301</v>
      </c>
      <c r="AM227">
        <v>128.808558333333</v>
      </c>
      <c r="AN227">
        <v>118.518466666667</v>
      </c>
      <c r="AO227">
        <v>135.36430833333301</v>
      </c>
      <c r="AP227">
        <v>159.68833333333299</v>
      </c>
      <c r="AQ227">
        <v>166.134166666667</v>
      </c>
      <c r="AR227">
        <v>181.76919333333299</v>
      </c>
      <c r="AS227">
        <v>222.65608583333301</v>
      </c>
      <c r="AT227">
        <v>242.74883500000001</v>
      </c>
      <c r="AU227">
        <v>240.24821499999999</v>
      </c>
      <c r="AV227">
        <v>207.11371569658101</v>
      </c>
      <c r="AW227">
        <v>192.38112433333299</v>
      </c>
      <c r="AX227">
        <v>192.705468</v>
      </c>
      <c r="AY227">
        <v>191.02825783333299</v>
      </c>
    </row>
    <row r="228" spans="1:70" x14ac:dyDescent="0.35">
      <c r="A228" t="s">
        <v>1907</v>
      </c>
      <c r="B228" t="s">
        <v>1908</v>
      </c>
      <c r="C228" t="s">
        <v>1975</v>
      </c>
      <c r="D228" t="s">
        <v>1976</v>
      </c>
      <c r="E228">
        <v>5.1732100041732103</v>
      </c>
      <c r="F228">
        <v>5.1732100041732103</v>
      </c>
      <c r="G228">
        <v>5.1732100041732103</v>
      </c>
      <c r="H228">
        <v>5.1732100041732103</v>
      </c>
      <c r="I228">
        <v>5.1732100041732103</v>
      </c>
      <c r="J228">
        <v>5.1732100041732103</v>
      </c>
      <c r="K228">
        <v>5.1732100041732103</v>
      </c>
      <c r="L228">
        <v>5.1732100041732103</v>
      </c>
      <c r="M228">
        <v>5.1732100041732103</v>
      </c>
      <c r="N228">
        <v>5.1732100041732103</v>
      </c>
      <c r="O228">
        <v>5.1732100041732103</v>
      </c>
      <c r="P228">
        <v>5.1259052475026801</v>
      </c>
      <c r="Q228">
        <v>4.7624166656666702</v>
      </c>
      <c r="R228">
        <v>4.3672499990000002</v>
      </c>
      <c r="S228">
        <v>4.4394249989999999</v>
      </c>
      <c r="T228">
        <v>4.1521916656666704</v>
      </c>
      <c r="U228">
        <v>4.35589166566667</v>
      </c>
      <c r="V228">
        <v>4.48164166566667</v>
      </c>
      <c r="W228">
        <v>4.5184749990000004</v>
      </c>
      <c r="X228">
        <v>4.2870833323333297</v>
      </c>
      <c r="Y228">
        <v>4.2295749989999996</v>
      </c>
      <c r="Z228">
        <v>5.0634416656666703</v>
      </c>
      <c r="AA228">
        <v>6.2826083323333304</v>
      </c>
      <c r="AB228">
        <v>7.6671083323333304</v>
      </c>
      <c r="AC228">
        <v>8.27179999941667</v>
      </c>
      <c r="AD228">
        <v>8.6039249996666705</v>
      </c>
      <c r="AE228">
        <v>7.1235833333333298</v>
      </c>
      <c r="AF228">
        <v>6.3404416666666696</v>
      </c>
      <c r="AG228">
        <v>6.1271500000000003</v>
      </c>
      <c r="AH228">
        <v>6.4468758333333298</v>
      </c>
      <c r="AI228">
        <v>5.9187900000000004</v>
      </c>
      <c r="AJ228">
        <v>6.0474666666666703</v>
      </c>
      <c r="AK228">
        <v>5.8238333333333303</v>
      </c>
      <c r="AL228">
        <v>7.7834266666666698</v>
      </c>
      <c r="AM228">
        <v>7.7159700000000004</v>
      </c>
      <c r="AN228">
        <v>7.13326833333333</v>
      </c>
      <c r="AO228">
        <v>6.7059558333333298</v>
      </c>
      <c r="AP228">
        <v>7.6348941666666699</v>
      </c>
      <c r="AQ228">
        <v>7.9498681666666702</v>
      </c>
      <c r="AR228">
        <v>8.2624283333333306</v>
      </c>
      <c r="AS228">
        <v>9.1622441666666692</v>
      </c>
      <c r="AT228">
        <v>10.3291358333333</v>
      </c>
      <c r="AU228">
        <v>9.7371233333333294</v>
      </c>
      <c r="AV228">
        <v>8.08630416666667</v>
      </c>
      <c r="AW228">
        <v>7.3488866666666697</v>
      </c>
      <c r="AX228">
        <v>7.4730883333333296</v>
      </c>
      <c r="AY228">
        <v>7.3782491666666701</v>
      </c>
      <c r="AZ228">
        <v>6.7587700000000002</v>
      </c>
      <c r="BA228">
        <v>6.5910991666666696</v>
      </c>
      <c r="BB228">
        <v>7.6538191666666702</v>
      </c>
      <c r="BC228">
        <v>7.2075241666666701</v>
      </c>
      <c r="BD228">
        <v>6.4935433333333297</v>
      </c>
      <c r="BE228">
        <v>6.7750158333333301</v>
      </c>
      <c r="BF228">
        <v>6.51397166666667</v>
      </c>
      <c r="BG228">
        <v>6.8607849999999999</v>
      </c>
      <c r="BH228">
        <v>8.4348408333333307</v>
      </c>
      <c r="BI228">
        <v>8.5619916666666693</v>
      </c>
      <c r="BJ228">
        <v>8.5488608333333307</v>
      </c>
      <c r="BK228">
        <v>8.6925183333333305</v>
      </c>
      <c r="BL228">
        <v>9.4583491666666593</v>
      </c>
      <c r="BM228">
        <v>9.2103090284208502</v>
      </c>
      <c r="BN228">
        <v>8.5765667160737795</v>
      </c>
      <c r="BO228">
        <v>10.114251277564</v>
      </c>
      <c r="BP228">
        <v>10.610161296553599</v>
      </c>
      <c r="BQ228">
        <v>10.610161296553599</v>
      </c>
      <c r="BR228">
        <v>10.610161296553599</v>
      </c>
    </row>
    <row r="229" spans="1:70" x14ac:dyDescent="0.35">
      <c r="A229" t="s">
        <v>1909</v>
      </c>
      <c r="B229" t="s">
        <v>1910</v>
      </c>
      <c r="C229" t="s">
        <v>1975</v>
      </c>
      <c r="D229" t="s">
        <v>1976</v>
      </c>
      <c r="E229">
        <v>0.71428599971428597</v>
      </c>
      <c r="F229">
        <v>0.71428599971428597</v>
      </c>
      <c r="G229">
        <v>0.71428599971428597</v>
      </c>
      <c r="H229">
        <v>0.71428599971428597</v>
      </c>
      <c r="I229">
        <v>0.71428599971428597</v>
      </c>
      <c r="J229">
        <v>0.71428599971428597</v>
      </c>
      <c r="K229">
        <v>0.71428599971428597</v>
      </c>
      <c r="L229">
        <v>0.71428599971428597</v>
      </c>
      <c r="M229">
        <v>0.71428599971428597</v>
      </c>
      <c r="N229">
        <v>0.71428599971428597</v>
      </c>
      <c r="O229">
        <v>0.71428599971428597</v>
      </c>
      <c r="P229">
        <v>0.71521691632142903</v>
      </c>
      <c r="Q229">
        <v>0.76872523719602703</v>
      </c>
      <c r="R229">
        <v>0.69395909802109201</v>
      </c>
      <c r="S229">
        <v>0.67947700357025098</v>
      </c>
      <c r="T229">
        <v>0.73950775529633594</v>
      </c>
      <c r="U229">
        <v>0.86956521814744803</v>
      </c>
      <c r="V229">
        <v>0.86956521814744803</v>
      </c>
      <c r="W229">
        <v>0.86956521814744803</v>
      </c>
      <c r="X229">
        <v>0.84202260193494305</v>
      </c>
      <c r="Y229">
        <v>0.77883373727604099</v>
      </c>
      <c r="Z229">
        <v>0.87757894275815396</v>
      </c>
      <c r="AA229">
        <v>1.0858158330833301</v>
      </c>
      <c r="AB229">
        <v>1.1140999997500001</v>
      </c>
      <c r="AC229">
        <v>1.47527749975</v>
      </c>
      <c r="AD229">
        <v>2.2286749994166701</v>
      </c>
      <c r="AE229">
        <v>2.2850316664166699</v>
      </c>
      <c r="AF229">
        <v>2.03603333333333</v>
      </c>
      <c r="AG229">
        <v>2.2734675000000002</v>
      </c>
      <c r="AH229">
        <v>2.6226775</v>
      </c>
      <c r="AI229">
        <v>2.58732083333333</v>
      </c>
      <c r="AJ229">
        <v>2.7613150000000002</v>
      </c>
      <c r="AK229">
        <v>2.8520141666666698</v>
      </c>
      <c r="AL229">
        <v>3.2677415833333301</v>
      </c>
      <c r="AM229">
        <v>3.5507983333333302</v>
      </c>
      <c r="AN229">
        <v>3.6270850000000001</v>
      </c>
      <c r="AO229">
        <v>4.2993491666666701</v>
      </c>
      <c r="AP229">
        <v>4.6079616666666698</v>
      </c>
      <c r="AQ229">
        <v>5.52828416666667</v>
      </c>
      <c r="AR229">
        <v>6.1094841666666699</v>
      </c>
      <c r="AS229">
        <v>6.9398283333333302</v>
      </c>
      <c r="AT229">
        <v>8.6091808333333297</v>
      </c>
      <c r="AU229">
        <v>10.540746666666699</v>
      </c>
      <c r="AV229">
        <v>7.5647491666666697</v>
      </c>
      <c r="AW229">
        <v>6.4596925000000001</v>
      </c>
      <c r="AX229">
        <v>6.3593283333333304</v>
      </c>
      <c r="AY229">
        <v>6.7715491666666701</v>
      </c>
      <c r="AZ229">
        <v>7.0453650000000003</v>
      </c>
      <c r="BA229">
        <v>8.26122333333333</v>
      </c>
      <c r="BB229">
        <v>8.4736741582488797</v>
      </c>
      <c r="BC229">
        <v>7.3212219611528804</v>
      </c>
      <c r="BD229">
        <v>7.2611321323273499</v>
      </c>
      <c r="BE229">
        <v>8.2099686265933105</v>
      </c>
      <c r="BF229">
        <v>9.6550560691352594</v>
      </c>
      <c r="BG229">
        <v>10.852655568783099</v>
      </c>
      <c r="BH229">
        <v>12.7589308811644</v>
      </c>
      <c r="BI229">
        <v>14.7096108855267</v>
      </c>
      <c r="BJ229">
        <v>13.3238014244992</v>
      </c>
      <c r="BK229">
        <v>13.233926471583301</v>
      </c>
      <c r="BL229">
        <v>14.451789228882401</v>
      </c>
      <c r="BM229">
        <v>16.470255865432499</v>
      </c>
      <c r="BN229">
        <v>14.783435139578399</v>
      </c>
      <c r="BO229">
        <v>16.362283055928199</v>
      </c>
      <c r="BP229">
        <v>18.453592491744899</v>
      </c>
      <c r="BQ229">
        <v>18.453592491744899</v>
      </c>
      <c r="BR229">
        <v>18.453592491744899</v>
      </c>
    </row>
    <row r="230" spans="1:70" x14ac:dyDescent="0.35">
      <c r="A230" t="s">
        <v>1911</v>
      </c>
      <c r="B230" t="s">
        <v>1912</v>
      </c>
      <c r="C230" t="s">
        <v>1975</v>
      </c>
      <c r="D230" t="s">
        <v>1976</v>
      </c>
      <c r="BD230">
        <v>1.79</v>
      </c>
      <c r="BE230">
        <v>1.79</v>
      </c>
      <c r="BF230">
        <v>1.79</v>
      </c>
      <c r="BG230">
        <v>1.79</v>
      </c>
      <c r="BH230">
        <v>1.79</v>
      </c>
      <c r="BI230">
        <v>1.79</v>
      </c>
      <c r="BJ230">
        <v>1.79</v>
      </c>
      <c r="BK230">
        <v>1.79</v>
      </c>
      <c r="BL230">
        <v>1.79</v>
      </c>
      <c r="BM230">
        <v>1.79</v>
      </c>
      <c r="BN230">
        <v>1.79</v>
      </c>
      <c r="BO230">
        <v>1.79</v>
      </c>
      <c r="BP230">
        <v>1.79</v>
      </c>
      <c r="BQ230">
        <v>1.79</v>
      </c>
      <c r="BR230">
        <v>1.79</v>
      </c>
    </row>
    <row r="231" spans="1:70" x14ac:dyDescent="0.35">
      <c r="A231" t="s">
        <v>1913</v>
      </c>
      <c r="B231" t="s">
        <v>1914</v>
      </c>
      <c r="C231" t="s">
        <v>1975</v>
      </c>
      <c r="D231" t="s">
        <v>1976</v>
      </c>
      <c r="E231">
        <v>4.7618947529714504</v>
      </c>
      <c r="F231">
        <v>4.7618947529714504</v>
      </c>
      <c r="G231">
        <v>4.7618947529714504</v>
      </c>
      <c r="H231">
        <v>4.7618947529714504</v>
      </c>
      <c r="I231">
        <v>4.7618947529714504</v>
      </c>
      <c r="J231">
        <v>4.7618947529714504</v>
      </c>
      <c r="K231">
        <v>4.7618947529714504</v>
      </c>
      <c r="L231">
        <v>4.8280328026350103</v>
      </c>
      <c r="M231">
        <v>5.5555461029055797</v>
      </c>
      <c r="N231">
        <v>5.5555461029055797</v>
      </c>
      <c r="O231">
        <v>5.5555461029055797</v>
      </c>
      <c r="P231">
        <v>5.4857627546936696</v>
      </c>
      <c r="Q231">
        <v>5.3385333323333297</v>
      </c>
      <c r="R231">
        <v>5.4422833323333304</v>
      </c>
      <c r="S231">
        <v>5.7030916656666699</v>
      </c>
      <c r="T231">
        <v>6.0267999989999996</v>
      </c>
      <c r="U231">
        <v>7.4188833324166703</v>
      </c>
      <c r="V231">
        <v>7.6433833323333298</v>
      </c>
      <c r="W231">
        <v>6.9524666656666696</v>
      </c>
      <c r="X231">
        <v>6.332649999</v>
      </c>
      <c r="Y231">
        <v>6.3919499990000004</v>
      </c>
      <c r="Z231">
        <v>6.3149249989999996</v>
      </c>
      <c r="AA231">
        <v>6.55254166566667</v>
      </c>
      <c r="AB231">
        <v>6.7676416656666696</v>
      </c>
      <c r="AC231">
        <v>7.0588666662500001</v>
      </c>
      <c r="AD231">
        <v>7.1343333333333296</v>
      </c>
      <c r="AE231">
        <v>6.17679166666667</v>
      </c>
      <c r="AF231">
        <v>5.6000083333333297</v>
      </c>
      <c r="AG231">
        <v>5.3835666666666704</v>
      </c>
      <c r="AH231">
        <v>5.6457166666666696</v>
      </c>
      <c r="AI231">
        <v>5.3369</v>
      </c>
      <c r="AJ231">
        <v>5.2893083333333299</v>
      </c>
      <c r="AK231">
        <v>5.12198333333333</v>
      </c>
      <c r="AL231">
        <v>5.1815333333333298</v>
      </c>
      <c r="AM231">
        <v>5.0558583333333296</v>
      </c>
      <c r="AN231">
        <v>4.7619749999999996</v>
      </c>
      <c r="AO231">
        <v>4.9699833333333299</v>
      </c>
      <c r="AP231">
        <v>5.0263416666666698</v>
      </c>
      <c r="AQ231">
        <v>5.2621916666666699</v>
      </c>
      <c r="AR231">
        <v>5.3425833333333301</v>
      </c>
      <c r="AS231">
        <v>5.7138166666666699</v>
      </c>
      <c r="AT231">
        <v>5.8575416666666698</v>
      </c>
      <c r="AU231">
        <v>5.4800333333333304</v>
      </c>
      <c r="AV231">
        <v>5.4007166666666704</v>
      </c>
      <c r="AW231">
        <v>5.5</v>
      </c>
      <c r="AX231">
        <v>5.5</v>
      </c>
      <c r="AY231">
        <v>5.5196916666666702</v>
      </c>
      <c r="AZ231">
        <v>6.7010595376306004</v>
      </c>
      <c r="BA231">
        <v>9.4572432834492108</v>
      </c>
      <c r="BB231">
        <v>13.609940452489999</v>
      </c>
      <c r="BC231">
        <v>12.06775664095</v>
      </c>
      <c r="BD231">
        <v>12.381031907384401</v>
      </c>
      <c r="BE231">
        <v>13.704031214932501</v>
      </c>
      <c r="BF231">
        <v>12.0583166666667</v>
      </c>
      <c r="BG231">
        <v>12.747033333333301</v>
      </c>
      <c r="BH231">
        <v>13.313924999999999</v>
      </c>
      <c r="BI231">
        <v>13.3191166666667</v>
      </c>
      <c r="BJ231">
        <v>13.6478416666667</v>
      </c>
      <c r="BK231">
        <v>13.9111166666667</v>
      </c>
      <c r="BL231">
        <v>14.033250000000001</v>
      </c>
      <c r="BM231">
        <v>17.616518755411299</v>
      </c>
      <c r="BN231">
        <v>16.9205225709613</v>
      </c>
      <c r="BO231">
        <v>14.2727945255291</v>
      </c>
      <c r="BP231">
        <v>14.0181106992979</v>
      </c>
      <c r="BQ231">
        <v>14.0181106992979</v>
      </c>
      <c r="BR231">
        <v>14.0181106992979</v>
      </c>
    </row>
    <row r="232" spans="1:70" x14ac:dyDescent="0.35">
      <c r="A232" t="s">
        <v>1915</v>
      </c>
      <c r="B232" t="s">
        <v>1916</v>
      </c>
      <c r="C232" t="s">
        <v>1975</v>
      </c>
      <c r="D232" t="s">
        <v>1976</v>
      </c>
      <c r="E232">
        <v>3.579999999</v>
      </c>
      <c r="F232">
        <v>3.579999999</v>
      </c>
      <c r="G232">
        <v>3.6899999989999999</v>
      </c>
      <c r="H232">
        <v>3.8199999990000002</v>
      </c>
      <c r="I232">
        <v>3.8199999990000002</v>
      </c>
      <c r="J232">
        <v>3.8199999990000002</v>
      </c>
      <c r="K232">
        <v>3.8199999990000002</v>
      </c>
      <c r="L232">
        <v>3.8199999990000002</v>
      </c>
      <c r="M232">
        <v>3.8199999990000002</v>
      </c>
      <c r="N232">
        <v>3.8199999990000002</v>
      </c>
      <c r="O232">
        <v>3.8199999990000002</v>
      </c>
      <c r="P232">
        <v>3.8199999990000002</v>
      </c>
      <c r="Q232">
        <v>3.8199999990000002</v>
      </c>
      <c r="R232">
        <v>3.8232499990000002</v>
      </c>
      <c r="S232">
        <v>3.7329166656666701</v>
      </c>
      <c r="T232">
        <v>3.6999999990000001</v>
      </c>
      <c r="U232">
        <v>3.8526666656666699</v>
      </c>
      <c r="V232">
        <v>3.9249999990000002</v>
      </c>
      <c r="W232">
        <v>3.9249999990000002</v>
      </c>
      <c r="X232">
        <v>3.9249999990000002</v>
      </c>
      <c r="Y232">
        <v>3.9249999990000002</v>
      </c>
      <c r="Z232">
        <v>3.9249999990000002</v>
      </c>
      <c r="AA232">
        <v>3.9249999990000002</v>
      </c>
      <c r="AB232">
        <v>3.9249999990000002</v>
      </c>
      <c r="AC232">
        <v>3.92499999958333</v>
      </c>
      <c r="AD232">
        <v>3.9249999999999998</v>
      </c>
      <c r="AE232">
        <v>3.9249999999999998</v>
      </c>
      <c r="AF232">
        <v>3.9249999999999998</v>
      </c>
      <c r="AG232">
        <v>11.225</v>
      </c>
      <c r="AH232">
        <v>11.225</v>
      </c>
      <c r="AI232">
        <v>11.225</v>
      </c>
      <c r="AJ232">
        <v>11.225</v>
      </c>
      <c r="AK232">
        <v>11.225</v>
      </c>
      <c r="AL232">
        <v>11.225</v>
      </c>
      <c r="AM232">
        <v>11.225</v>
      </c>
      <c r="AN232">
        <v>11.225</v>
      </c>
      <c r="AO232">
        <v>11.225</v>
      </c>
      <c r="AP232">
        <v>11.225</v>
      </c>
      <c r="AQ232">
        <v>11.225</v>
      </c>
      <c r="AR232">
        <v>11.225</v>
      </c>
      <c r="AS232">
        <v>11.225</v>
      </c>
      <c r="AT232">
        <v>11.225</v>
      </c>
      <c r="AU232">
        <v>11.225</v>
      </c>
      <c r="AV232">
        <v>11.225</v>
      </c>
      <c r="AW232">
        <v>11.225</v>
      </c>
      <c r="AX232">
        <v>11.225</v>
      </c>
      <c r="AY232">
        <v>11.225</v>
      </c>
      <c r="AZ232">
        <v>11.225</v>
      </c>
      <c r="BA232">
        <v>11.225</v>
      </c>
      <c r="BB232">
        <v>11.225</v>
      </c>
      <c r="BC232">
        <v>11.225</v>
      </c>
      <c r="BD232">
        <v>48.336666666666702</v>
      </c>
      <c r="BE232">
        <v>64.580833333333302</v>
      </c>
      <c r="BF232">
        <v>108.73333333333299</v>
      </c>
      <c r="BG232">
        <v>154.13</v>
      </c>
      <c r="BH232">
        <v>237.02916666666701</v>
      </c>
      <c r="BI232">
        <v>460.27583333333303</v>
      </c>
      <c r="BJ232">
        <v>492.61083333333301</v>
      </c>
      <c r="BK232">
        <v>436.5</v>
      </c>
      <c r="BL232">
        <v>436.5</v>
      </c>
      <c r="BM232">
        <v>877.94525089605702</v>
      </c>
      <c r="BN232">
        <v>1256</v>
      </c>
      <c r="BO232">
        <v>2505.7469108587302</v>
      </c>
    </row>
    <row r="233" spans="1:70" x14ac:dyDescent="0.35">
      <c r="A233" t="s">
        <v>1917</v>
      </c>
      <c r="B233" t="s">
        <v>1918</v>
      </c>
      <c r="C233" t="s">
        <v>1975</v>
      </c>
      <c r="D233" t="s">
        <v>1976</v>
      </c>
    </row>
    <row r="234" spans="1:70" x14ac:dyDescent="0.35">
      <c r="A234" t="s">
        <v>1919</v>
      </c>
      <c r="B234" t="s">
        <v>1920</v>
      </c>
      <c r="C234" t="s">
        <v>1975</v>
      </c>
      <c r="D234" t="s">
        <v>1976</v>
      </c>
      <c r="E234">
        <v>245.19510139835899</v>
      </c>
      <c r="F234">
        <v>245.26010162116</v>
      </c>
      <c r="G234">
        <v>245.013850686544</v>
      </c>
      <c r="H234">
        <v>245.01635069607499</v>
      </c>
      <c r="I234">
        <v>245.027184079042</v>
      </c>
      <c r="J234">
        <v>245.06093420770799</v>
      </c>
      <c r="K234">
        <v>245.67843655764401</v>
      </c>
      <c r="L234">
        <v>246.00093779128099</v>
      </c>
      <c r="M234">
        <v>247.56469375695099</v>
      </c>
      <c r="N234">
        <v>259.960574351236</v>
      </c>
      <c r="O234">
        <v>276.403137026845</v>
      </c>
      <c r="P234">
        <v>275.35645668533198</v>
      </c>
      <c r="Q234">
        <v>252.02762746264901</v>
      </c>
      <c r="R234">
        <v>222.88918305322699</v>
      </c>
      <c r="S234">
        <v>240.70466763782301</v>
      </c>
      <c r="T234">
        <v>214.31290034121901</v>
      </c>
      <c r="U234">
        <v>238.95049426705901</v>
      </c>
      <c r="V234">
        <v>245.67968656657601</v>
      </c>
      <c r="W234">
        <v>225.65586023395699</v>
      </c>
      <c r="X234">
        <v>212.721644262377</v>
      </c>
      <c r="Y234">
        <v>211.27955541470499</v>
      </c>
      <c r="Z234">
        <v>271.73145255032699</v>
      </c>
      <c r="AA234">
        <v>328.60625269898998</v>
      </c>
      <c r="AB234">
        <v>381.06603602462798</v>
      </c>
      <c r="AC234">
        <v>436.95666578800802</v>
      </c>
      <c r="AD234">
        <v>449.26296271160697</v>
      </c>
      <c r="AE234">
        <v>346.305903554493</v>
      </c>
      <c r="AF234">
        <v>300.53656240147802</v>
      </c>
      <c r="AG234">
        <v>297.84821881937802</v>
      </c>
      <c r="AH234">
        <v>319.008299487903</v>
      </c>
      <c r="AI234">
        <v>272.264787954393</v>
      </c>
      <c r="AJ234">
        <v>282.10690880881998</v>
      </c>
      <c r="AK234">
        <v>264.69180075057898</v>
      </c>
      <c r="AL234">
        <v>283.16257950001801</v>
      </c>
      <c r="AM234">
        <v>555.20469565569704</v>
      </c>
      <c r="AN234">
        <v>499.14842590131002</v>
      </c>
      <c r="AO234">
        <v>511.55243027251601</v>
      </c>
      <c r="AP234">
        <v>583.66937235339606</v>
      </c>
      <c r="AQ234">
        <v>589.951774567332</v>
      </c>
      <c r="AR234">
        <v>615.47334931916396</v>
      </c>
      <c r="AS234">
        <v>710.20797703136702</v>
      </c>
      <c r="AT234">
        <v>732.39769326022804</v>
      </c>
      <c r="AU234">
        <v>693.71322649637398</v>
      </c>
      <c r="AV234">
        <v>579.897426172466</v>
      </c>
      <c r="AW234">
        <v>527.33803229157604</v>
      </c>
      <c r="AX234">
        <v>527.25836264962595</v>
      </c>
      <c r="AY234">
        <v>522.42562489517604</v>
      </c>
      <c r="AZ234">
        <v>478.63371847636301</v>
      </c>
      <c r="BA234">
        <v>446.00004143278801</v>
      </c>
      <c r="BB234">
        <v>470.29342334139801</v>
      </c>
      <c r="BC234">
        <v>494.794262222947</v>
      </c>
      <c r="BD234">
        <v>471.24862571893698</v>
      </c>
      <c r="BE234">
        <v>510.55633845425098</v>
      </c>
      <c r="BF234">
        <v>493.89962385223703</v>
      </c>
      <c r="BG234">
        <v>493.757329875312</v>
      </c>
      <c r="BH234">
        <v>591.21169798260996</v>
      </c>
      <c r="BI234">
        <v>592.60561506302201</v>
      </c>
      <c r="BJ234">
        <v>580.65674958785803</v>
      </c>
      <c r="BK234">
        <v>555.44645839822601</v>
      </c>
      <c r="BL234">
        <v>585.91101318036897</v>
      </c>
      <c r="BM234">
        <v>575.58600451094503</v>
      </c>
      <c r="BN234">
        <v>554.53067503310399</v>
      </c>
      <c r="BO234">
        <v>623.75970091118199</v>
      </c>
      <c r="BP234">
        <v>606.56975016591696</v>
      </c>
      <c r="BQ234">
        <v>606.56975016591696</v>
      </c>
      <c r="BR234">
        <v>606.56975016591696</v>
      </c>
    </row>
    <row r="235" spans="1:70" x14ac:dyDescent="0.35">
      <c r="A235" t="s">
        <v>1921</v>
      </c>
      <c r="B235" t="s">
        <v>1922</v>
      </c>
      <c r="C235" t="s">
        <v>1975</v>
      </c>
      <c r="D235" t="s">
        <v>1976</v>
      </c>
    </row>
    <row r="236" spans="1:70" x14ac:dyDescent="0.35">
      <c r="A236" t="s">
        <v>1923</v>
      </c>
      <c r="B236" t="s">
        <v>1924</v>
      </c>
      <c r="C236" t="s">
        <v>1975</v>
      </c>
      <c r="D236" t="s">
        <v>1976</v>
      </c>
    </row>
    <row r="237" spans="1:70" x14ac:dyDescent="0.35">
      <c r="A237" t="s">
        <v>1925</v>
      </c>
      <c r="B237" t="s">
        <v>1926</v>
      </c>
      <c r="C237" t="s">
        <v>1975</v>
      </c>
      <c r="D237" t="s">
        <v>1976</v>
      </c>
      <c r="E237">
        <v>245.19510139835899</v>
      </c>
      <c r="F237">
        <v>245.26010162116</v>
      </c>
      <c r="G237">
        <v>245.013850686544</v>
      </c>
      <c r="H237">
        <v>245.01635069607499</v>
      </c>
      <c r="I237">
        <v>245.027184079042</v>
      </c>
      <c r="J237">
        <v>245.06093420770799</v>
      </c>
      <c r="K237">
        <v>245.67843655764401</v>
      </c>
      <c r="L237">
        <v>246.00093779128099</v>
      </c>
      <c r="M237">
        <v>247.56469375695099</v>
      </c>
      <c r="N237">
        <v>259.960574351236</v>
      </c>
      <c r="O237">
        <v>276.403137026845</v>
      </c>
      <c r="P237">
        <v>275.35645668533198</v>
      </c>
      <c r="Q237">
        <v>252.02762746264901</v>
      </c>
      <c r="R237">
        <v>222.88918305322699</v>
      </c>
      <c r="S237">
        <v>240.70466763782301</v>
      </c>
      <c r="T237">
        <v>214.31290034121901</v>
      </c>
      <c r="U237">
        <v>238.95049426705901</v>
      </c>
      <c r="V237">
        <v>245.67968656657601</v>
      </c>
      <c r="W237">
        <v>225.65586023395699</v>
      </c>
      <c r="X237">
        <v>212.721644262377</v>
      </c>
      <c r="Y237">
        <v>211.27955541470499</v>
      </c>
      <c r="Z237">
        <v>271.73145255032699</v>
      </c>
      <c r="AA237">
        <v>328.60625269898998</v>
      </c>
      <c r="AB237">
        <v>381.06603602462798</v>
      </c>
      <c r="AC237">
        <v>436.95666578800802</v>
      </c>
      <c r="AD237">
        <v>449.26296271160697</v>
      </c>
      <c r="AE237">
        <v>346.305903554493</v>
      </c>
      <c r="AF237">
        <v>300.53656240147802</v>
      </c>
      <c r="AG237">
        <v>297.84821881937802</v>
      </c>
      <c r="AH237">
        <v>319.008299487903</v>
      </c>
      <c r="AI237">
        <v>272.264787954393</v>
      </c>
      <c r="AJ237">
        <v>282.10690880881998</v>
      </c>
      <c r="AK237">
        <v>264.69180075057898</v>
      </c>
      <c r="AL237">
        <v>283.16257950001801</v>
      </c>
      <c r="AM237">
        <v>555.20469565569704</v>
      </c>
      <c r="AN237">
        <v>499.14842590131002</v>
      </c>
      <c r="AO237">
        <v>511.55243027251601</v>
      </c>
      <c r="AP237">
        <v>583.66937235339606</v>
      </c>
      <c r="AQ237">
        <v>589.951774567332</v>
      </c>
      <c r="AR237">
        <v>615.47334931916396</v>
      </c>
      <c r="AS237">
        <v>710.20797703136702</v>
      </c>
      <c r="AT237">
        <v>732.39769326022804</v>
      </c>
      <c r="AU237">
        <v>693.71322649637398</v>
      </c>
      <c r="AV237">
        <v>579.897426172466</v>
      </c>
      <c r="AW237">
        <v>527.33803229157604</v>
      </c>
      <c r="AX237">
        <v>527.25836264962595</v>
      </c>
      <c r="AY237">
        <v>522.42562489517604</v>
      </c>
      <c r="AZ237">
        <v>478.63371847636301</v>
      </c>
      <c r="BA237">
        <v>446.00004143278801</v>
      </c>
      <c r="BB237">
        <v>470.29342334139801</v>
      </c>
      <c r="BC237">
        <v>494.794262222947</v>
      </c>
      <c r="BD237">
        <v>471.24862571893698</v>
      </c>
      <c r="BE237">
        <v>510.55633845425098</v>
      </c>
      <c r="BF237">
        <v>493.89962385223703</v>
      </c>
      <c r="BG237">
        <v>493.757329875312</v>
      </c>
      <c r="BH237">
        <v>591.21169798260996</v>
      </c>
      <c r="BI237">
        <v>592.60561506302201</v>
      </c>
      <c r="BJ237">
        <v>580.65674958785803</v>
      </c>
      <c r="BK237">
        <v>555.44645839822601</v>
      </c>
      <c r="BL237">
        <v>585.91101318036897</v>
      </c>
      <c r="BM237">
        <v>575.58600451094503</v>
      </c>
      <c r="BN237">
        <v>554.53067503310399</v>
      </c>
      <c r="BO237">
        <v>623.75970091118199</v>
      </c>
      <c r="BP237">
        <v>606.56975016591696</v>
      </c>
      <c r="BQ237">
        <v>606.56975016591696</v>
      </c>
      <c r="BR237">
        <v>606.56975016591696</v>
      </c>
    </row>
    <row r="238" spans="1:70" x14ac:dyDescent="0.35">
      <c r="A238" t="s">
        <v>50</v>
      </c>
      <c r="B238" t="s">
        <v>165</v>
      </c>
      <c r="C238" t="s">
        <v>1975</v>
      </c>
      <c r="D238" t="s">
        <v>1976</v>
      </c>
      <c r="E238">
        <v>21.181773533674701</v>
      </c>
      <c r="F238">
        <v>21.058439578086801</v>
      </c>
      <c r="G238">
        <v>20.880105345007198</v>
      </c>
      <c r="H238">
        <v>20.830078862346198</v>
      </c>
      <c r="I238">
        <v>20.800000019799999</v>
      </c>
      <c r="J238">
        <v>20.800000019799999</v>
      </c>
      <c r="K238">
        <v>20.800000019799999</v>
      </c>
      <c r="L238">
        <v>20.800000019799999</v>
      </c>
      <c r="M238">
        <v>20.800000019799999</v>
      </c>
      <c r="N238">
        <v>20.800000019799999</v>
      </c>
      <c r="O238">
        <v>20.800000019799999</v>
      </c>
      <c r="P238">
        <v>20.800000018066701</v>
      </c>
      <c r="Q238">
        <v>20.800029492037499</v>
      </c>
      <c r="R238">
        <v>20.619581636391299</v>
      </c>
      <c r="S238">
        <v>20.375102798127202</v>
      </c>
      <c r="T238">
        <v>20.379269485649299</v>
      </c>
      <c r="U238">
        <v>20.400102923259801</v>
      </c>
      <c r="V238">
        <v>20.400102923259801</v>
      </c>
      <c r="W238">
        <v>20.336102600360199</v>
      </c>
      <c r="X238">
        <v>20.418936351696502</v>
      </c>
      <c r="Y238">
        <v>20.476353308047798</v>
      </c>
      <c r="Z238">
        <v>21.820443423110699</v>
      </c>
      <c r="AA238">
        <v>23.000116042057702</v>
      </c>
      <c r="AB238">
        <v>23.000116042057702</v>
      </c>
      <c r="AC238">
        <v>23.639369267103401</v>
      </c>
      <c r="AD238">
        <v>27.158887023977499</v>
      </c>
      <c r="AE238">
        <v>26.2988826852636</v>
      </c>
      <c r="AF238">
        <v>25.722796445413099</v>
      </c>
      <c r="AG238">
        <v>25.293877614730299</v>
      </c>
      <c r="AH238">
        <v>25.702046340723001</v>
      </c>
      <c r="AI238">
        <v>25.585462419191</v>
      </c>
      <c r="AJ238">
        <v>25.5167954060799</v>
      </c>
      <c r="AK238">
        <v>25.400128150794099</v>
      </c>
      <c r="AL238">
        <v>25.319611077896202</v>
      </c>
      <c r="AM238">
        <v>25.1499518885845</v>
      </c>
      <c r="AN238">
        <v>24.915175704072599</v>
      </c>
      <c r="AO238">
        <v>25.342682860966502</v>
      </c>
      <c r="AP238">
        <v>31.364334454295399</v>
      </c>
      <c r="AQ238">
        <v>41.359387499999997</v>
      </c>
      <c r="AR238">
        <v>37.8136558333333</v>
      </c>
      <c r="AS238">
        <v>40.111803333333299</v>
      </c>
      <c r="AT238">
        <v>44.431899999999999</v>
      </c>
      <c r="AU238">
        <v>42.960083333333301</v>
      </c>
      <c r="AV238">
        <v>41.484616666666703</v>
      </c>
      <c r="AW238">
        <v>40.2224149175021</v>
      </c>
      <c r="AX238">
        <v>40.220130208333302</v>
      </c>
      <c r="AY238">
        <v>37.881983221536302</v>
      </c>
      <c r="AZ238">
        <v>34.518180591701302</v>
      </c>
      <c r="BA238">
        <v>33.313300641233802</v>
      </c>
      <c r="BB238">
        <v>34.285774123424098</v>
      </c>
      <c r="BC238">
        <v>31.685704999999999</v>
      </c>
      <c r="BD238">
        <v>30.4917333333333</v>
      </c>
      <c r="BE238">
        <v>31.0830916666667</v>
      </c>
      <c r="BF238">
        <v>30.7259666666667</v>
      </c>
      <c r="BG238">
        <v>32.479833333333303</v>
      </c>
      <c r="BH238">
        <v>34.247716666666697</v>
      </c>
      <c r="BI238">
        <v>35.296383333333303</v>
      </c>
      <c r="BJ238">
        <v>33.939811056685798</v>
      </c>
      <c r="BK238">
        <v>32.3102257431458</v>
      </c>
      <c r="BL238">
        <v>31.047605780549901</v>
      </c>
      <c r="BM238">
        <v>31.293673213083199</v>
      </c>
      <c r="BN238">
        <v>31.9770934417717</v>
      </c>
      <c r="BO238">
        <v>35.061350214477599</v>
      </c>
      <c r="BP238">
        <v>34.8021885808364</v>
      </c>
      <c r="BQ238">
        <v>34.8021885808364</v>
      </c>
      <c r="BR238">
        <v>34.8021885808364</v>
      </c>
    </row>
    <row r="239" spans="1:70" x14ac:dyDescent="0.35">
      <c r="A239" t="s">
        <v>49</v>
      </c>
      <c r="B239" t="s">
        <v>645</v>
      </c>
      <c r="C239" t="s">
        <v>1975</v>
      </c>
      <c r="D239" t="s">
        <v>1976</v>
      </c>
      <c r="AK239">
        <v>2.4685179666666698E-3</v>
      </c>
      <c r="AL239">
        <v>1.0357405E-2</v>
      </c>
      <c r="AM239">
        <v>2.44943481666667E-2</v>
      </c>
      <c r="AN239">
        <v>0.122858703333333</v>
      </c>
      <c r="AO239">
        <v>0.29549999999999998</v>
      </c>
      <c r="AP239">
        <v>0.56233333333333302</v>
      </c>
      <c r="AQ239">
        <v>0.77662500000000001</v>
      </c>
      <c r="AR239">
        <v>1.23779166666667</v>
      </c>
      <c r="AS239">
        <v>2.0762499999999999</v>
      </c>
      <c r="AT239">
        <v>2.3721916666666698</v>
      </c>
      <c r="AU239">
        <v>2.76413333333333</v>
      </c>
      <c r="AV239">
        <v>3.0613666666666699</v>
      </c>
      <c r="AW239">
        <v>2.97050833333333</v>
      </c>
      <c r="AX239">
        <v>3.11656666666667</v>
      </c>
      <c r="AY239">
        <v>3.2984083333333301</v>
      </c>
      <c r="AZ239">
        <v>3.44248333333333</v>
      </c>
      <c r="BA239">
        <v>3.4307249999999998</v>
      </c>
      <c r="BB239">
        <v>4.1427083333333297</v>
      </c>
      <c r="BC239">
        <v>4.3789666666666696</v>
      </c>
      <c r="BD239">
        <v>4.61018333333333</v>
      </c>
      <c r="BE239">
        <v>4.7377083333333303</v>
      </c>
      <c r="BF239">
        <v>4.7642333333333298</v>
      </c>
      <c r="BG239">
        <v>4.9375666666666698</v>
      </c>
      <c r="BH239">
        <v>6.1631166666666699</v>
      </c>
      <c r="BI239">
        <v>7.8356750000000002</v>
      </c>
      <c r="BJ239">
        <v>8.5497416666666695</v>
      </c>
      <c r="BK239">
        <v>9.1512166666666701</v>
      </c>
      <c r="BL239">
        <v>9.5303666666666693</v>
      </c>
      <c r="BM239">
        <v>10.321941666666699</v>
      </c>
      <c r="BN239">
        <v>11.30885</v>
      </c>
      <c r="BO239">
        <v>11.031075</v>
      </c>
      <c r="BP239">
        <v>10.844525000000001</v>
      </c>
      <c r="BQ239">
        <v>10.844525000000001</v>
      </c>
      <c r="BR239">
        <v>10.844525000000001</v>
      </c>
    </row>
    <row r="240" spans="1:70" x14ac:dyDescent="0.35">
      <c r="A240" t="s">
        <v>1443</v>
      </c>
      <c r="B240" t="s">
        <v>1927</v>
      </c>
      <c r="C240" t="s">
        <v>1975</v>
      </c>
      <c r="D240" t="s">
        <v>1976</v>
      </c>
      <c r="AM240">
        <v>19.198333333333299</v>
      </c>
      <c r="AN240">
        <v>110.916666666667</v>
      </c>
      <c r="AO240">
        <v>3257.6666666666702</v>
      </c>
      <c r="AP240">
        <v>4143.4166666666697</v>
      </c>
      <c r="AQ240">
        <v>4890.1666666666697</v>
      </c>
      <c r="AR240">
        <v>5200</v>
      </c>
      <c r="AS240">
        <v>5200</v>
      </c>
      <c r="AT240">
        <v>5200</v>
      </c>
    </row>
    <row r="241" spans="1:70" x14ac:dyDescent="0.35">
      <c r="A241" t="s">
        <v>1928</v>
      </c>
      <c r="B241" t="s">
        <v>1929</v>
      </c>
      <c r="C241" t="s">
        <v>1975</v>
      </c>
      <c r="D241" t="s">
        <v>1976</v>
      </c>
    </row>
    <row r="242" spans="1:70" x14ac:dyDescent="0.35">
      <c r="A242" t="s">
        <v>51</v>
      </c>
      <c r="B242" t="s">
        <v>644</v>
      </c>
      <c r="C242" t="s">
        <v>1975</v>
      </c>
      <c r="D242" t="s">
        <v>1976</v>
      </c>
      <c r="E242">
        <v>1</v>
      </c>
      <c r="F242">
        <v>1</v>
      </c>
      <c r="G242">
        <v>1</v>
      </c>
      <c r="H242">
        <v>1</v>
      </c>
      <c r="I242">
        <v>1</v>
      </c>
      <c r="J242">
        <v>1</v>
      </c>
      <c r="K242">
        <v>1</v>
      </c>
      <c r="L242">
        <v>1</v>
      </c>
      <c r="M242">
        <v>1</v>
      </c>
      <c r="N242">
        <v>1</v>
      </c>
      <c r="O242">
        <v>1</v>
      </c>
      <c r="P242">
        <v>1</v>
      </c>
      <c r="Q242">
        <v>1</v>
      </c>
      <c r="R242">
        <v>1</v>
      </c>
      <c r="S242">
        <v>1</v>
      </c>
      <c r="T242">
        <v>1</v>
      </c>
      <c r="U242">
        <v>1</v>
      </c>
      <c r="V242">
        <v>1</v>
      </c>
      <c r="W242">
        <v>1</v>
      </c>
      <c r="X242">
        <v>1</v>
      </c>
      <c r="Y242">
        <v>1</v>
      </c>
      <c r="Z242">
        <v>1</v>
      </c>
      <c r="AA242">
        <v>1</v>
      </c>
      <c r="AB242">
        <v>1</v>
      </c>
      <c r="AC242">
        <v>1</v>
      </c>
      <c r="AD242">
        <v>1</v>
      </c>
      <c r="AE242">
        <v>1</v>
      </c>
      <c r="AF242">
        <v>1</v>
      </c>
      <c r="AG242">
        <v>1</v>
      </c>
      <c r="AH242">
        <v>1</v>
      </c>
      <c r="AI242">
        <v>1</v>
      </c>
      <c r="AJ242">
        <v>1</v>
      </c>
      <c r="AK242">
        <v>1</v>
      </c>
      <c r="AL242">
        <v>1</v>
      </c>
      <c r="AM242">
        <v>1</v>
      </c>
      <c r="AN242">
        <v>1</v>
      </c>
      <c r="AO242">
        <v>1</v>
      </c>
      <c r="AP242">
        <v>1</v>
      </c>
      <c r="AQ242">
        <v>1</v>
      </c>
      <c r="AR242">
        <v>1</v>
      </c>
      <c r="AS242">
        <v>1</v>
      </c>
      <c r="AT242">
        <v>1</v>
      </c>
      <c r="AU242">
        <v>1</v>
      </c>
      <c r="AV242">
        <v>1</v>
      </c>
      <c r="AW242">
        <v>1</v>
      </c>
      <c r="AX242">
        <v>1</v>
      </c>
      <c r="AY242">
        <v>1</v>
      </c>
      <c r="AZ242">
        <v>1</v>
      </c>
      <c r="BA242">
        <v>1</v>
      </c>
      <c r="BB242">
        <v>1</v>
      </c>
      <c r="BC242">
        <v>1</v>
      </c>
      <c r="BD242">
        <v>1</v>
      </c>
      <c r="BE242">
        <v>1</v>
      </c>
      <c r="BF242">
        <v>1</v>
      </c>
      <c r="BG242">
        <v>1</v>
      </c>
      <c r="BH242">
        <v>1</v>
      </c>
      <c r="BI242">
        <v>1</v>
      </c>
      <c r="BJ242">
        <v>1</v>
      </c>
      <c r="BK242">
        <v>1</v>
      </c>
      <c r="BL242">
        <v>1</v>
      </c>
      <c r="BM242">
        <v>1</v>
      </c>
      <c r="BN242">
        <v>1</v>
      </c>
      <c r="BO242">
        <v>1</v>
      </c>
      <c r="BP242">
        <v>1</v>
      </c>
      <c r="BQ242">
        <v>1</v>
      </c>
      <c r="BR242">
        <v>1</v>
      </c>
    </row>
    <row r="243" spans="1:70" x14ac:dyDescent="0.35">
      <c r="A243" t="s">
        <v>1930</v>
      </c>
      <c r="B243" t="s">
        <v>1931</v>
      </c>
      <c r="C243" t="s">
        <v>1975</v>
      </c>
      <c r="D243" t="s">
        <v>1976</v>
      </c>
    </row>
    <row r="244" spans="1:70" x14ac:dyDescent="0.35">
      <c r="A244" t="s">
        <v>1442</v>
      </c>
      <c r="B244" t="s">
        <v>1932</v>
      </c>
      <c r="C244" t="s">
        <v>1975</v>
      </c>
      <c r="D244" t="s">
        <v>1976</v>
      </c>
      <c r="E244">
        <v>0.89285699989285705</v>
      </c>
      <c r="F244">
        <v>0.89285699989285705</v>
      </c>
      <c r="G244">
        <v>0.89285699989285705</v>
      </c>
      <c r="H244">
        <v>0.89285699989285705</v>
      </c>
      <c r="I244">
        <v>0.89285699989285705</v>
      </c>
      <c r="J244">
        <v>0.89285699989285705</v>
      </c>
      <c r="K244">
        <v>0.89285699989285705</v>
      </c>
      <c r="L244">
        <v>0.89285699989285705</v>
      </c>
      <c r="M244">
        <v>0.89285699989285705</v>
      </c>
      <c r="N244">
        <v>0.89285699989285705</v>
      </c>
      <c r="O244">
        <v>0.89285699989285705</v>
      </c>
      <c r="P244">
        <v>0.88060784236696699</v>
      </c>
      <c r="Q244">
        <v>0.81920056904624705</v>
      </c>
      <c r="R244">
        <v>0.70411390796665796</v>
      </c>
      <c r="S244">
        <v>0.69584522149195305</v>
      </c>
      <c r="T244">
        <v>0.763901879621256</v>
      </c>
      <c r="U244">
        <v>0.81831689486533898</v>
      </c>
      <c r="V244">
        <v>0.90186116145541395</v>
      </c>
      <c r="W244">
        <v>0.87369428203154598</v>
      </c>
      <c r="X244">
        <v>0.89467679004612999</v>
      </c>
      <c r="Y244">
        <v>0.87827954922302398</v>
      </c>
      <c r="Z244">
        <v>0.87024947723652302</v>
      </c>
      <c r="AA244">
        <v>0.98590236463811198</v>
      </c>
      <c r="AB244">
        <v>1.11005950987325</v>
      </c>
      <c r="AC244">
        <v>1.13956485971655</v>
      </c>
      <c r="AD244">
        <v>1.4319524173350899</v>
      </c>
      <c r="AE244">
        <v>1.49603415377469</v>
      </c>
      <c r="AF244">
        <v>1.4282372688666101</v>
      </c>
      <c r="AG244">
        <v>1.27973640514364</v>
      </c>
      <c r="AH244">
        <v>1.2637440682849801</v>
      </c>
      <c r="AI244">
        <v>1.2809288379911801</v>
      </c>
      <c r="AJ244">
        <v>1.2961145894858599</v>
      </c>
      <c r="AK244">
        <v>1.34717068495896</v>
      </c>
      <c r="AL244">
        <v>1.3840888319542</v>
      </c>
      <c r="AM244">
        <v>1.32021960428569</v>
      </c>
      <c r="AN244">
        <v>1.2709426283979099</v>
      </c>
      <c r="AO244">
        <v>1.2319743991993299</v>
      </c>
      <c r="AP244">
        <v>1.26351842815085</v>
      </c>
      <c r="AQ244">
        <v>1.4920553704766999</v>
      </c>
      <c r="AR244">
        <v>1.5991323724217399</v>
      </c>
      <c r="AS244">
        <v>1.75850260417167</v>
      </c>
      <c r="AT244">
        <v>2.1235741689248901</v>
      </c>
      <c r="AU244">
        <v>2.1951873352873799</v>
      </c>
      <c r="AV244">
        <v>2.1458922520015999</v>
      </c>
      <c r="AW244">
        <v>1.9715627931326101</v>
      </c>
      <c r="AX244">
        <v>1.9430362169364801</v>
      </c>
      <c r="AY244">
        <v>2.0258807949091402</v>
      </c>
      <c r="AZ244">
        <v>1.97093365696189</v>
      </c>
      <c r="BA244">
        <v>1.9424442568685301</v>
      </c>
      <c r="BB244">
        <v>2.0344936132287899</v>
      </c>
      <c r="BC244">
        <v>1.9059878423835299</v>
      </c>
      <c r="BD244">
        <v>1.7289507097783201</v>
      </c>
      <c r="BE244">
        <v>1.7195070158616499</v>
      </c>
      <c r="BF244">
        <v>1.77371311869907</v>
      </c>
      <c r="BG244">
        <v>1.8467736845354601</v>
      </c>
      <c r="BH244">
        <v>2.1057632574496701</v>
      </c>
      <c r="BI244">
        <v>2.2156611042252798</v>
      </c>
      <c r="BJ244">
        <v>2.2059726971783999</v>
      </c>
      <c r="BK244">
        <v>2.2365714759422302</v>
      </c>
      <c r="BL244">
        <v>2.28948563032632</v>
      </c>
      <c r="BM244">
        <v>2.2995615078788898</v>
      </c>
      <c r="BN244">
        <v>2.2649596005005499</v>
      </c>
      <c r="BO244">
        <v>2.3279298273164399</v>
      </c>
      <c r="BP244">
        <v>2.36369881809753</v>
      </c>
      <c r="BQ244">
        <v>2.36369881809753</v>
      </c>
      <c r="BR244">
        <v>2.36369881809753</v>
      </c>
    </row>
    <row r="245" spans="1:70" x14ac:dyDescent="0.35">
      <c r="A245" t="s">
        <v>1933</v>
      </c>
      <c r="B245" t="s">
        <v>1934</v>
      </c>
      <c r="C245" t="s">
        <v>1975</v>
      </c>
      <c r="D245" t="s">
        <v>1976</v>
      </c>
    </row>
    <row r="246" spans="1:70" x14ac:dyDescent="0.35">
      <c r="A246" t="s">
        <v>1935</v>
      </c>
      <c r="B246" t="s">
        <v>1936</v>
      </c>
      <c r="C246" t="s">
        <v>1975</v>
      </c>
      <c r="D246" t="s">
        <v>1976</v>
      </c>
    </row>
    <row r="247" spans="1:70" x14ac:dyDescent="0.35">
      <c r="A247" t="s">
        <v>1937</v>
      </c>
      <c r="B247" t="s">
        <v>1938</v>
      </c>
      <c r="C247" t="s">
        <v>1975</v>
      </c>
      <c r="D247" t="s">
        <v>1976</v>
      </c>
      <c r="E247">
        <v>1.7142900007142901</v>
      </c>
      <c r="F247">
        <v>1.7142900007142901</v>
      </c>
      <c r="G247">
        <v>1.7142900007142901</v>
      </c>
      <c r="H247">
        <v>1.7142900007142901</v>
      </c>
      <c r="I247">
        <v>1.7142900007142901</v>
      </c>
      <c r="J247">
        <v>1.7142900007142901</v>
      </c>
      <c r="K247">
        <v>1.7142900007142901</v>
      </c>
      <c r="L247">
        <v>1.7380991672619099</v>
      </c>
      <c r="M247">
        <v>2.0000000010000001</v>
      </c>
      <c r="N247">
        <v>2.0000000010000001</v>
      </c>
      <c r="O247">
        <v>2.0000000010000001</v>
      </c>
      <c r="P247">
        <v>1.9748761519687701</v>
      </c>
      <c r="Q247">
        <v>1.92128071035726</v>
      </c>
      <c r="R247">
        <v>1.95922053743668</v>
      </c>
      <c r="S247">
        <v>2.0532309107887801</v>
      </c>
      <c r="T247">
        <v>2.1697975951999999</v>
      </c>
      <c r="U247">
        <v>2.4357864317</v>
      </c>
      <c r="V247">
        <v>2.3999999989999998</v>
      </c>
      <c r="W247">
        <v>2.3999999989999998</v>
      </c>
      <c r="X247">
        <v>2.3999999989999998</v>
      </c>
      <c r="Y247">
        <v>2.3999999989999998</v>
      </c>
      <c r="Z247">
        <v>2.3999999989999998</v>
      </c>
      <c r="AA247">
        <v>2.3999999989999998</v>
      </c>
      <c r="AB247">
        <v>2.3999999989999998</v>
      </c>
      <c r="AC247">
        <v>2.3999999995833301</v>
      </c>
      <c r="AD247">
        <v>2.4500000000000002</v>
      </c>
      <c r="AE247">
        <v>3.6</v>
      </c>
      <c r="AF247">
        <v>3.6</v>
      </c>
      <c r="AG247">
        <v>3.84375</v>
      </c>
      <c r="AH247">
        <v>4.25</v>
      </c>
      <c r="AI247">
        <v>4.25</v>
      </c>
      <c r="AJ247">
        <v>4.25</v>
      </c>
      <c r="AK247">
        <v>4.25</v>
      </c>
      <c r="AL247">
        <v>5.3510966666666704</v>
      </c>
      <c r="AM247">
        <v>5.9249291666666704</v>
      </c>
      <c r="AN247">
        <v>5.9477958333333296</v>
      </c>
      <c r="AO247">
        <v>6.0050658333333304</v>
      </c>
      <c r="AP247">
        <v>6.2516783333333299</v>
      </c>
      <c r="AQ247">
        <v>6.2983074999999999</v>
      </c>
      <c r="AR247">
        <v>6.2988999999999997</v>
      </c>
      <c r="AS247">
        <v>6.29979666666667</v>
      </c>
      <c r="AT247">
        <v>6.23321666666667</v>
      </c>
      <c r="AU247">
        <v>6.2486833333333296</v>
      </c>
      <c r="AV247">
        <v>6.2950999999999997</v>
      </c>
      <c r="AW247">
        <v>6.2989916666666703</v>
      </c>
      <c r="AX247">
        <v>6.29955833333333</v>
      </c>
      <c r="AY247">
        <v>6.3122833333333297</v>
      </c>
      <c r="AZ247">
        <v>6.3280333333333303</v>
      </c>
      <c r="BA247">
        <v>6.2894333333333297</v>
      </c>
      <c r="BB247">
        <v>6.3249083333333296</v>
      </c>
      <c r="BC247">
        <v>6.3755083333333298</v>
      </c>
      <c r="BD247">
        <v>6.40930070568578</v>
      </c>
      <c r="BE247">
        <v>6.4296026559454198</v>
      </c>
      <c r="BF247">
        <v>6.4426293976465896</v>
      </c>
      <c r="BG247">
        <v>6.4090945782979301</v>
      </c>
      <c r="BH247">
        <v>6.3774416666666696</v>
      </c>
      <c r="BI247">
        <v>6.6689666666666696</v>
      </c>
      <c r="BJ247">
        <v>6.7795249999999996</v>
      </c>
      <c r="BK247">
        <v>6.7707508982460602</v>
      </c>
      <c r="BL247">
        <v>6.7543266828631996</v>
      </c>
      <c r="BM247">
        <v>6.7510526871150498</v>
      </c>
      <c r="BN247">
        <v>6.7585300491629399</v>
      </c>
      <c r="BO247">
        <v>6.7541289609947501</v>
      </c>
      <c r="BP247">
        <v>6.7502623793450098</v>
      </c>
      <c r="BQ247">
        <v>6.7502623793450098</v>
      </c>
      <c r="BR247">
        <v>6.7502623793450098</v>
      </c>
    </row>
    <row r="248" spans="1:70" x14ac:dyDescent="0.35">
      <c r="A248" t="s">
        <v>1939</v>
      </c>
      <c r="B248" t="s">
        <v>1940</v>
      </c>
      <c r="C248" t="s">
        <v>1975</v>
      </c>
      <c r="D248" t="s">
        <v>1976</v>
      </c>
      <c r="E248">
        <v>0.41999999941999999</v>
      </c>
      <c r="F248">
        <v>0.41999999941999999</v>
      </c>
      <c r="G248">
        <v>0.41999999941999999</v>
      </c>
      <c r="H248">
        <v>0.41999999941999999</v>
      </c>
      <c r="I248">
        <v>0.44624999941124999</v>
      </c>
      <c r="J248">
        <v>0.52499999952499998</v>
      </c>
      <c r="K248">
        <v>0.52499999952499998</v>
      </c>
      <c r="L248">
        <v>0.52499999952499998</v>
      </c>
      <c r="M248">
        <v>0.52499999952499998</v>
      </c>
      <c r="N248">
        <v>0.52499999952499998</v>
      </c>
      <c r="O248">
        <v>0.52499999952499998</v>
      </c>
      <c r="P248">
        <v>0.52291666623124999</v>
      </c>
      <c r="Q248">
        <v>0.477083333</v>
      </c>
      <c r="R248">
        <v>0.42159583283333302</v>
      </c>
      <c r="S248">
        <v>0.43650833233333303</v>
      </c>
      <c r="T248">
        <v>0.40226666566666702</v>
      </c>
      <c r="U248">
        <v>0.42877499899999999</v>
      </c>
      <c r="V248">
        <v>0.42894999900000003</v>
      </c>
      <c r="W248">
        <v>0.41617083233333302</v>
      </c>
      <c r="X248">
        <v>0.40646249899999998</v>
      </c>
      <c r="Y248">
        <v>0.40495416566666698</v>
      </c>
      <c r="Z248">
        <v>0.49380416566666702</v>
      </c>
      <c r="AA248">
        <v>0.59068749899999995</v>
      </c>
      <c r="AB248">
        <v>0.67876666575</v>
      </c>
      <c r="AC248">
        <v>0.77683333291666701</v>
      </c>
      <c r="AD248">
        <v>0.83449583324999999</v>
      </c>
      <c r="AE248">
        <v>0.79402916666666701</v>
      </c>
      <c r="AF248">
        <v>0.82866249999999997</v>
      </c>
      <c r="AG248">
        <v>0.85780416666666703</v>
      </c>
      <c r="AH248">
        <v>0.94932083333333295</v>
      </c>
      <c r="AI248">
        <v>0.87833333333333297</v>
      </c>
      <c r="AJ248">
        <v>0.924620833333333</v>
      </c>
      <c r="AK248">
        <v>0.88443333333333296</v>
      </c>
      <c r="AL248">
        <v>1.0037416666666701</v>
      </c>
      <c r="AM248">
        <v>1.0115541666666701</v>
      </c>
      <c r="AN248">
        <v>0.94574999999999998</v>
      </c>
      <c r="AO248">
        <v>0.97340833333333299</v>
      </c>
      <c r="AP248">
        <v>1.1059083333333299</v>
      </c>
      <c r="AQ248">
        <v>1.138725</v>
      </c>
      <c r="AR248">
        <v>1.1862250000000001</v>
      </c>
      <c r="AS248">
        <v>1.3706833333333299</v>
      </c>
      <c r="AT248">
        <v>1.4387125000000001</v>
      </c>
      <c r="AU248">
        <v>1.42173333333333</v>
      </c>
      <c r="AV248">
        <v>1.2884583333333299</v>
      </c>
      <c r="AW248">
        <v>1.2454666666666701</v>
      </c>
      <c r="AX248">
        <v>1.2974333333333301</v>
      </c>
      <c r="AY248">
        <v>1.3310249999999999</v>
      </c>
      <c r="AZ248">
        <v>1.28135833333333</v>
      </c>
      <c r="BA248">
        <v>1.23214166666667</v>
      </c>
      <c r="BB248">
        <v>1.3502749999999999</v>
      </c>
      <c r="BC248">
        <v>1.4314</v>
      </c>
      <c r="BD248">
        <v>1.4077833333333301</v>
      </c>
      <c r="BE248">
        <v>1.56189166666667</v>
      </c>
      <c r="BF248">
        <v>1.62465833333333</v>
      </c>
      <c r="BG248">
        <v>1.697675</v>
      </c>
      <c r="BH248">
        <v>1.961625</v>
      </c>
      <c r="BI248">
        <v>2.1480333333333301</v>
      </c>
      <c r="BJ248">
        <v>2.4194249999999999</v>
      </c>
      <c r="BK248">
        <v>2.64686666666667</v>
      </c>
      <c r="BL248">
        <v>2.9344333333333301</v>
      </c>
      <c r="BM248">
        <v>2.81235833333333</v>
      </c>
      <c r="BN248">
        <v>2.7944666666666702</v>
      </c>
      <c r="BO248">
        <v>3.1036000000000001</v>
      </c>
      <c r="BP248">
        <v>3.1061666666666699</v>
      </c>
      <c r="BQ248">
        <v>3.1061666666666699</v>
      </c>
      <c r="BR248">
        <v>3.1061666666666699</v>
      </c>
    </row>
    <row r="249" spans="1:70" x14ac:dyDescent="0.35">
      <c r="A249" t="s">
        <v>1941</v>
      </c>
      <c r="B249" t="s">
        <v>1942</v>
      </c>
      <c r="C249" t="s">
        <v>1975</v>
      </c>
      <c r="D249" t="s">
        <v>1976</v>
      </c>
      <c r="E249">
        <v>9.0169166665833305E-6</v>
      </c>
      <c r="F249">
        <v>9.02E-6</v>
      </c>
      <c r="G249">
        <v>9.02E-6</v>
      </c>
      <c r="H249">
        <v>9.02E-6</v>
      </c>
      <c r="I249">
        <v>9.0391666657500005E-6</v>
      </c>
      <c r="J249">
        <v>9.0399999989999995E-6</v>
      </c>
      <c r="K249">
        <v>9.0399999989999995E-6</v>
      </c>
      <c r="L249">
        <v>9.0399999989999995E-6</v>
      </c>
      <c r="M249">
        <v>9.0399999989999995E-6</v>
      </c>
      <c r="N249">
        <v>9.0399999989999995E-6</v>
      </c>
      <c r="O249">
        <v>1.1328499999E-5</v>
      </c>
      <c r="P249">
        <v>1.48666666670833E-5</v>
      </c>
      <c r="Q249">
        <v>1.415E-5</v>
      </c>
      <c r="R249">
        <v>1.415E-5</v>
      </c>
      <c r="S249">
        <v>1.39270833330833E-5</v>
      </c>
      <c r="T249">
        <v>1.44420833326667E-5</v>
      </c>
      <c r="U249">
        <v>1.60530833323333E-5</v>
      </c>
      <c r="V249">
        <v>1.8002249999000002E-5</v>
      </c>
      <c r="W249">
        <v>2.42821666656667E-5</v>
      </c>
      <c r="X249">
        <v>3.1077499999000002E-5</v>
      </c>
      <c r="Y249">
        <v>7.6038083332833302E-5</v>
      </c>
      <c r="Z249">
        <v>1.1121858333266701E-4</v>
      </c>
      <c r="AA249">
        <v>1.6255341666566699E-4</v>
      </c>
      <c r="AB249">
        <v>2.2545708333224999E-4</v>
      </c>
      <c r="AC249">
        <v>3.66677833333167E-4</v>
      </c>
      <c r="AD249">
        <v>5.2198308333316703E-4</v>
      </c>
      <c r="AE249">
        <v>6.7451175000024998E-4</v>
      </c>
      <c r="AF249">
        <v>8.5721416666666704E-4</v>
      </c>
      <c r="AG249">
        <v>1.4223458333333301E-3</v>
      </c>
      <c r="AH249">
        <v>2.1216791666666701E-3</v>
      </c>
      <c r="AI249">
        <v>2.6086416666666699E-3</v>
      </c>
      <c r="AJ249">
        <v>4.17181583333333E-3</v>
      </c>
      <c r="AK249">
        <v>6.8724233333333296E-3</v>
      </c>
      <c r="AL249">
        <v>1.09846283333333E-2</v>
      </c>
      <c r="AM249">
        <v>2.9608675833333299E-2</v>
      </c>
      <c r="AN249">
        <v>4.5845060833333298E-2</v>
      </c>
      <c r="AO249">
        <v>8.1404891666666701E-2</v>
      </c>
      <c r="AP249">
        <v>0.151865</v>
      </c>
      <c r="AQ249">
        <v>0.26072424999999999</v>
      </c>
      <c r="AR249">
        <v>0.418782916666667</v>
      </c>
      <c r="AS249">
        <v>0.62521850000000001</v>
      </c>
      <c r="AT249">
        <v>1.2255880833333299</v>
      </c>
      <c r="AU249">
        <v>1.50722641666667</v>
      </c>
      <c r="AV249">
        <v>1.50088520858333</v>
      </c>
      <c r="AW249">
        <v>1.4255372500000001</v>
      </c>
      <c r="AX249">
        <v>1.3435831083333301</v>
      </c>
      <c r="AY249">
        <v>1.4284534133384501</v>
      </c>
      <c r="AZ249">
        <v>1.3029309053379401</v>
      </c>
      <c r="BA249">
        <v>1.30152170281795</v>
      </c>
      <c r="BB249">
        <v>1.54995977566564</v>
      </c>
      <c r="BC249">
        <v>1.5028486296723</v>
      </c>
      <c r="BD249">
        <v>1.67495455197133</v>
      </c>
      <c r="BE249">
        <v>1.7960009444135501</v>
      </c>
      <c r="BF249">
        <v>1.90376824244752</v>
      </c>
      <c r="BG249">
        <v>2.1885424177547299</v>
      </c>
      <c r="BH249">
        <v>2.7200085279057902</v>
      </c>
      <c r="BI249">
        <v>3.0201347480804301</v>
      </c>
      <c r="BJ249">
        <v>3.6481326353686598</v>
      </c>
      <c r="BK249">
        <v>4.8283701472094203</v>
      </c>
      <c r="BL249">
        <v>5.67381930843574</v>
      </c>
      <c r="BM249">
        <v>7.0086054155852198</v>
      </c>
      <c r="BN249">
        <v>8.8504075492831493</v>
      </c>
      <c r="BO249">
        <v>16.548860417306699</v>
      </c>
      <c r="BP249">
        <v>23.738566121991798</v>
      </c>
      <c r="BQ249">
        <v>23.738566121991798</v>
      </c>
      <c r="BR249">
        <v>23.738566121991798</v>
      </c>
    </row>
    <row r="250" spans="1:70" x14ac:dyDescent="0.35">
      <c r="A250" t="s">
        <v>1444</v>
      </c>
      <c r="B250" t="s">
        <v>1943</v>
      </c>
      <c r="C250" t="s">
        <v>1975</v>
      </c>
      <c r="D250" t="s">
        <v>1976</v>
      </c>
    </row>
    <row r="251" spans="1:70" x14ac:dyDescent="0.35">
      <c r="A251" t="s">
        <v>1944</v>
      </c>
      <c r="B251" t="s">
        <v>1945</v>
      </c>
      <c r="C251" t="s">
        <v>1975</v>
      </c>
      <c r="D251" t="s">
        <v>1976</v>
      </c>
      <c r="E251">
        <v>7.1428600061428602</v>
      </c>
      <c r="F251">
        <v>7.1428600061428602</v>
      </c>
      <c r="G251">
        <v>7.1428600061428602</v>
      </c>
      <c r="H251">
        <v>7.1428600061428602</v>
      </c>
      <c r="I251">
        <v>7.1428600061428602</v>
      </c>
      <c r="J251">
        <v>7.1428600061428602</v>
      </c>
      <c r="K251">
        <v>7.1428600061428602</v>
      </c>
      <c r="L251">
        <v>7.1428600061428602</v>
      </c>
      <c r="M251">
        <v>7.1428600061428602</v>
      </c>
      <c r="N251">
        <v>7.1428600061428602</v>
      </c>
      <c r="O251">
        <v>7.1428600061428602</v>
      </c>
      <c r="P251">
        <v>7.1428600055476199</v>
      </c>
      <c r="Q251">
        <v>7.1428999989999999</v>
      </c>
      <c r="R251">
        <v>7.0214466656666703</v>
      </c>
      <c r="S251">
        <v>7.1349833323333298</v>
      </c>
      <c r="T251">
        <v>7.3667916656666703</v>
      </c>
      <c r="U251">
        <v>8.3767749994166696</v>
      </c>
      <c r="V251">
        <v>8.2892083324999994</v>
      </c>
      <c r="W251">
        <v>7.7120499990000004</v>
      </c>
      <c r="X251">
        <v>8.2166249990000004</v>
      </c>
      <c r="Y251">
        <v>8.1965916658333295</v>
      </c>
      <c r="Z251">
        <v>8.2835083325833292</v>
      </c>
      <c r="AA251">
        <v>9.2825916658333298</v>
      </c>
      <c r="AB251">
        <v>11.1427833323333</v>
      </c>
      <c r="AC251">
        <v>15.292249999499999</v>
      </c>
      <c r="AD251">
        <v>17.472333333083299</v>
      </c>
      <c r="AE251">
        <v>32.698016666416699</v>
      </c>
      <c r="AF251">
        <v>64.260350000000003</v>
      </c>
      <c r="AG251">
        <v>99.292108333333303</v>
      </c>
      <c r="AH251">
        <v>143.376916666667</v>
      </c>
      <c r="AI251">
        <v>195.055916666667</v>
      </c>
      <c r="AJ251">
        <v>219.15741666666699</v>
      </c>
      <c r="AK251">
        <v>297.70808333333298</v>
      </c>
      <c r="AL251">
        <v>405.27401666666702</v>
      </c>
      <c r="AM251">
        <v>509.630875</v>
      </c>
      <c r="AN251">
        <v>574.76174166666704</v>
      </c>
      <c r="AO251">
        <v>579.97666666666703</v>
      </c>
      <c r="AP251">
        <v>612.12249999999995</v>
      </c>
      <c r="AQ251">
        <v>664.67120833333297</v>
      </c>
      <c r="AR251">
        <v>744.75907500000005</v>
      </c>
      <c r="AS251">
        <v>800.40851666666697</v>
      </c>
      <c r="AT251">
        <v>876.41166666666697</v>
      </c>
      <c r="AU251">
        <v>966.58278425925903</v>
      </c>
      <c r="AV251">
        <v>1038.4190065960399</v>
      </c>
      <c r="AW251">
        <v>1089.33477148982</v>
      </c>
      <c r="AX251">
        <v>1128.9341791619199</v>
      </c>
      <c r="AY251">
        <v>1251.89997292515</v>
      </c>
      <c r="AZ251">
        <v>1245.0354640478299</v>
      </c>
      <c r="BA251">
        <v>1196.3107092104599</v>
      </c>
      <c r="BB251">
        <v>1320.3120607404101</v>
      </c>
      <c r="BC251">
        <v>1395.625</v>
      </c>
      <c r="BD251">
        <v>1557.43333333333</v>
      </c>
      <c r="BE251">
        <v>1571.6983333333301</v>
      </c>
      <c r="BF251">
        <v>1597.5558333333299</v>
      </c>
      <c r="BG251">
        <v>1653.2308333333301</v>
      </c>
      <c r="BH251">
        <v>1991.39083333333</v>
      </c>
      <c r="BI251">
        <v>2177.0866666666702</v>
      </c>
      <c r="BJ251">
        <v>2228.8566666666702</v>
      </c>
      <c r="BK251">
        <v>2263.7816666666699</v>
      </c>
      <c r="BL251">
        <v>2288.2066666666701</v>
      </c>
      <c r="BM251">
        <v>2294.1461505050902</v>
      </c>
      <c r="BN251">
        <v>2297.76422623792</v>
      </c>
    </row>
    <row r="252" spans="1:70" x14ac:dyDescent="0.35">
      <c r="A252" t="s">
        <v>1946</v>
      </c>
      <c r="B252" t="s">
        <v>1947</v>
      </c>
      <c r="C252" t="s">
        <v>1975</v>
      </c>
      <c r="D252" t="s">
        <v>1976</v>
      </c>
      <c r="E252">
        <v>7.1430000071429994E-2</v>
      </c>
      <c r="F252">
        <v>7.1430000071429994E-2</v>
      </c>
      <c r="G252">
        <v>7.1430000071429994E-2</v>
      </c>
      <c r="H252">
        <v>7.1430000071429994E-2</v>
      </c>
      <c r="I252">
        <v>7.1430000071429994E-2</v>
      </c>
      <c r="J252">
        <v>7.1430000071429994E-2</v>
      </c>
      <c r="K252">
        <v>7.1430000071429994E-2</v>
      </c>
      <c r="L252">
        <v>7.1430000071429994E-2</v>
      </c>
      <c r="M252">
        <v>7.1430000071429994E-2</v>
      </c>
      <c r="N252">
        <v>7.1430000071429994E-2</v>
      </c>
      <c r="O252">
        <v>7.1430000071429994E-2</v>
      </c>
      <c r="P252">
        <v>7.1429995890081102E-2</v>
      </c>
      <c r="Q252">
        <v>7.1429999990000007E-2</v>
      </c>
      <c r="R252">
        <v>7.0214499989999998E-2</v>
      </c>
      <c r="S252">
        <v>7.1359499990000005E-2</v>
      </c>
      <c r="T252">
        <v>7.421924999E-2</v>
      </c>
      <c r="U252">
        <v>8.2661666662499994E-2</v>
      </c>
      <c r="V252">
        <v>8.2589999993333302E-2</v>
      </c>
      <c r="W252">
        <v>7.7356666656666698E-2</v>
      </c>
      <c r="X252">
        <v>7.4828333323333301E-2</v>
      </c>
      <c r="Y252">
        <v>7.4169999989999999E-2</v>
      </c>
      <c r="Z252">
        <v>0.50052333332666699</v>
      </c>
      <c r="AA252">
        <v>0.94046666666166701</v>
      </c>
      <c r="AB252">
        <v>1.5386249999924999</v>
      </c>
      <c r="AC252">
        <v>3.5970249999949999</v>
      </c>
      <c r="AD252">
        <v>6.7202000000058302</v>
      </c>
      <c r="AE252">
        <v>14</v>
      </c>
      <c r="AF252">
        <v>42.841266666666698</v>
      </c>
      <c r="AG252">
        <v>106.135833333333</v>
      </c>
      <c r="AH252">
        <v>223.09160630809001</v>
      </c>
      <c r="AI252">
        <v>428.85466666666701</v>
      </c>
      <c r="AJ252">
        <v>734.00991666666698</v>
      </c>
      <c r="AK252">
        <v>1133.8343333333301</v>
      </c>
      <c r="AL252">
        <v>1195.01675</v>
      </c>
      <c r="AM252">
        <v>979.44541666666703</v>
      </c>
      <c r="AN252">
        <v>968.91666666666697</v>
      </c>
      <c r="AO252">
        <v>1046.08475</v>
      </c>
      <c r="AP252">
        <v>1083.00866666667</v>
      </c>
      <c r="AQ252">
        <v>1240.3058333333299</v>
      </c>
      <c r="AR252">
        <v>1454.8271666666701</v>
      </c>
      <c r="AS252">
        <v>1644.4753333333299</v>
      </c>
      <c r="AT252">
        <v>1755.6587500000001</v>
      </c>
      <c r="AU252">
        <v>1797.5505000000001</v>
      </c>
      <c r="AV252">
        <v>1963.72008333333</v>
      </c>
      <c r="AW252">
        <v>1810.3047136515099</v>
      </c>
      <c r="AX252">
        <v>1780.54026086523</v>
      </c>
      <c r="AY252">
        <v>1831.45185089088</v>
      </c>
      <c r="AZ252">
        <v>1723.49158714041</v>
      </c>
      <c r="BA252">
        <v>1720.4438791511</v>
      </c>
      <c r="BB252">
        <v>2030.4880743341801</v>
      </c>
      <c r="BC252">
        <v>2177.5575068335802</v>
      </c>
      <c r="BD252">
        <v>2522.8020325226398</v>
      </c>
      <c r="BE252">
        <v>2504.5630775832801</v>
      </c>
      <c r="BF252">
        <v>2586.8895685656098</v>
      </c>
      <c r="BG252">
        <v>2599.7882006106702</v>
      </c>
      <c r="BH252">
        <v>3240.64542033826</v>
      </c>
      <c r="BI252">
        <v>3420.0980072473599</v>
      </c>
      <c r="BJ252">
        <v>3611.2244580446099</v>
      </c>
      <c r="BK252">
        <v>3727.0689948461199</v>
      </c>
      <c r="BL252">
        <v>3704.0490716968102</v>
      </c>
      <c r="BM252">
        <v>3718.2489227092401</v>
      </c>
      <c r="BN252">
        <v>3587.0517073390802</v>
      </c>
      <c r="BO252">
        <v>3689.8173856686199</v>
      </c>
      <c r="BP252">
        <v>3726.1404599708599</v>
      </c>
      <c r="BQ252">
        <v>3726.1404599708599</v>
      </c>
      <c r="BR252">
        <v>3726.1404599708599</v>
      </c>
    </row>
    <row r="253" spans="1:70" x14ac:dyDescent="0.35">
      <c r="A253" t="s">
        <v>1948</v>
      </c>
      <c r="B253" t="s">
        <v>1949</v>
      </c>
      <c r="C253" t="s">
        <v>1975</v>
      </c>
      <c r="D253" t="s">
        <v>1976</v>
      </c>
      <c r="AL253">
        <v>4.5324999999999997E-2</v>
      </c>
      <c r="AM253">
        <v>0.32751416666666699</v>
      </c>
      <c r="AN253">
        <v>1.4730749999999999</v>
      </c>
      <c r="AO253">
        <v>1.8294685583333301</v>
      </c>
      <c r="AP253">
        <v>1.8616583333333301</v>
      </c>
      <c r="AQ253">
        <v>2.4495416666666698</v>
      </c>
      <c r="AR253">
        <v>4.1304416666666697</v>
      </c>
      <c r="AS253">
        <v>5.4402333333333299</v>
      </c>
      <c r="AT253">
        <v>5.3721583333333296</v>
      </c>
      <c r="AU253">
        <v>5.3266249999999999</v>
      </c>
      <c r="AV253">
        <v>5.3326883333333299</v>
      </c>
      <c r="AW253">
        <v>5.3191806666666697</v>
      </c>
      <c r="AX253">
        <v>5.1247290000000003</v>
      </c>
      <c r="AY253">
        <v>5.05</v>
      </c>
      <c r="AZ253">
        <v>5.05</v>
      </c>
      <c r="BA253">
        <v>5.2672214166666702</v>
      </c>
      <c r="BB253">
        <v>7.79124033333333</v>
      </c>
      <c r="BC253">
        <v>7.9356394166666702</v>
      </c>
      <c r="BD253">
        <v>7.9675628333333304</v>
      </c>
      <c r="BE253">
        <v>7.99102933333333</v>
      </c>
      <c r="BF253">
        <v>7.9930000000000003</v>
      </c>
      <c r="BG253">
        <v>11.886659416666699</v>
      </c>
      <c r="BH253">
        <v>21.844697766666702</v>
      </c>
      <c r="BI253">
        <v>25.551334116666698</v>
      </c>
      <c r="BJ253">
        <v>26.596606300000001</v>
      </c>
      <c r="BK253">
        <v>27.200492333333301</v>
      </c>
      <c r="BL253">
        <v>25.845589333333301</v>
      </c>
      <c r="BM253">
        <v>26.9575243833333</v>
      </c>
      <c r="BN253">
        <v>27.286189383333301</v>
      </c>
      <c r="BO253">
        <v>32.342301599999999</v>
      </c>
      <c r="BP253">
        <v>36.573808116666697</v>
      </c>
      <c r="BQ253">
        <v>36.573808116666697</v>
      </c>
      <c r="BR253">
        <v>36.573808116666697</v>
      </c>
    </row>
    <row r="254" spans="1:70" x14ac:dyDescent="0.35">
      <c r="A254" t="s">
        <v>16</v>
      </c>
      <c r="B254" t="s">
        <v>1950</v>
      </c>
      <c r="C254" t="s">
        <v>1975</v>
      </c>
      <c r="D254" t="s">
        <v>1976</v>
      </c>
    </row>
    <row r="255" spans="1:70" x14ac:dyDescent="0.35">
      <c r="A255" t="s">
        <v>1951</v>
      </c>
      <c r="B255" t="s">
        <v>1952</v>
      </c>
      <c r="C255" t="s">
        <v>1975</v>
      </c>
      <c r="D255" t="s">
        <v>1976</v>
      </c>
      <c r="E255">
        <v>1.12966666666667E-5</v>
      </c>
      <c r="F255">
        <v>1.10091666666667E-5</v>
      </c>
      <c r="G255">
        <v>1.098E-5</v>
      </c>
      <c r="H255">
        <v>1.46475E-5</v>
      </c>
      <c r="I255">
        <v>1.6411666666666701E-5</v>
      </c>
      <c r="J255">
        <v>2.90358333333333E-5</v>
      </c>
      <c r="K255">
        <v>5.3891666666666698E-5</v>
      </c>
      <c r="L255">
        <v>1.049625E-4</v>
      </c>
      <c r="M255">
        <v>2.3185416666666699E-4</v>
      </c>
      <c r="N255">
        <v>2.4800000000000001E-4</v>
      </c>
      <c r="O255">
        <v>2.4800000000000001E-4</v>
      </c>
      <c r="P255">
        <v>2.4800000000000001E-4</v>
      </c>
      <c r="Q255">
        <v>5.3082583333333296E-4</v>
      </c>
      <c r="R255">
        <v>8.5715083333333299E-4</v>
      </c>
      <c r="S255">
        <v>1.1821325E-3</v>
      </c>
      <c r="T255">
        <v>2.2358333333333301E-3</v>
      </c>
      <c r="U255">
        <v>3.3024999999999999E-3</v>
      </c>
      <c r="V255">
        <v>4.6466666666666696E-3</v>
      </c>
      <c r="W255">
        <v>6.0233333333333302E-3</v>
      </c>
      <c r="X255">
        <v>7.8383333333333308E-3</v>
      </c>
      <c r="Y255">
        <v>9.0725000000000007E-3</v>
      </c>
      <c r="Z255">
        <v>1.0793333333333301E-2</v>
      </c>
      <c r="AA255">
        <v>1.3853333333333301E-2</v>
      </c>
      <c r="AB255">
        <v>3.43758333333333E-2</v>
      </c>
      <c r="AC255">
        <v>5.5893333333333302E-2</v>
      </c>
      <c r="AD255">
        <v>0.101155833333333</v>
      </c>
      <c r="AE255">
        <v>0.15143416666666701</v>
      </c>
      <c r="AF255">
        <v>0.22552166666666701</v>
      </c>
      <c r="AG255">
        <v>0.35850749999999998</v>
      </c>
      <c r="AH255">
        <v>0.62117833333333305</v>
      </c>
      <c r="AI255">
        <v>1.16948416666667</v>
      </c>
      <c r="AJ255">
        <v>2.01766333333333</v>
      </c>
      <c r="AK255">
        <v>3.02481166666667</v>
      </c>
      <c r="AL255">
        <v>3.94109166666667</v>
      </c>
      <c r="AM255">
        <v>5.0439166666666697</v>
      </c>
      <c r="AN255">
        <v>6.3490000000000002</v>
      </c>
      <c r="AO255">
        <v>7.97183333333333</v>
      </c>
      <c r="AP255">
        <v>9.4418333333333297</v>
      </c>
      <c r="AQ255">
        <v>10.471916666666701</v>
      </c>
      <c r="AR255">
        <v>11.3393</v>
      </c>
      <c r="AS255">
        <v>12.099591666666701</v>
      </c>
      <c r="AT255">
        <v>13.3191166666667</v>
      </c>
      <c r="AU255">
        <v>21.256966666666699</v>
      </c>
      <c r="AV255">
        <v>28.208683333333301</v>
      </c>
      <c r="AW255">
        <v>28.7037333333333</v>
      </c>
      <c r="AX255">
        <v>24.4786</v>
      </c>
      <c r="AY255">
        <v>24.073358333333299</v>
      </c>
      <c r="AZ255">
        <v>23.471025000000001</v>
      </c>
      <c r="BA255">
        <v>20.9493166666667</v>
      </c>
      <c r="BB255">
        <v>22.567983333333299</v>
      </c>
      <c r="BC255">
        <v>20.059275</v>
      </c>
      <c r="BD255">
        <v>19.314208333333301</v>
      </c>
      <c r="BE255">
        <v>20.310575</v>
      </c>
      <c r="BF255">
        <v>20.481608333333298</v>
      </c>
      <c r="BG255">
        <v>23.246024999999999</v>
      </c>
      <c r="BH255">
        <v>27.327366666666698</v>
      </c>
      <c r="BI255">
        <v>30.162600000000001</v>
      </c>
      <c r="BJ255">
        <v>28.676400000000001</v>
      </c>
      <c r="BK255">
        <v>30.725258333333301</v>
      </c>
      <c r="BL255">
        <v>35.255375000000001</v>
      </c>
      <c r="BM255">
        <v>42.013291666666703</v>
      </c>
      <c r="BN255">
        <v>43.554575</v>
      </c>
      <c r="BO255">
        <v>41.1710833333333</v>
      </c>
      <c r="BP255">
        <v>38.823916666666697</v>
      </c>
      <c r="BQ255">
        <v>38.823916666666697</v>
      </c>
      <c r="BR255">
        <v>38.823916666666697</v>
      </c>
    </row>
    <row r="256" spans="1:70" x14ac:dyDescent="0.35">
      <c r="A256" t="s">
        <v>1953</v>
      </c>
      <c r="B256" t="s">
        <v>1954</v>
      </c>
      <c r="C256" t="s">
        <v>1975</v>
      </c>
      <c r="D256" t="s">
        <v>1976</v>
      </c>
      <c r="E256">
        <v>1</v>
      </c>
      <c r="F256">
        <v>1</v>
      </c>
      <c r="G256">
        <v>1</v>
      </c>
      <c r="H256">
        <v>1</v>
      </c>
      <c r="I256">
        <v>1</v>
      </c>
      <c r="J256">
        <v>1</v>
      </c>
      <c r="K256">
        <v>1</v>
      </c>
      <c r="L256">
        <v>1</v>
      </c>
      <c r="M256">
        <v>1</v>
      </c>
      <c r="N256">
        <v>1</v>
      </c>
      <c r="O256">
        <v>1</v>
      </c>
      <c r="P256">
        <v>1</v>
      </c>
      <c r="Q256">
        <v>1</v>
      </c>
      <c r="R256">
        <v>1</v>
      </c>
      <c r="S256">
        <v>1</v>
      </c>
      <c r="T256">
        <v>1</v>
      </c>
      <c r="U256">
        <v>1</v>
      </c>
      <c r="V256">
        <v>1</v>
      </c>
      <c r="W256">
        <v>1</v>
      </c>
      <c r="X256">
        <v>1</v>
      </c>
      <c r="Y256">
        <v>1</v>
      </c>
      <c r="Z256">
        <v>1</v>
      </c>
      <c r="AA256">
        <v>1</v>
      </c>
      <c r="AB256">
        <v>1</v>
      </c>
      <c r="AC256">
        <v>1</v>
      </c>
      <c r="AD256">
        <v>1</v>
      </c>
      <c r="AE256">
        <v>1</v>
      </c>
      <c r="AF256">
        <v>1</v>
      </c>
      <c r="AG256">
        <v>1</v>
      </c>
      <c r="AH256">
        <v>1</v>
      </c>
      <c r="AI256">
        <v>1</v>
      </c>
      <c r="AJ256">
        <v>1</v>
      </c>
      <c r="AK256">
        <v>1</v>
      </c>
      <c r="AL256">
        <v>1</v>
      </c>
      <c r="AM256">
        <v>1</v>
      </c>
      <c r="AN256">
        <v>1</v>
      </c>
      <c r="AO256">
        <v>1</v>
      </c>
      <c r="AP256">
        <v>1</v>
      </c>
      <c r="AQ256">
        <v>1</v>
      </c>
      <c r="AR256">
        <v>1</v>
      </c>
      <c r="AS256">
        <v>1</v>
      </c>
      <c r="AT256">
        <v>1</v>
      </c>
      <c r="AU256">
        <v>1</v>
      </c>
      <c r="AV256">
        <v>1</v>
      </c>
      <c r="AW256">
        <v>1</v>
      </c>
      <c r="AX256">
        <v>1</v>
      </c>
      <c r="AY256">
        <v>1</v>
      </c>
      <c r="AZ256">
        <v>1</v>
      </c>
      <c r="BA256">
        <v>1</v>
      </c>
      <c r="BB256">
        <v>1</v>
      </c>
      <c r="BC256">
        <v>1</v>
      </c>
      <c r="BD256">
        <v>1</v>
      </c>
      <c r="BE256">
        <v>1</v>
      </c>
      <c r="BF256">
        <v>1</v>
      </c>
      <c r="BG256">
        <v>1</v>
      </c>
      <c r="BH256">
        <v>1</v>
      </c>
      <c r="BI256">
        <v>1</v>
      </c>
      <c r="BJ256">
        <v>1</v>
      </c>
      <c r="BK256">
        <v>1</v>
      </c>
      <c r="BL256">
        <v>1</v>
      </c>
      <c r="BM256">
        <v>1</v>
      </c>
      <c r="BN256">
        <v>1</v>
      </c>
      <c r="BO256">
        <v>1</v>
      </c>
      <c r="BP256">
        <v>1</v>
      </c>
      <c r="BQ256">
        <v>1</v>
      </c>
      <c r="BR256">
        <v>1</v>
      </c>
    </row>
    <row r="257" spans="1:70" x14ac:dyDescent="0.35">
      <c r="A257" t="s">
        <v>52</v>
      </c>
      <c r="B257" t="s">
        <v>926</v>
      </c>
      <c r="C257" t="s">
        <v>1975</v>
      </c>
      <c r="D257" t="s">
        <v>1976</v>
      </c>
      <c r="AN257">
        <v>29.774999999999999</v>
      </c>
      <c r="AO257">
        <v>40.066666666666698</v>
      </c>
      <c r="AP257">
        <v>62.9166666666667</v>
      </c>
      <c r="AQ257">
        <v>94.491666666666703</v>
      </c>
      <c r="AR257">
        <v>124.625</v>
      </c>
      <c r="AS257">
        <v>236.60833333333301</v>
      </c>
      <c r="BF257">
        <v>2094.9884650537601</v>
      </c>
      <c r="BG257">
        <v>2310.9481588069598</v>
      </c>
      <c r="BH257">
        <v>2567.9872133982699</v>
      </c>
      <c r="BI257">
        <v>2965.25349937684</v>
      </c>
      <c r="BJ257">
        <v>5113.8789459571699</v>
      </c>
      <c r="BK257">
        <v>8069.6062365591397</v>
      </c>
      <c r="BL257">
        <v>8836.7875000000004</v>
      </c>
      <c r="BM257">
        <v>10054.2613341653</v>
      </c>
      <c r="BN257">
        <v>10609.464390809</v>
      </c>
      <c r="BO257">
        <v>11050.145422363001</v>
      </c>
      <c r="BP257">
        <v>11734.8334198669</v>
      </c>
      <c r="BQ257">
        <v>11734.8334198669</v>
      </c>
      <c r="BR257">
        <v>11734.8334198669</v>
      </c>
    </row>
    <row r="258" spans="1:70" x14ac:dyDescent="0.35">
      <c r="A258" t="s">
        <v>1955</v>
      </c>
      <c r="B258" t="s">
        <v>1956</v>
      </c>
      <c r="C258" t="s">
        <v>1975</v>
      </c>
      <c r="D258" t="s">
        <v>1976</v>
      </c>
      <c r="E258">
        <v>1.7142900007142901</v>
      </c>
      <c r="F258">
        <v>1.7142900007142901</v>
      </c>
      <c r="G258">
        <v>1.7142900007142901</v>
      </c>
      <c r="H258">
        <v>1.7142900007142901</v>
      </c>
      <c r="I258">
        <v>1.7142900007142901</v>
      </c>
      <c r="J258">
        <v>1.7142900007142901</v>
      </c>
      <c r="K258">
        <v>1.7142900007142901</v>
      </c>
      <c r="L258">
        <v>1.7619083340952399</v>
      </c>
      <c r="M258">
        <v>2.0000000010000001</v>
      </c>
      <c r="N258">
        <v>2.0000000010000001</v>
      </c>
      <c r="O258">
        <v>2.0000000010000001</v>
      </c>
      <c r="P258">
        <v>1.97487273321145</v>
      </c>
      <c r="Q258">
        <v>1.9212781494760101</v>
      </c>
      <c r="R258">
        <v>1.9592192359816101</v>
      </c>
      <c r="S258">
        <v>2.0532324085176299</v>
      </c>
      <c r="T258">
        <v>2.16979583233333</v>
      </c>
      <c r="U258">
        <v>2.6146708328333301</v>
      </c>
      <c r="V258">
        <v>2.7</v>
      </c>
      <c r="W258">
        <v>2.7</v>
      </c>
      <c r="X258">
        <v>2.7</v>
      </c>
      <c r="Y258">
        <v>2.7</v>
      </c>
      <c r="Z258">
        <v>2.7</v>
      </c>
      <c r="AA258">
        <v>2.7</v>
      </c>
      <c r="AB258">
        <v>2.7</v>
      </c>
      <c r="AC258">
        <v>2.7</v>
      </c>
      <c r="AD258">
        <v>2.7</v>
      </c>
      <c r="AE258">
        <v>2.7</v>
      </c>
      <c r="AF258">
        <v>2.7</v>
      </c>
      <c r="AG258">
        <v>2.7</v>
      </c>
      <c r="AH258">
        <v>2.7</v>
      </c>
      <c r="AI258">
        <v>2.7</v>
      </c>
      <c r="AJ258">
        <v>2.7</v>
      </c>
      <c r="AK258">
        <v>2.7</v>
      </c>
      <c r="AL258">
        <v>2.7</v>
      </c>
      <c r="AM258">
        <v>2.7</v>
      </c>
      <c r="AN258">
        <v>2.7</v>
      </c>
      <c r="AO258">
        <v>2.7</v>
      </c>
      <c r="AP258">
        <v>2.7</v>
      </c>
      <c r="AQ258">
        <v>2.7</v>
      </c>
      <c r="AR258">
        <v>2.7</v>
      </c>
      <c r="AS258">
        <v>2.7</v>
      </c>
      <c r="AT258">
        <v>2.7</v>
      </c>
      <c r="AU258">
        <v>2.7</v>
      </c>
      <c r="AV258">
        <v>2.7</v>
      </c>
      <c r="AW258">
        <v>2.7</v>
      </c>
      <c r="AX258">
        <v>2.7</v>
      </c>
      <c r="AY258">
        <v>2.7</v>
      </c>
      <c r="AZ258">
        <v>2.7</v>
      </c>
      <c r="BA258">
        <v>2.7</v>
      </c>
      <c r="BB258">
        <v>2.7</v>
      </c>
      <c r="BC258">
        <v>2.7</v>
      </c>
      <c r="BD258">
        <v>2.7</v>
      </c>
      <c r="BE258">
        <v>2.7</v>
      </c>
      <c r="BF258">
        <v>2.7</v>
      </c>
      <c r="BG258">
        <v>2.7</v>
      </c>
      <c r="BH258">
        <v>2.7</v>
      </c>
      <c r="BI258">
        <v>2.7</v>
      </c>
      <c r="BJ258">
        <v>2.7</v>
      </c>
      <c r="BK258">
        <v>2.7</v>
      </c>
      <c r="BL258">
        <v>2.7</v>
      </c>
      <c r="BM258">
        <v>2.7</v>
      </c>
      <c r="BN258">
        <v>2.7</v>
      </c>
      <c r="BO258">
        <v>2.7</v>
      </c>
      <c r="BP258">
        <v>2.7</v>
      </c>
      <c r="BQ258">
        <v>2.7</v>
      </c>
      <c r="BR258">
        <v>2.7</v>
      </c>
    </row>
    <row r="259" spans="1:70" x14ac:dyDescent="0.35">
      <c r="A259" t="s">
        <v>1957</v>
      </c>
      <c r="B259" t="s">
        <v>1958</v>
      </c>
      <c r="C259" t="s">
        <v>1975</v>
      </c>
      <c r="D259" t="s">
        <v>1976</v>
      </c>
      <c r="E259">
        <v>3.3495833323333299E-3</v>
      </c>
      <c r="F259">
        <v>3.3498333323333301E-3</v>
      </c>
      <c r="G259">
        <v>3.3496666656666701E-3</v>
      </c>
      <c r="H259">
        <v>3.3496666656666701E-3</v>
      </c>
      <c r="I259">
        <v>4.3499999999999997E-3</v>
      </c>
      <c r="J259">
        <v>4.4000000000000003E-3</v>
      </c>
      <c r="K259">
        <v>4.4000000000000003E-3</v>
      </c>
      <c r="L259">
        <v>4.4000000000000003E-3</v>
      </c>
      <c r="M259">
        <v>4.4000000000000003E-3</v>
      </c>
      <c r="N259">
        <v>4.4000000000000003E-3</v>
      </c>
      <c r="O259">
        <v>4.4000000000000003E-3</v>
      </c>
      <c r="P259">
        <v>4.4000000000000003E-3</v>
      </c>
      <c r="Q259">
        <v>4.3E-3</v>
      </c>
      <c r="R259">
        <v>4.3E-3</v>
      </c>
      <c r="S259">
        <v>4.3E-3</v>
      </c>
      <c r="T259">
        <v>4.3E-3</v>
      </c>
      <c r="U259">
        <v>4.3E-3</v>
      </c>
      <c r="V259">
        <v>4.3E-3</v>
      </c>
      <c r="W259">
        <v>4.3E-3</v>
      </c>
      <c r="X259">
        <v>4.3E-3</v>
      </c>
      <c r="Y259">
        <v>4.3E-3</v>
      </c>
      <c r="Z259">
        <v>4.3E-3</v>
      </c>
      <c r="AA259">
        <v>4.3E-3</v>
      </c>
      <c r="AB259">
        <v>4.3E-3</v>
      </c>
      <c r="AC259">
        <v>7.0166666666666702E-3</v>
      </c>
      <c r="AD259">
        <v>7.4999999999999997E-3</v>
      </c>
      <c r="AE259">
        <v>8.0833333333333295E-3</v>
      </c>
      <c r="AF259">
        <v>1.4500000000000001E-2</v>
      </c>
      <c r="AG259">
        <v>1.4500000000000001E-2</v>
      </c>
      <c r="AH259">
        <v>3.4691666666666697E-2</v>
      </c>
      <c r="AI259">
        <v>4.68916666666667E-2</v>
      </c>
      <c r="AJ259">
        <v>5.6825000000000001E-2</v>
      </c>
      <c r="AK259">
        <v>6.8383333333333296E-2</v>
      </c>
      <c r="AL259">
        <v>9.0841666666666696E-2</v>
      </c>
      <c r="AM259">
        <v>0.14685833333333301</v>
      </c>
      <c r="AN259">
        <v>0.17684166666666701</v>
      </c>
      <c r="AO259">
        <v>0.41735</v>
      </c>
      <c r="AP259">
        <v>0.48863333333333298</v>
      </c>
      <c r="AQ259">
        <v>0.54756666666666698</v>
      </c>
      <c r="AR259">
        <v>0.60572499999999996</v>
      </c>
      <c r="AS259">
        <v>0.67996666666666705</v>
      </c>
      <c r="AT259">
        <v>0.72365833333333296</v>
      </c>
      <c r="AU259">
        <v>1.1609499999999999</v>
      </c>
      <c r="AV259">
        <v>1.6069583333333299</v>
      </c>
      <c r="AW259">
        <v>1.89133333333333</v>
      </c>
      <c r="AX259">
        <v>2.08975</v>
      </c>
      <c r="AY259">
        <v>2.1469999999999998</v>
      </c>
      <c r="AZ259">
        <v>2.1469999999999998</v>
      </c>
      <c r="BA259">
        <v>2.1469999999999998</v>
      </c>
      <c r="BB259">
        <v>2.1469999999999998</v>
      </c>
      <c r="BC259">
        <v>2.5820603174603201</v>
      </c>
      <c r="BD259">
        <v>4.2892999999999999</v>
      </c>
      <c r="BE259">
        <v>4.2892999999999999</v>
      </c>
      <c r="BF259">
        <v>6.0479618416666696</v>
      </c>
      <c r="BG259">
        <v>6.2842000000000002</v>
      </c>
      <c r="BH259">
        <v>6.2842000000000002</v>
      </c>
      <c r="BI259">
        <v>9.2573444444416708</v>
      </c>
      <c r="BJ259">
        <v>9.9749999999999996</v>
      </c>
    </row>
    <row r="260" spans="1:70" x14ac:dyDescent="0.35">
      <c r="A260" t="s">
        <v>1959</v>
      </c>
      <c r="B260" t="s">
        <v>1960</v>
      </c>
      <c r="C260" t="s">
        <v>1975</v>
      </c>
      <c r="D260" t="s">
        <v>1976</v>
      </c>
    </row>
    <row r="261" spans="1:70" x14ac:dyDescent="0.35">
      <c r="A261" t="s">
        <v>1961</v>
      </c>
      <c r="B261" t="s">
        <v>1962</v>
      </c>
      <c r="C261" t="s">
        <v>1975</v>
      </c>
      <c r="D261" t="s">
        <v>1976</v>
      </c>
    </row>
    <row r="262" spans="1:70" x14ac:dyDescent="0.35">
      <c r="A262" t="s">
        <v>53</v>
      </c>
      <c r="B262" t="s">
        <v>112</v>
      </c>
      <c r="C262" t="s">
        <v>1975</v>
      </c>
      <c r="D262" t="s">
        <v>1976</v>
      </c>
      <c r="AB262">
        <v>1.0017709226849301</v>
      </c>
      <c r="AE262">
        <v>22.936728260869501</v>
      </c>
      <c r="AF262">
        <v>78.953315724637505</v>
      </c>
      <c r="AG262">
        <v>611.64608695652203</v>
      </c>
      <c r="AH262">
        <v>4501.6865290896703</v>
      </c>
      <c r="AI262">
        <v>6537.6046856883904</v>
      </c>
      <c r="AJ262">
        <v>10121.8932306763</v>
      </c>
      <c r="AK262">
        <v>11202.1916666667</v>
      </c>
      <c r="AL262">
        <v>10640.958333333299</v>
      </c>
      <c r="AM262">
        <v>10965.666666666701</v>
      </c>
      <c r="AN262">
        <v>11038.25</v>
      </c>
      <c r="AO262">
        <v>11032.583333333299</v>
      </c>
      <c r="AP262">
        <v>11683.333333333299</v>
      </c>
      <c r="AQ262">
        <v>13268</v>
      </c>
      <c r="AR262">
        <v>13943.166666666701</v>
      </c>
      <c r="AS262">
        <v>14167.75</v>
      </c>
      <c r="AT262">
        <v>14725.166666666701</v>
      </c>
      <c r="AU262">
        <v>15279.5</v>
      </c>
      <c r="AV262">
        <v>15509.583333333299</v>
      </c>
      <c r="AW262">
        <v>15746</v>
      </c>
      <c r="AX262">
        <v>15858.916666666701</v>
      </c>
      <c r="AY262">
        <v>15994.25</v>
      </c>
      <c r="AZ262">
        <v>16105.125</v>
      </c>
      <c r="BA262">
        <v>16302.25</v>
      </c>
      <c r="BB262">
        <v>17065.083333333299</v>
      </c>
      <c r="BC262">
        <v>18612.916666666701</v>
      </c>
      <c r="BD262">
        <v>20509.75</v>
      </c>
      <c r="BE262">
        <v>20828</v>
      </c>
      <c r="BF262">
        <v>20933.416666666701</v>
      </c>
      <c r="BG262">
        <v>21148</v>
      </c>
      <c r="BH262">
        <v>21697.567500000001</v>
      </c>
      <c r="BI262">
        <v>21935.000833333299</v>
      </c>
      <c r="BJ262">
        <v>22370.086666666699</v>
      </c>
      <c r="BK262">
        <v>22602.05</v>
      </c>
      <c r="BL262">
        <v>23050.241666666701</v>
      </c>
      <c r="BM262">
        <v>23208.368333333299</v>
      </c>
      <c r="BN262">
        <v>23159.782592592601</v>
      </c>
      <c r="BO262">
        <v>23271.212500000001</v>
      </c>
      <c r="BP262">
        <v>23787.319166666701</v>
      </c>
      <c r="BQ262">
        <v>23787.319166666701</v>
      </c>
      <c r="BR262">
        <v>23787.319166666701</v>
      </c>
    </row>
    <row r="263" spans="1:70" x14ac:dyDescent="0.35">
      <c r="A263" t="s">
        <v>54</v>
      </c>
      <c r="B263" t="s">
        <v>919</v>
      </c>
      <c r="C263" t="s">
        <v>1975</v>
      </c>
      <c r="D263" t="s">
        <v>1976</v>
      </c>
      <c r="E263">
        <v>89.765000088765007</v>
      </c>
      <c r="F263">
        <v>89.765000088765007</v>
      </c>
      <c r="G263">
        <v>89.765000088765007</v>
      </c>
      <c r="H263">
        <v>89.765000088765007</v>
      </c>
      <c r="I263">
        <v>89.765000088765007</v>
      </c>
      <c r="J263">
        <v>89.765000088765007</v>
      </c>
      <c r="K263">
        <v>89.765000088765007</v>
      </c>
      <c r="L263">
        <v>89.765000088765007</v>
      </c>
      <c r="M263">
        <v>89.765000088765007</v>
      </c>
      <c r="N263">
        <v>94.440000093440005</v>
      </c>
      <c r="O263">
        <v>100.985000099985</v>
      </c>
      <c r="P263">
        <v>100.689451223571</v>
      </c>
      <c r="Q263">
        <v>81.610909090916707</v>
      </c>
      <c r="R263">
        <v>72.044713804750003</v>
      </c>
      <c r="S263">
        <v>77.803232323333305</v>
      </c>
      <c r="T263">
        <v>69.272592592666697</v>
      </c>
      <c r="U263">
        <v>77.236228956166698</v>
      </c>
      <c r="V263">
        <v>79.411313131166693</v>
      </c>
      <c r="W263">
        <v>72.938989898916702</v>
      </c>
      <c r="X263">
        <v>68.7582491583333</v>
      </c>
      <c r="Y263">
        <v>68.292121212166705</v>
      </c>
      <c r="Z263">
        <v>87.825925925749999</v>
      </c>
      <c r="AA263">
        <v>96.207499999416697</v>
      </c>
      <c r="AB263">
        <v>99.367661994000002</v>
      </c>
      <c r="AC263">
        <v>99.2333333325833</v>
      </c>
      <c r="AD263">
        <v>106.03166666600001</v>
      </c>
      <c r="AE263">
        <v>106.075833332917</v>
      </c>
      <c r="AF263">
        <v>109.849166666667</v>
      </c>
      <c r="AG263">
        <v>104.425833333333</v>
      </c>
      <c r="AH263">
        <v>116.041666666667</v>
      </c>
      <c r="AI263">
        <v>117.06125</v>
      </c>
      <c r="AJ263">
        <v>111.675</v>
      </c>
      <c r="AK263">
        <v>113.39166666666701</v>
      </c>
      <c r="AL263">
        <v>121.580833333333</v>
      </c>
      <c r="AM263">
        <v>116.405</v>
      </c>
      <c r="AN263">
        <v>112.11166666666701</v>
      </c>
      <c r="AO263">
        <v>111.71916666666699</v>
      </c>
      <c r="AP263">
        <v>115.87333333333299</v>
      </c>
      <c r="AQ263">
        <v>127.5175</v>
      </c>
      <c r="AR263">
        <v>129.07499999999999</v>
      </c>
      <c r="AS263">
        <v>137.643333333333</v>
      </c>
      <c r="AT263">
        <v>145.3125</v>
      </c>
      <c r="AU263">
        <v>139.19833333333301</v>
      </c>
      <c r="AV263">
        <v>122.18916666666701</v>
      </c>
      <c r="AW263">
        <v>111.79</v>
      </c>
      <c r="AX263">
        <v>109.245833333333</v>
      </c>
      <c r="AY263">
        <v>110.64083333333301</v>
      </c>
      <c r="AZ263">
        <v>102.4375</v>
      </c>
      <c r="BA263">
        <v>101.334166666667</v>
      </c>
      <c r="BB263">
        <v>106.740833333333</v>
      </c>
      <c r="BC263">
        <v>96.905833333333305</v>
      </c>
      <c r="BD263">
        <v>89.469166666666695</v>
      </c>
      <c r="BE263">
        <v>92.637500000000003</v>
      </c>
      <c r="BF263">
        <v>94.542500000000004</v>
      </c>
      <c r="BG263">
        <v>97.071666666666701</v>
      </c>
      <c r="BH263">
        <v>108.989166666667</v>
      </c>
      <c r="BI263">
        <v>108.47499999999999</v>
      </c>
      <c r="BJ263">
        <v>107.820833333333</v>
      </c>
      <c r="BK263">
        <v>110.16500000000001</v>
      </c>
      <c r="BL263">
        <v>114.7325</v>
      </c>
      <c r="BM263">
        <v>115.38</v>
      </c>
      <c r="BN263">
        <v>109.4525</v>
      </c>
      <c r="BO263">
        <v>115.353916666667</v>
      </c>
      <c r="BP263">
        <v>119.1125</v>
      </c>
      <c r="BQ263">
        <v>119.1125</v>
      </c>
      <c r="BR263">
        <v>119.1125</v>
      </c>
    </row>
    <row r="264" spans="1:70" x14ac:dyDescent="0.35">
      <c r="A264" t="s">
        <v>1963</v>
      </c>
      <c r="B264" t="s">
        <v>1964</v>
      </c>
      <c r="C264" t="s">
        <v>1975</v>
      </c>
      <c r="D264" t="s">
        <v>1976</v>
      </c>
    </row>
    <row r="265" spans="1:70" x14ac:dyDescent="0.35">
      <c r="A265" t="s">
        <v>45</v>
      </c>
      <c r="B265" t="s">
        <v>688</v>
      </c>
      <c r="C265" t="s">
        <v>1975</v>
      </c>
      <c r="D265" t="s">
        <v>1976</v>
      </c>
      <c r="E265">
        <v>0.71428999971428997</v>
      </c>
      <c r="F265">
        <v>0.71551499971551502</v>
      </c>
      <c r="G265">
        <v>0.71918999971918995</v>
      </c>
      <c r="H265">
        <v>0.71918999971918995</v>
      </c>
      <c r="I265">
        <v>0.71918999971918995</v>
      </c>
      <c r="J265">
        <v>0.71918999971918995</v>
      </c>
      <c r="K265">
        <v>0.71918999971918995</v>
      </c>
      <c r="L265">
        <v>0.71950333305283698</v>
      </c>
      <c r="M265">
        <v>0.72106999972107</v>
      </c>
      <c r="N265">
        <v>0.72106999972107</v>
      </c>
      <c r="O265">
        <v>0.72106999972107</v>
      </c>
      <c r="P265">
        <v>0.71895973437828298</v>
      </c>
      <c r="Q265">
        <v>0.67542999999999997</v>
      </c>
      <c r="R265">
        <v>0.61495250000000001</v>
      </c>
      <c r="S265">
        <v>0.60658000000000001</v>
      </c>
      <c r="T265">
        <v>0.63278858316666697</v>
      </c>
      <c r="U265">
        <v>0.79536549899999998</v>
      </c>
      <c r="V265">
        <v>0.78607749900000001</v>
      </c>
      <c r="W265">
        <v>0.73633283233333302</v>
      </c>
      <c r="X265">
        <v>0.82615833233333302</v>
      </c>
      <c r="Y265">
        <v>0.91930666566666697</v>
      </c>
      <c r="Z265">
        <v>1.0340849990833301</v>
      </c>
      <c r="AA265">
        <v>1.2073324990833301</v>
      </c>
      <c r="AB265">
        <v>1.54913083308333</v>
      </c>
      <c r="AC265">
        <v>1.86230583283333</v>
      </c>
      <c r="AD265">
        <v>2.2452733330833299</v>
      </c>
      <c r="AE265">
        <v>2.2357599999166702</v>
      </c>
      <c r="AF265">
        <v>2.12174833333333</v>
      </c>
      <c r="AG265">
        <v>2.08043666666667</v>
      </c>
      <c r="AH265">
        <v>2.2701916666666699</v>
      </c>
      <c r="AI265">
        <v>2.30985166666667</v>
      </c>
      <c r="AJ265">
        <v>2.3996223333333302</v>
      </c>
      <c r="AK265">
        <v>2.46630833333333</v>
      </c>
      <c r="AL265">
        <v>2.56860341666667</v>
      </c>
      <c r="AM265">
        <v>2.5350371666666698</v>
      </c>
      <c r="AN265">
        <v>2.4734041666666702</v>
      </c>
      <c r="AO265">
        <v>2.4621729166666699</v>
      </c>
      <c r="AP265">
        <v>2.5593716666666699</v>
      </c>
      <c r="AQ265">
        <v>2.9476868333333299</v>
      </c>
      <c r="AR265">
        <v>3.0131519999999998</v>
      </c>
      <c r="AS265">
        <v>3.2863615249999998</v>
      </c>
      <c r="AT265">
        <v>3.4780400715000002</v>
      </c>
      <c r="AU265">
        <v>3.3762581025</v>
      </c>
      <c r="AV265">
        <v>2.9732376583333302</v>
      </c>
      <c r="AW265">
        <v>2.7807234306666699</v>
      </c>
      <c r="AX265">
        <v>2.71033673441667</v>
      </c>
      <c r="AY265">
        <v>2.7792940446967198</v>
      </c>
      <c r="AZ265">
        <v>2.6165724724799602</v>
      </c>
      <c r="BA265">
        <v>2.64417628032353</v>
      </c>
      <c r="BB265">
        <v>2.7307785095373101</v>
      </c>
      <c r="BC265">
        <v>2.4846565845233801</v>
      </c>
      <c r="BD265">
        <v>2.3174720118126002</v>
      </c>
      <c r="BE265">
        <v>2.29231194992329</v>
      </c>
      <c r="BF265">
        <v>2.3109000348257598</v>
      </c>
      <c r="BG265">
        <v>2.3317688461830799</v>
      </c>
      <c r="BH265">
        <v>2.5608736880983001</v>
      </c>
      <c r="BI265">
        <v>2.56492967258212</v>
      </c>
      <c r="BJ265">
        <v>2.5543771164103699</v>
      </c>
      <c r="BK265">
        <v>2.5872799505726101</v>
      </c>
      <c r="BL265">
        <v>2.6488263218660499</v>
      </c>
      <c r="BM265">
        <v>2.6649608451969602</v>
      </c>
      <c r="BN265">
        <v>2.5560923420784398</v>
      </c>
      <c r="BO265">
        <v>2.6889976473405901</v>
      </c>
      <c r="BP265">
        <v>2.73843913026323</v>
      </c>
      <c r="BQ265">
        <v>2.73843913026323</v>
      </c>
      <c r="BR265">
        <v>2.73843913026323</v>
      </c>
    </row>
    <row r="266" spans="1:70" x14ac:dyDescent="0.35">
      <c r="A266" t="s">
        <v>1965</v>
      </c>
      <c r="B266" t="s">
        <v>1966</v>
      </c>
      <c r="C266" t="s">
        <v>1975</v>
      </c>
      <c r="D266" t="s">
        <v>1976</v>
      </c>
      <c r="AU266">
        <v>1.0575589962396501</v>
      </c>
      <c r="AV266">
        <v>0.88404792718496095</v>
      </c>
      <c r="AW266">
        <v>0.80392164774760499</v>
      </c>
      <c r="AX266">
        <v>0.80380019216141596</v>
      </c>
      <c r="AY266">
        <v>0.79643273094909595</v>
      </c>
      <c r="AZ266">
        <v>0.72967239998408795</v>
      </c>
      <c r="BA266">
        <v>0.67992268004272904</v>
      </c>
      <c r="BB266">
        <v>0.71695770201613596</v>
      </c>
      <c r="BC266">
        <v>0.75430899010597896</v>
      </c>
      <c r="BD266">
        <v>0.71841389865332195</v>
      </c>
      <c r="BE266">
        <v>0.77833812041681205</v>
      </c>
      <c r="BF266">
        <v>0.75294512270200198</v>
      </c>
      <c r="BG266">
        <v>0.75272819693259096</v>
      </c>
      <c r="BH266">
        <v>0.90129642336709603</v>
      </c>
      <c r="BI266">
        <v>0.90342143625728799</v>
      </c>
      <c r="BJ266">
        <v>0.88520550826938005</v>
      </c>
      <c r="BK266">
        <v>0.84677266710809596</v>
      </c>
      <c r="BL266">
        <v>0.89321558147922597</v>
      </c>
      <c r="BM266">
        <v>0.87747520723301198</v>
      </c>
      <c r="BN266">
        <v>0.84537656436794495</v>
      </c>
      <c r="BO266">
        <v>0.95091553396210804</v>
      </c>
      <c r="BP266">
        <v>0.92470962298735604</v>
      </c>
      <c r="BQ266">
        <v>0.92470962298735604</v>
      </c>
      <c r="BR266">
        <v>0.92470962298735604</v>
      </c>
    </row>
    <row r="267" spans="1:70" x14ac:dyDescent="0.35">
      <c r="A267" t="s">
        <v>1967</v>
      </c>
      <c r="B267" t="s">
        <v>1968</v>
      </c>
      <c r="C267" t="s">
        <v>1975</v>
      </c>
      <c r="D267" t="s">
        <v>1976</v>
      </c>
      <c r="AI267">
        <v>12.0100611997629</v>
      </c>
      <c r="AJ267">
        <v>12.0100001707085</v>
      </c>
      <c r="AK267">
        <v>12.0100001707085</v>
      </c>
      <c r="AL267">
        <v>12.0100001707085</v>
      </c>
      <c r="AM267">
        <v>12.0100001707085</v>
      </c>
      <c r="AN267">
        <v>40.839166758134901</v>
      </c>
      <c r="AO267">
        <v>94.156666716535199</v>
      </c>
      <c r="AP267">
        <v>129.28083333333299</v>
      </c>
      <c r="AQ267">
        <v>135.881666666667</v>
      </c>
      <c r="AR267">
        <v>155.71833333333299</v>
      </c>
      <c r="AS267">
        <v>161.71833333333299</v>
      </c>
      <c r="AT267">
        <v>168.67166666666699</v>
      </c>
      <c r="AU267">
        <v>175.625</v>
      </c>
      <c r="AV267">
        <v>183.44833333333301</v>
      </c>
      <c r="AW267">
        <v>184.775833333333</v>
      </c>
      <c r="AX267">
        <v>191.509166666667</v>
      </c>
      <c r="AY267">
        <v>197.04916666666699</v>
      </c>
      <c r="AZ267">
        <v>198.95333333333301</v>
      </c>
      <c r="BA267">
        <v>199.76416666666699</v>
      </c>
      <c r="BB267">
        <v>202.84666666666701</v>
      </c>
      <c r="BC267">
        <v>219.59</v>
      </c>
      <c r="BD267">
        <v>213.8</v>
      </c>
      <c r="BE267">
        <v>214.349166666667</v>
      </c>
      <c r="BF267">
        <v>214.89</v>
      </c>
      <c r="BG267">
        <v>214.89</v>
      </c>
      <c r="BH267">
        <v>230.833333333333</v>
      </c>
      <c r="BI267">
        <v>283.89583333333297</v>
      </c>
      <c r="BJ267">
        <v>282.19499999999999</v>
      </c>
      <c r="BK267">
        <v>214.89</v>
      </c>
      <c r="BL267">
        <v>486.73092293906802</v>
      </c>
      <c r="BM267">
        <v>743.00596435653097</v>
      </c>
      <c r="BN267">
        <v>1028.107754329</v>
      </c>
      <c r="BO267">
        <v>1115.0023871066201</v>
      </c>
      <c r="BP267">
        <v>1355.11637864823</v>
      </c>
      <c r="BQ267">
        <v>1355.11637864823</v>
      </c>
      <c r="BR267">
        <v>1355.11637864823</v>
      </c>
    </row>
    <row r="268" spans="1:70" x14ac:dyDescent="0.35">
      <c r="A268" t="s">
        <v>1969</v>
      </c>
      <c r="B268" t="s">
        <v>1970</v>
      </c>
      <c r="C268" t="s">
        <v>1975</v>
      </c>
      <c r="D268" t="s">
        <v>1976</v>
      </c>
      <c r="E268">
        <v>0.71428599971428597</v>
      </c>
      <c r="F268">
        <v>0.71428599971428597</v>
      </c>
      <c r="G268">
        <v>0.71428599971428597</v>
      </c>
      <c r="H268">
        <v>0.71428599971428597</v>
      </c>
      <c r="I268">
        <v>0.71428599971428597</v>
      </c>
      <c r="J268">
        <v>0.71428599971428597</v>
      </c>
      <c r="K268">
        <v>0.71428599971428597</v>
      </c>
      <c r="L268">
        <v>0.71428599971428597</v>
      </c>
      <c r="M268">
        <v>0.71428599971428597</v>
      </c>
      <c r="N268">
        <v>0.71428599971428597</v>
      </c>
      <c r="O268">
        <v>0.71428599971428597</v>
      </c>
      <c r="P268">
        <v>0.71521691632142903</v>
      </c>
      <c r="Q268">
        <v>0.76872523719602703</v>
      </c>
      <c r="R268">
        <v>0.69395909802109201</v>
      </c>
      <c r="S268">
        <v>0.67947700357025098</v>
      </c>
      <c r="T268">
        <v>0.73950775529633594</v>
      </c>
      <c r="U268">
        <v>0.86956521814744803</v>
      </c>
      <c r="V268">
        <v>0.86956521814744803</v>
      </c>
      <c r="W268">
        <v>0.86956521814744803</v>
      </c>
      <c r="X268">
        <v>0.84202260193494305</v>
      </c>
      <c r="Y268">
        <v>0.77883373727604099</v>
      </c>
      <c r="Z268">
        <v>0.87757894275815396</v>
      </c>
      <c r="AA268">
        <v>1.0858158330833301</v>
      </c>
      <c r="AB268">
        <v>1.1140999997500001</v>
      </c>
      <c r="AC268">
        <v>1.47527749975</v>
      </c>
      <c r="AD268">
        <v>2.2286749994166701</v>
      </c>
      <c r="AE268">
        <v>2.2850316664166699</v>
      </c>
      <c r="AF268">
        <v>2.03603333333333</v>
      </c>
      <c r="AG268">
        <v>2.2734675000000002</v>
      </c>
      <c r="AH268">
        <v>2.6226775</v>
      </c>
      <c r="AI268">
        <v>2.58732083333333</v>
      </c>
      <c r="AJ268">
        <v>2.7613150000000002</v>
      </c>
      <c r="AK268">
        <v>2.8520141666666698</v>
      </c>
      <c r="AL268">
        <v>3.2677415833333301</v>
      </c>
      <c r="AM268">
        <v>3.5507983333333302</v>
      </c>
      <c r="AN268">
        <v>3.6270850000000001</v>
      </c>
      <c r="AO268">
        <v>4.2993491666666701</v>
      </c>
      <c r="AP268">
        <v>4.6079616666666698</v>
      </c>
      <c r="AQ268">
        <v>5.52828416666667</v>
      </c>
      <c r="AR268">
        <v>6.1094841666666699</v>
      </c>
      <c r="AS268">
        <v>6.9398283333333302</v>
      </c>
      <c r="AT268">
        <v>8.6091808333333297</v>
      </c>
      <c r="AU268">
        <v>10.540746666666699</v>
      </c>
      <c r="AV268">
        <v>7.5647491666666697</v>
      </c>
      <c r="AW268">
        <v>6.4596925000000001</v>
      </c>
      <c r="AX268">
        <v>6.3593283333333304</v>
      </c>
      <c r="AY268">
        <v>6.7715491666666701</v>
      </c>
      <c r="AZ268">
        <v>7.0453650000000003</v>
      </c>
      <c r="BA268">
        <v>8.26122333333333</v>
      </c>
      <c r="BB268">
        <v>8.4736741582488797</v>
      </c>
      <c r="BC268">
        <v>7.3212219611528804</v>
      </c>
      <c r="BD268">
        <v>7.2611321323273499</v>
      </c>
      <c r="BE268">
        <v>8.2099686265933105</v>
      </c>
      <c r="BF268">
        <v>9.6550560691352594</v>
      </c>
      <c r="BG268">
        <v>10.852655568783099</v>
      </c>
      <c r="BH268">
        <v>12.7589308811644</v>
      </c>
      <c r="BI268">
        <v>14.7096108855267</v>
      </c>
      <c r="BJ268">
        <v>13.3238014244992</v>
      </c>
      <c r="BK268">
        <v>13.233926471583301</v>
      </c>
      <c r="BL268">
        <v>14.448427054833299</v>
      </c>
      <c r="BM268">
        <v>16.459105390333299</v>
      </c>
      <c r="BN268">
        <v>14.778678213916701</v>
      </c>
      <c r="BO268">
        <v>16.355853484499999</v>
      </c>
      <c r="BP268">
        <v>18.4502441785</v>
      </c>
      <c r="BQ268">
        <v>18.4502441785</v>
      </c>
      <c r="BR268">
        <v>18.4502441785</v>
      </c>
    </row>
    <row r="269" spans="1:70" x14ac:dyDescent="0.35">
      <c r="A269" t="s">
        <v>1971</v>
      </c>
      <c r="B269" t="s">
        <v>1972</v>
      </c>
      <c r="C269" t="s">
        <v>1975</v>
      </c>
      <c r="D269" t="s">
        <v>1976</v>
      </c>
      <c r="E269">
        <v>0.71428599971428597</v>
      </c>
      <c r="F269">
        <v>0.71428599971428597</v>
      </c>
      <c r="G269">
        <v>0.71428599971428597</v>
      </c>
      <c r="H269">
        <v>0.71428599971428597</v>
      </c>
      <c r="I269">
        <v>0.71428599971428597</v>
      </c>
      <c r="J269">
        <v>0.71428599971428597</v>
      </c>
      <c r="K269">
        <v>0.71428599971428597</v>
      </c>
      <c r="L269">
        <v>0.71428599971428597</v>
      </c>
      <c r="M269">
        <v>0.71428599971428597</v>
      </c>
      <c r="N269">
        <v>0.71428599971428597</v>
      </c>
      <c r="O269">
        <v>0.71428599971428597</v>
      </c>
      <c r="P269">
        <v>0.71428599887889399</v>
      </c>
      <c r="Q269">
        <v>7.1431749899999997E-4</v>
      </c>
      <c r="R269">
        <v>6.5239666566666704E-4</v>
      </c>
      <c r="S269">
        <v>6.43459999E-4</v>
      </c>
      <c r="T269">
        <v>6.4322999949999995E-4</v>
      </c>
      <c r="U269">
        <v>7.0098383316666703E-4</v>
      </c>
      <c r="V269">
        <v>7.89727832416667E-4</v>
      </c>
      <c r="W269">
        <v>8.0066666666666697E-4</v>
      </c>
      <c r="X269">
        <v>7.9333333333333296E-4</v>
      </c>
      <c r="Y269">
        <v>7.8866666666666701E-4</v>
      </c>
      <c r="Z269">
        <v>8.6958333333333299E-4</v>
      </c>
      <c r="AA269">
        <v>9.2875E-4</v>
      </c>
      <c r="AB269">
        <v>1.2589999999999999E-3</v>
      </c>
      <c r="AC269">
        <v>1.8131883327499999E-3</v>
      </c>
      <c r="AD269">
        <v>3.1396416662499999E-3</v>
      </c>
      <c r="AE269">
        <v>7.7884491665833298E-3</v>
      </c>
      <c r="AF269">
        <v>9.5194749999999995E-3</v>
      </c>
      <c r="AG269">
        <v>8.2660249999999998E-3</v>
      </c>
      <c r="AH269">
        <v>1.3813695833333301E-2</v>
      </c>
      <c r="AI269">
        <v>3.0289108333333301E-2</v>
      </c>
      <c r="AJ269">
        <v>6.4639708333333296E-2</v>
      </c>
      <c r="AK269">
        <v>0.17221378333333301</v>
      </c>
      <c r="AL269">
        <v>0.45276266666666698</v>
      </c>
      <c r="AM269">
        <v>0.66937062166666705</v>
      </c>
      <c r="AN269">
        <v>0.86411916666666699</v>
      </c>
      <c r="AO269">
        <v>1.2079</v>
      </c>
      <c r="AP269">
        <v>1.3144975000000001</v>
      </c>
      <c r="AQ269">
        <v>1.86206916666667</v>
      </c>
      <c r="AR269">
        <v>2.3880191666666701</v>
      </c>
      <c r="AS269">
        <v>3.11084416666667</v>
      </c>
      <c r="AT269">
        <v>3.610935</v>
      </c>
      <c r="AU269">
        <v>4.3985950000000003</v>
      </c>
      <c r="AV269">
        <v>4.7332710464987198</v>
      </c>
      <c r="AW269">
        <v>4.7788753864357902</v>
      </c>
      <c r="AX269">
        <v>4.4649999999999999</v>
      </c>
      <c r="AY269">
        <v>3.6016666666666701</v>
      </c>
      <c r="AZ269">
        <v>4.0016666666666696</v>
      </c>
      <c r="BA269">
        <v>3.7450000000000001</v>
      </c>
      <c r="BB269">
        <v>5.0449999999999999</v>
      </c>
      <c r="BC269">
        <v>4.7975000000000003</v>
      </c>
      <c r="BD269">
        <v>4.8616666666666699</v>
      </c>
      <c r="BE269">
        <v>5.1475</v>
      </c>
      <c r="BF269">
        <v>5.3964833333333297</v>
      </c>
      <c r="BG269">
        <v>6.1541666666666703</v>
      </c>
      <c r="BH269">
        <v>8.6316666666666695</v>
      </c>
      <c r="BI269">
        <v>10.307499999999999</v>
      </c>
      <c r="BJ269">
        <v>9.5175000000000001</v>
      </c>
      <c r="BK269">
        <v>10.4583333333333</v>
      </c>
      <c r="BL269">
        <v>12.89</v>
      </c>
      <c r="BM269">
        <v>18.344092645337899</v>
      </c>
      <c r="BN269">
        <v>20.018486585968802</v>
      </c>
      <c r="BO269">
        <v>16.9375943252989</v>
      </c>
      <c r="BP269">
        <v>20.212017866195001</v>
      </c>
      <c r="BQ269">
        <v>20.212017866195001</v>
      </c>
      <c r="BR269">
        <v>20.212017866195001</v>
      </c>
    </row>
    <row r="270" spans="1:70" x14ac:dyDescent="0.35">
      <c r="A270" t="s">
        <v>1973</v>
      </c>
      <c r="B270" t="s">
        <v>1974</v>
      </c>
      <c r="C270" t="s">
        <v>1975</v>
      </c>
      <c r="D270" t="s">
        <v>1976</v>
      </c>
      <c r="E270">
        <v>7.1428600071428601E-4</v>
      </c>
      <c r="F270">
        <v>7.1428600071428601E-4</v>
      </c>
      <c r="G270">
        <v>7.1428600071428601E-4</v>
      </c>
      <c r="H270">
        <v>7.1428600071428601E-4</v>
      </c>
      <c r="I270">
        <v>7.1428600071428601E-4</v>
      </c>
      <c r="J270">
        <v>7.1428600071428601E-4</v>
      </c>
      <c r="K270">
        <v>7.1428600071428601E-4</v>
      </c>
      <c r="L270">
        <v>7.1428600071428601E-4</v>
      </c>
      <c r="M270">
        <v>7.1428600071428601E-4</v>
      </c>
      <c r="N270">
        <v>7.1428600071428601E-4</v>
      </c>
      <c r="O270">
        <v>7.1428600071428601E-4</v>
      </c>
      <c r="P270">
        <v>7.1219542995242695E-4</v>
      </c>
      <c r="Q270">
        <v>6.5783174204698505E-4</v>
      </c>
      <c r="R270">
        <v>5.8571488122451999E-4</v>
      </c>
      <c r="S270">
        <v>5.8357882281972399E-4</v>
      </c>
      <c r="T270">
        <v>5.7076428281416605E-4</v>
      </c>
      <c r="U270">
        <v>6.2607704338503499E-4</v>
      </c>
      <c r="V270">
        <v>6.2906376559987204E-4</v>
      </c>
      <c r="W270">
        <v>6.7482402076295101E-4</v>
      </c>
      <c r="X270">
        <v>6.8049712441124505E-4</v>
      </c>
      <c r="Y270">
        <v>6.4529051059388995E-4</v>
      </c>
      <c r="Z270">
        <v>6.9097568056162499E-4</v>
      </c>
      <c r="AA270">
        <v>7.5994560388581401E-4</v>
      </c>
      <c r="AB270">
        <v>1.01423413220455E-3</v>
      </c>
      <c r="AC270">
        <v>1.25893678408442E-3</v>
      </c>
      <c r="AD270">
        <v>1.6155163771118799E-3</v>
      </c>
      <c r="AE270">
        <v>1.6684764684788899E-3</v>
      </c>
      <c r="AF270">
        <v>1.6634624460731601E-3</v>
      </c>
      <c r="AG270">
        <v>1.80773447752897E-3</v>
      </c>
      <c r="AH270">
        <v>2.12134031008689E-3</v>
      </c>
      <c r="AI270">
        <v>2.45451835023142E-3</v>
      </c>
      <c r="AJ270">
        <v>3.6254886572367698E-3</v>
      </c>
      <c r="AK270">
        <v>5.1042665511594996E-3</v>
      </c>
      <c r="AL270">
        <v>6.4904940995879198E-3</v>
      </c>
      <c r="AM270">
        <v>8.1607990595128806E-3</v>
      </c>
      <c r="AN270">
        <v>8.6752193293132395E-3</v>
      </c>
      <c r="AO270">
        <v>1.00137132167889E-2</v>
      </c>
      <c r="AP270">
        <v>1.21250465891802E-2</v>
      </c>
      <c r="AQ270">
        <v>2.3706012838122799E-2</v>
      </c>
      <c r="AR270">
        <v>3.8344710205420497E-2</v>
      </c>
      <c r="AS270">
        <v>4.4468376417429997E-2</v>
      </c>
      <c r="AT270">
        <v>5.5114659712586597E-2</v>
      </c>
      <c r="AU270">
        <v>5.5098290581033799E-2</v>
      </c>
      <c r="AV270">
        <v>0.69821607130572305</v>
      </c>
      <c r="AW270">
        <v>5.0744194146319499</v>
      </c>
      <c r="AX270">
        <v>22.389039604825498</v>
      </c>
      <c r="AY270">
        <v>164.547356500646</v>
      </c>
      <c r="AZ270">
        <v>9686.7716695417494</v>
      </c>
      <c r="BA270">
        <v>6723052073.3381004</v>
      </c>
      <c r="BM270">
        <v>51.329013122628702</v>
      </c>
      <c r="BN270">
        <v>88.552447259743602</v>
      </c>
      <c r="BO270">
        <v>374.954362604663</v>
      </c>
      <c r="BP270">
        <v>3509.1722203755799</v>
      </c>
      <c r="BQ270">
        <v>3509.1722203755799</v>
      </c>
      <c r="BR270">
        <v>3509.1722203755799</v>
      </c>
    </row>
  </sheetData>
  <phoneticPr fontId="5" type="noConversion"/>
  <pageMargins left="0.7" right="0.7" top="0.75" bottom="0.75" header="0.3" footer="0.3"/>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93B32-2B89-0849-A85E-FAA52879A926}">
  <dimension ref="A1:BR270"/>
  <sheetViews>
    <sheetView workbookViewId="0">
      <selection activeCell="D127" sqref="D127"/>
    </sheetView>
  </sheetViews>
  <sheetFormatPr defaultColWidth="11.453125" defaultRowHeight="14.5" x14ac:dyDescent="0.35"/>
  <cols>
    <col min="1" max="1" width="44" bestFit="1" customWidth="1"/>
    <col min="2" max="2" width="25.7265625" bestFit="1" customWidth="1"/>
    <col min="3" max="3" width="29" bestFit="1" customWidth="1"/>
    <col min="4" max="4" width="12.7265625" bestFit="1" customWidth="1"/>
    <col min="5" max="54" width="11.453125" bestFit="1" customWidth="1"/>
    <col min="55" max="55" width="5" bestFit="1" customWidth="1"/>
    <col min="56" max="70" width="11.453125" bestFit="1" customWidth="1"/>
    <col min="71" max="256" width="8.81640625" customWidth="1"/>
    <col min="257" max="257" width="44" bestFit="1" customWidth="1"/>
    <col min="258" max="258" width="25.7265625" bestFit="1" customWidth="1"/>
    <col min="259" max="259" width="29" bestFit="1" customWidth="1"/>
    <col min="260" max="260" width="12.7265625" bestFit="1" customWidth="1"/>
    <col min="261" max="310" width="11.453125" bestFit="1" customWidth="1"/>
    <col min="311" max="311" width="5" bestFit="1" customWidth="1"/>
    <col min="312" max="324" width="11.453125" bestFit="1" customWidth="1"/>
    <col min="325" max="512" width="8.81640625" customWidth="1"/>
    <col min="513" max="513" width="44" bestFit="1" customWidth="1"/>
    <col min="514" max="514" width="25.7265625" bestFit="1" customWidth="1"/>
    <col min="515" max="515" width="29" bestFit="1" customWidth="1"/>
    <col min="516" max="516" width="12.7265625" bestFit="1" customWidth="1"/>
    <col min="517" max="566" width="11.453125" bestFit="1" customWidth="1"/>
    <col min="567" max="567" width="5" bestFit="1" customWidth="1"/>
    <col min="568" max="580" width="11.453125" bestFit="1" customWidth="1"/>
    <col min="581" max="768" width="8.81640625" customWidth="1"/>
    <col min="769" max="769" width="44" bestFit="1" customWidth="1"/>
    <col min="770" max="770" width="25.7265625" bestFit="1" customWidth="1"/>
    <col min="771" max="771" width="29" bestFit="1" customWidth="1"/>
    <col min="772" max="772" width="12.7265625" bestFit="1" customWidth="1"/>
    <col min="773" max="822" width="11.453125" bestFit="1" customWidth="1"/>
    <col min="823" max="823" width="5" bestFit="1" customWidth="1"/>
    <col min="824" max="836" width="11.453125" bestFit="1" customWidth="1"/>
    <col min="837" max="1024" width="8.81640625" customWidth="1"/>
    <col min="1025" max="1025" width="44" bestFit="1" customWidth="1"/>
    <col min="1026" max="1026" width="25.7265625" bestFit="1" customWidth="1"/>
    <col min="1027" max="1027" width="29" bestFit="1" customWidth="1"/>
    <col min="1028" max="1028" width="12.7265625" bestFit="1" customWidth="1"/>
    <col min="1029" max="1078" width="11.453125" bestFit="1" customWidth="1"/>
    <col min="1079" max="1079" width="5" bestFit="1" customWidth="1"/>
    <col min="1080" max="1092" width="11.453125" bestFit="1" customWidth="1"/>
    <col min="1093" max="1280" width="8.81640625" customWidth="1"/>
    <col min="1281" max="1281" width="44" bestFit="1" customWidth="1"/>
    <col min="1282" max="1282" width="25.7265625" bestFit="1" customWidth="1"/>
    <col min="1283" max="1283" width="29" bestFit="1" customWidth="1"/>
    <col min="1284" max="1284" width="12.7265625" bestFit="1" customWidth="1"/>
    <col min="1285" max="1334" width="11.453125" bestFit="1" customWidth="1"/>
    <col min="1335" max="1335" width="5" bestFit="1" customWidth="1"/>
    <col min="1336" max="1348" width="11.453125" bestFit="1" customWidth="1"/>
    <col min="1349" max="1536" width="8.81640625" customWidth="1"/>
    <col min="1537" max="1537" width="44" bestFit="1" customWidth="1"/>
    <col min="1538" max="1538" width="25.7265625" bestFit="1" customWidth="1"/>
    <col min="1539" max="1539" width="29" bestFit="1" customWidth="1"/>
    <col min="1540" max="1540" width="12.7265625" bestFit="1" customWidth="1"/>
    <col min="1541" max="1590" width="11.453125" bestFit="1" customWidth="1"/>
    <col min="1591" max="1591" width="5" bestFit="1" customWidth="1"/>
    <col min="1592" max="1604" width="11.453125" bestFit="1" customWidth="1"/>
    <col min="1605" max="1792" width="8.81640625" customWidth="1"/>
    <col min="1793" max="1793" width="44" bestFit="1" customWidth="1"/>
    <col min="1794" max="1794" width="25.7265625" bestFit="1" customWidth="1"/>
    <col min="1795" max="1795" width="29" bestFit="1" customWidth="1"/>
    <col min="1796" max="1796" width="12.7265625" bestFit="1" customWidth="1"/>
    <col min="1797" max="1846" width="11.453125" bestFit="1" customWidth="1"/>
    <col min="1847" max="1847" width="5" bestFit="1" customWidth="1"/>
    <col min="1848" max="1860" width="11.453125" bestFit="1" customWidth="1"/>
    <col min="1861" max="2048" width="8.81640625" customWidth="1"/>
    <col min="2049" max="2049" width="44" bestFit="1" customWidth="1"/>
    <col min="2050" max="2050" width="25.7265625" bestFit="1" customWidth="1"/>
    <col min="2051" max="2051" width="29" bestFit="1" customWidth="1"/>
    <col min="2052" max="2052" width="12.7265625" bestFit="1" customWidth="1"/>
    <col min="2053" max="2102" width="11.453125" bestFit="1" customWidth="1"/>
    <col min="2103" max="2103" width="5" bestFit="1" customWidth="1"/>
    <col min="2104" max="2116" width="11.453125" bestFit="1" customWidth="1"/>
    <col min="2117" max="2304" width="8.81640625" customWidth="1"/>
    <col min="2305" max="2305" width="44" bestFit="1" customWidth="1"/>
    <col min="2306" max="2306" width="25.7265625" bestFit="1" customWidth="1"/>
    <col min="2307" max="2307" width="29" bestFit="1" customWidth="1"/>
    <col min="2308" max="2308" width="12.7265625" bestFit="1" customWidth="1"/>
    <col min="2309" max="2358" width="11.453125" bestFit="1" customWidth="1"/>
    <col min="2359" max="2359" width="5" bestFit="1" customWidth="1"/>
    <col min="2360" max="2372" width="11.453125" bestFit="1" customWidth="1"/>
    <col min="2373" max="2560" width="8.81640625" customWidth="1"/>
    <col min="2561" max="2561" width="44" bestFit="1" customWidth="1"/>
    <col min="2562" max="2562" width="25.7265625" bestFit="1" customWidth="1"/>
    <col min="2563" max="2563" width="29" bestFit="1" customWidth="1"/>
    <col min="2564" max="2564" width="12.7265625" bestFit="1" customWidth="1"/>
    <col min="2565" max="2614" width="11.453125" bestFit="1" customWidth="1"/>
    <col min="2615" max="2615" width="5" bestFit="1" customWidth="1"/>
    <col min="2616" max="2628" width="11.453125" bestFit="1" customWidth="1"/>
    <col min="2629" max="2816" width="8.81640625" customWidth="1"/>
    <col min="2817" max="2817" width="44" bestFit="1" customWidth="1"/>
    <col min="2818" max="2818" width="25.7265625" bestFit="1" customWidth="1"/>
    <col min="2819" max="2819" width="29" bestFit="1" customWidth="1"/>
    <col min="2820" max="2820" width="12.7265625" bestFit="1" customWidth="1"/>
    <col min="2821" max="2870" width="11.453125" bestFit="1" customWidth="1"/>
    <col min="2871" max="2871" width="5" bestFit="1" customWidth="1"/>
    <col min="2872" max="2884" width="11.453125" bestFit="1" customWidth="1"/>
    <col min="2885" max="3072" width="8.81640625" customWidth="1"/>
    <col min="3073" max="3073" width="44" bestFit="1" customWidth="1"/>
    <col min="3074" max="3074" width="25.7265625" bestFit="1" customWidth="1"/>
    <col min="3075" max="3075" width="29" bestFit="1" customWidth="1"/>
    <col min="3076" max="3076" width="12.7265625" bestFit="1" customWidth="1"/>
    <col min="3077" max="3126" width="11.453125" bestFit="1" customWidth="1"/>
    <col min="3127" max="3127" width="5" bestFit="1" customWidth="1"/>
    <col min="3128" max="3140" width="11.453125" bestFit="1" customWidth="1"/>
    <col min="3141" max="3328" width="8.81640625" customWidth="1"/>
    <col min="3329" max="3329" width="44" bestFit="1" customWidth="1"/>
    <col min="3330" max="3330" width="25.7265625" bestFit="1" customWidth="1"/>
    <col min="3331" max="3331" width="29" bestFit="1" customWidth="1"/>
    <col min="3332" max="3332" width="12.7265625" bestFit="1" customWidth="1"/>
    <col min="3333" max="3382" width="11.453125" bestFit="1" customWidth="1"/>
    <col min="3383" max="3383" width="5" bestFit="1" customWidth="1"/>
    <col min="3384" max="3396" width="11.453125" bestFit="1" customWidth="1"/>
    <col min="3397" max="3584" width="8.81640625" customWidth="1"/>
    <col min="3585" max="3585" width="44" bestFit="1" customWidth="1"/>
    <col min="3586" max="3586" width="25.7265625" bestFit="1" customWidth="1"/>
    <col min="3587" max="3587" width="29" bestFit="1" customWidth="1"/>
    <col min="3588" max="3588" width="12.7265625" bestFit="1" customWidth="1"/>
    <col min="3589" max="3638" width="11.453125" bestFit="1" customWidth="1"/>
    <col min="3639" max="3639" width="5" bestFit="1" customWidth="1"/>
    <col min="3640" max="3652" width="11.453125" bestFit="1" customWidth="1"/>
    <col min="3653" max="3840" width="8.81640625" customWidth="1"/>
    <col min="3841" max="3841" width="44" bestFit="1" customWidth="1"/>
    <col min="3842" max="3842" width="25.7265625" bestFit="1" customWidth="1"/>
    <col min="3843" max="3843" width="29" bestFit="1" customWidth="1"/>
    <col min="3844" max="3844" width="12.7265625" bestFit="1" customWidth="1"/>
    <col min="3845" max="3894" width="11.453125" bestFit="1" customWidth="1"/>
    <col min="3895" max="3895" width="5" bestFit="1" customWidth="1"/>
    <col min="3896" max="3908" width="11.453125" bestFit="1" customWidth="1"/>
    <col min="3909" max="4096" width="8.81640625" customWidth="1"/>
    <col min="4097" max="4097" width="44" bestFit="1" customWidth="1"/>
    <col min="4098" max="4098" width="25.7265625" bestFit="1" customWidth="1"/>
    <col min="4099" max="4099" width="29" bestFit="1" customWidth="1"/>
    <col min="4100" max="4100" width="12.7265625" bestFit="1" customWidth="1"/>
    <col min="4101" max="4150" width="11.453125" bestFit="1" customWidth="1"/>
    <col min="4151" max="4151" width="5" bestFit="1" customWidth="1"/>
    <col min="4152" max="4164" width="11.453125" bestFit="1" customWidth="1"/>
    <col min="4165" max="4352" width="8.81640625" customWidth="1"/>
    <col min="4353" max="4353" width="44" bestFit="1" customWidth="1"/>
    <col min="4354" max="4354" width="25.7265625" bestFit="1" customWidth="1"/>
    <col min="4355" max="4355" width="29" bestFit="1" customWidth="1"/>
    <col min="4356" max="4356" width="12.7265625" bestFit="1" customWidth="1"/>
    <col min="4357" max="4406" width="11.453125" bestFit="1" customWidth="1"/>
    <col min="4407" max="4407" width="5" bestFit="1" customWidth="1"/>
    <col min="4408" max="4420" width="11.453125" bestFit="1" customWidth="1"/>
    <col min="4421" max="4608" width="8.81640625" customWidth="1"/>
    <col min="4609" max="4609" width="44" bestFit="1" customWidth="1"/>
    <col min="4610" max="4610" width="25.7265625" bestFit="1" customWidth="1"/>
    <col min="4611" max="4611" width="29" bestFit="1" customWidth="1"/>
    <col min="4612" max="4612" width="12.7265625" bestFit="1" customWidth="1"/>
    <col min="4613" max="4662" width="11.453125" bestFit="1" customWidth="1"/>
    <col min="4663" max="4663" width="5" bestFit="1" customWidth="1"/>
    <col min="4664" max="4676" width="11.453125" bestFit="1" customWidth="1"/>
    <col min="4677" max="4864" width="8.81640625" customWidth="1"/>
    <col min="4865" max="4865" width="44" bestFit="1" customWidth="1"/>
    <col min="4866" max="4866" width="25.7265625" bestFit="1" customWidth="1"/>
    <col min="4867" max="4867" width="29" bestFit="1" customWidth="1"/>
    <col min="4868" max="4868" width="12.7265625" bestFit="1" customWidth="1"/>
    <col min="4869" max="4918" width="11.453125" bestFit="1" customWidth="1"/>
    <col min="4919" max="4919" width="5" bestFit="1" customWidth="1"/>
    <col min="4920" max="4932" width="11.453125" bestFit="1" customWidth="1"/>
    <col min="4933" max="5120" width="8.81640625" customWidth="1"/>
    <col min="5121" max="5121" width="44" bestFit="1" customWidth="1"/>
    <col min="5122" max="5122" width="25.7265625" bestFit="1" customWidth="1"/>
    <col min="5123" max="5123" width="29" bestFit="1" customWidth="1"/>
    <col min="5124" max="5124" width="12.7265625" bestFit="1" customWidth="1"/>
    <col min="5125" max="5174" width="11.453125" bestFit="1" customWidth="1"/>
    <col min="5175" max="5175" width="5" bestFit="1" customWidth="1"/>
    <col min="5176" max="5188" width="11.453125" bestFit="1" customWidth="1"/>
    <col min="5189" max="5376" width="8.81640625" customWidth="1"/>
    <col min="5377" max="5377" width="44" bestFit="1" customWidth="1"/>
    <col min="5378" max="5378" width="25.7265625" bestFit="1" customWidth="1"/>
    <col min="5379" max="5379" width="29" bestFit="1" customWidth="1"/>
    <col min="5380" max="5380" width="12.7265625" bestFit="1" customWidth="1"/>
    <col min="5381" max="5430" width="11.453125" bestFit="1" customWidth="1"/>
    <col min="5431" max="5431" width="5" bestFit="1" customWidth="1"/>
    <col min="5432" max="5444" width="11.453125" bestFit="1" customWidth="1"/>
    <col min="5445" max="5632" width="8.81640625" customWidth="1"/>
    <col min="5633" max="5633" width="44" bestFit="1" customWidth="1"/>
    <col min="5634" max="5634" width="25.7265625" bestFit="1" customWidth="1"/>
    <col min="5635" max="5635" width="29" bestFit="1" customWidth="1"/>
    <col min="5636" max="5636" width="12.7265625" bestFit="1" customWidth="1"/>
    <col min="5637" max="5686" width="11.453125" bestFit="1" customWidth="1"/>
    <col min="5687" max="5687" width="5" bestFit="1" customWidth="1"/>
    <col min="5688" max="5700" width="11.453125" bestFit="1" customWidth="1"/>
    <col min="5701" max="5888" width="8.81640625" customWidth="1"/>
    <col min="5889" max="5889" width="44" bestFit="1" customWidth="1"/>
    <col min="5890" max="5890" width="25.7265625" bestFit="1" customWidth="1"/>
    <col min="5891" max="5891" width="29" bestFit="1" customWidth="1"/>
    <col min="5892" max="5892" width="12.7265625" bestFit="1" customWidth="1"/>
    <col min="5893" max="5942" width="11.453125" bestFit="1" customWidth="1"/>
    <col min="5943" max="5943" width="5" bestFit="1" customWidth="1"/>
    <col min="5944" max="5956" width="11.453125" bestFit="1" customWidth="1"/>
    <col min="5957" max="6144" width="8.81640625" customWidth="1"/>
    <col min="6145" max="6145" width="44" bestFit="1" customWidth="1"/>
    <col min="6146" max="6146" width="25.7265625" bestFit="1" customWidth="1"/>
    <col min="6147" max="6147" width="29" bestFit="1" customWidth="1"/>
    <col min="6148" max="6148" width="12.7265625" bestFit="1" customWidth="1"/>
    <col min="6149" max="6198" width="11.453125" bestFit="1" customWidth="1"/>
    <col min="6199" max="6199" width="5" bestFit="1" customWidth="1"/>
    <col min="6200" max="6212" width="11.453125" bestFit="1" customWidth="1"/>
    <col min="6213" max="6400" width="8.81640625" customWidth="1"/>
    <col min="6401" max="6401" width="44" bestFit="1" customWidth="1"/>
    <col min="6402" max="6402" width="25.7265625" bestFit="1" customWidth="1"/>
    <col min="6403" max="6403" width="29" bestFit="1" customWidth="1"/>
    <col min="6404" max="6404" width="12.7265625" bestFit="1" customWidth="1"/>
    <col min="6405" max="6454" width="11.453125" bestFit="1" customWidth="1"/>
    <col min="6455" max="6455" width="5" bestFit="1" customWidth="1"/>
    <col min="6456" max="6468" width="11.453125" bestFit="1" customWidth="1"/>
    <col min="6469" max="6656" width="8.81640625" customWidth="1"/>
    <col min="6657" max="6657" width="44" bestFit="1" customWidth="1"/>
    <col min="6658" max="6658" width="25.7265625" bestFit="1" customWidth="1"/>
    <col min="6659" max="6659" width="29" bestFit="1" customWidth="1"/>
    <col min="6660" max="6660" width="12.7265625" bestFit="1" customWidth="1"/>
    <col min="6661" max="6710" width="11.453125" bestFit="1" customWidth="1"/>
    <col min="6711" max="6711" width="5" bestFit="1" customWidth="1"/>
    <col min="6712" max="6724" width="11.453125" bestFit="1" customWidth="1"/>
    <col min="6725" max="6912" width="8.81640625" customWidth="1"/>
    <col min="6913" max="6913" width="44" bestFit="1" customWidth="1"/>
    <col min="6914" max="6914" width="25.7265625" bestFit="1" customWidth="1"/>
    <col min="6915" max="6915" width="29" bestFit="1" customWidth="1"/>
    <col min="6916" max="6916" width="12.7265625" bestFit="1" customWidth="1"/>
    <col min="6917" max="6966" width="11.453125" bestFit="1" customWidth="1"/>
    <col min="6967" max="6967" width="5" bestFit="1" customWidth="1"/>
    <col min="6968" max="6980" width="11.453125" bestFit="1" customWidth="1"/>
    <col min="6981" max="7168" width="8.81640625" customWidth="1"/>
    <col min="7169" max="7169" width="44" bestFit="1" customWidth="1"/>
    <col min="7170" max="7170" width="25.7265625" bestFit="1" customWidth="1"/>
    <col min="7171" max="7171" width="29" bestFit="1" customWidth="1"/>
    <col min="7172" max="7172" width="12.7265625" bestFit="1" customWidth="1"/>
    <col min="7173" max="7222" width="11.453125" bestFit="1" customWidth="1"/>
    <col min="7223" max="7223" width="5" bestFit="1" customWidth="1"/>
    <col min="7224" max="7236" width="11.453125" bestFit="1" customWidth="1"/>
    <col min="7237" max="7424" width="8.81640625" customWidth="1"/>
    <col min="7425" max="7425" width="44" bestFit="1" customWidth="1"/>
    <col min="7426" max="7426" width="25.7265625" bestFit="1" customWidth="1"/>
    <col min="7427" max="7427" width="29" bestFit="1" customWidth="1"/>
    <col min="7428" max="7428" width="12.7265625" bestFit="1" customWidth="1"/>
    <col min="7429" max="7478" width="11.453125" bestFit="1" customWidth="1"/>
    <col min="7479" max="7479" width="5" bestFit="1" customWidth="1"/>
    <col min="7480" max="7492" width="11.453125" bestFit="1" customWidth="1"/>
    <col min="7493" max="7680" width="8.81640625" customWidth="1"/>
    <col min="7681" max="7681" width="44" bestFit="1" customWidth="1"/>
    <col min="7682" max="7682" width="25.7265625" bestFit="1" customWidth="1"/>
    <col min="7683" max="7683" width="29" bestFit="1" customWidth="1"/>
    <col min="7684" max="7684" width="12.7265625" bestFit="1" customWidth="1"/>
    <col min="7685" max="7734" width="11.453125" bestFit="1" customWidth="1"/>
    <col min="7735" max="7735" width="5" bestFit="1" customWidth="1"/>
    <col min="7736" max="7748" width="11.453125" bestFit="1" customWidth="1"/>
    <col min="7749" max="7936" width="8.81640625" customWidth="1"/>
    <col min="7937" max="7937" width="44" bestFit="1" customWidth="1"/>
    <col min="7938" max="7938" width="25.7265625" bestFit="1" customWidth="1"/>
    <col min="7939" max="7939" width="29" bestFit="1" customWidth="1"/>
    <col min="7940" max="7940" width="12.7265625" bestFit="1" customWidth="1"/>
    <col min="7941" max="7990" width="11.453125" bestFit="1" customWidth="1"/>
    <col min="7991" max="7991" width="5" bestFit="1" customWidth="1"/>
    <col min="7992" max="8004" width="11.453125" bestFit="1" customWidth="1"/>
    <col min="8005" max="8192" width="8.81640625" customWidth="1"/>
    <col min="8193" max="8193" width="44" bestFit="1" customWidth="1"/>
    <col min="8194" max="8194" width="25.7265625" bestFit="1" customWidth="1"/>
    <col min="8195" max="8195" width="29" bestFit="1" customWidth="1"/>
    <col min="8196" max="8196" width="12.7265625" bestFit="1" customWidth="1"/>
    <col min="8197" max="8246" width="11.453125" bestFit="1" customWidth="1"/>
    <col min="8247" max="8247" width="5" bestFit="1" customWidth="1"/>
    <col min="8248" max="8260" width="11.453125" bestFit="1" customWidth="1"/>
    <col min="8261" max="8448" width="8.81640625" customWidth="1"/>
    <col min="8449" max="8449" width="44" bestFit="1" customWidth="1"/>
    <col min="8450" max="8450" width="25.7265625" bestFit="1" customWidth="1"/>
    <col min="8451" max="8451" width="29" bestFit="1" customWidth="1"/>
    <col min="8452" max="8452" width="12.7265625" bestFit="1" customWidth="1"/>
    <col min="8453" max="8502" width="11.453125" bestFit="1" customWidth="1"/>
    <col min="8503" max="8503" width="5" bestFit="1" customWidth="1"/>
    <col min="8504" max="8516" width="11.453125" bestFit="1" customWidth="1"/>
    <col min="8517" max="8704" width="8.81640625" customWidth="1"/>
    <col min="8705" max="8705" width="44" bestFit="1" customWidth="1"/>
    <col min="8706" max="8706" width="25.7265625" bestFit="1" customWidth="1"/>
    <col min="8707" max="8707" width="29" bestFit="1" customWidth="1"/>
    <col min="8708" max="8708" width="12.7265625" bestFit="1" customWidth="1"/>
    <col min="8709" max="8758" width="11.453125" bestFit="1" customWidth="1"/>
    <col min="8759" max="8759" width="5" bestFit="1" customWidth="1"/>
    <col min="8760" max="8772" width="11.453125" bestFit="1" customWidth="1"/>
    <col min="8773" max="8960" width="8.81640625" customWidth="1"/>
    <col min="8961" max="8961" width="44" bestFit="1" customWidth="1"/>
    <col min="8962" max="8962" width="25.7265625" bestFit="1" customWidth="1"/>
    <col min="8963" max="8963" width="29" bestFit="1" customWidth="1"/>
    <col min="8964" max="8964" width="12.7265625" bestFit="1" customWidth="1"/>
    <col min="8965" max="9014" width="11.453125" bestFit="1" customWidth="1"/>
    <col min="9015" max="9015" width="5" bestFit="1" customWidth="1"/>
    <col min="9016" max="9028" width="11.453125" bestFit="1" customWidth="1"/>
    <col min="9029" max="9216" width="8.81640625" customWidth="1"/>
    <col min="9217" max="9217" width="44" bestFit="1" customWidth="1"/>
    <col min="9218" max="9218" width="25.7265625" bestFit="1" customWidth="1"/>
    <col min="9219" max="9219" width="29" bestFit="1" customWidth="1"/>
    <col min="9220" max="9220" width="12.7265625" bestFit="1" customWidth="1"/>
    <col min="9221" max="9270" width="11.453125" bestFit="1" customWidth="1"/>
    <col min="9271" max="9271" width="5" bestFit="1" customWidth="1"/>
    <col min="9272" max="9284" width="11.453125" bestFit="1" customWidth="1"/>
    <col min="9285" max="9472" width="8.81640625" customWidth="1"/>
    <col min="9473" max="9473" width="44" bestFit="1" customWidth="1"/>
    <col min="9474" max="9474" width="25.7265625" bestFit="1" customWidth="1"/>
    <col min="9475" max="9475" width="29" bestFit="1" customWidth="1"/>
    <col min="9476" max="9476" width="12.7265625" bestFit="1" customWidth="1"/>
    <col min="9477" max="9526" width="11.453125" bestFit="1" customWidth="1"/>
    <col min="9527" max="9527" width="5" bestFit="1" customWidth="1"/>
    <col min="9528" max="9540" width="11.453125" bestFit="1" customWidth="1"/>
    <col min="9541" max="9728" width="8.81640625" customWidth="1"/>
    <col min="9729" max="9729" width="44" bestFit="1" customWidth="1"/>
    <col min="9730" max="9730" width="25.7265625" bestFit="1" customWidth="1"/>
    <col min="9731" max="9731" width="29" bestFit="1" customWidth="1"/>
    <col min="9732" max="9732" width="12.7265625" bestFit="1" customWidth="1"/>
    <col min="9733" max="9782" width="11.453125" bestFit="1" customWidth="1"/>
    <col min="9783" max="9783" width="5" bestFit="1" customWidth="1"/>
    <col min="9784" max="9796" width="11.453125" bestFit="1" customWidth="1"/>
    <col min="9797" max="9984" width="8.81640625" customWidth="1"/>
    <col min="9985" max="9985" width="44" bestFit="1" customWidth="1"/>
    <col min="9986" max="9986" width="25.7265625" bestFit="1" customWidth="1"/>
    <col min="9987" max="9987" width="29" bestFit="1" customWidth="1"/>
    <col min="9988" max="9988" width="12.7265625" bestFit="1" customWidth="1"/>
    <col min="9989" max="10038" width="11.453125" bestFit="1" customWidth="1"/>
    <col min="10039" max="10039" width="5" bestFit="1" customWidth="1"/>
    <col min="10040" max="10052" width="11.453125" bestFit="1" customWidth="1"/>
    <col min="10053" max="10240" width="8.81640625" customWidth="1"/>
    <col min="10241" max="10241" width="44" bestFit="1" customWidth="1"/>
    <col min="10242" max="10242" width="25.7265625" bestFit="1" customWidth="1"/>
    <col min="10243" max="10243" width="29" bestFit="1" customWidth="1"/>
    <col min="10244" max="10244" width="12.7265625" bestFit="1" customWidth="1"/>
    <col min="10245" max="10294" width="11.453125" bestFit="1" customWidth="1"/>
    <col min="10295" max="10295" width="5" bestFit="1" customWidth="1"/>
    <col min="10296" max="10308" width="11.453125" bestFit="1" customWidth="1"/>
    <col min="10309" max="10496" width="8.81640625" customWidth="1"/>
    <col min="10497" max="10497" width="44" bestFit="1" customWidth="1"/>
    <col min="10498" max="10498" width="25.7265625" bestFit="1" customWidth="1"/>
    <col min="10499" max="10499" width="29" bestFit="1" customWidth="1"/>
    <col min="10500" max="10500" width="12.7265625" bestFit="1" customWidth="1"/>
    <col min="10501" max="10550" width="11.453125" bestFit="1" customWidth="1"/>
    <col min="10551" max="10551" width="5" bestFit="1" customWidth="1"/>
    <col min="10552" max="10564" width="11.453125" bestFit="1" customWidth="1"/>
    <col min="10565" max="10752" width="8.81640625" customWidth="1"/>
    <col min="10753" max="10753" width="44" bestFit="1" customWidth="1"/>
    <col min="10754" max="10754" width="25.7265625" bestFit="1" customWidth="1"/>
    <col min="10755" max="10755" width="29" bestFit="1" customWidth="1"/>
    <col min="10756" max="10756" width="12.7265625" bestFit="1" customWidth="1"/>
    <col min="10757" max="10806" width="11.453125" bestFit="1" customWidth="1"/>
    <col min="10807" max="10807" width="5" bestFit="1" customWidth="1"/>
    <col min="10808" max="10820" width="11.453125" bestFit="1" customWidth="1"/>
    <col min="10821" max="11008" width="8.81640625" customWidth="1"/>
    <col min="11009" max="11009" width="44" bestFit="1" customWidth="1"/>
    <col min="11010" max="11010" width="25.7265625" bestFit="1" customWidth="1"/>
    <col min="11011" max="11011" width="29" bestFit="1" customWidth="1"/>
    <col min="11012" max="11012" width="12.7265625" bestFit="1" customWidth="1"/>
    <col min="11013" max="11062" width="11.453125" bestFit="1" customWidth="1"/>
    <col min="11063" max="11063" width="5" bestFit="1" customWidth="1"/>
    <col min="11064" max="11076" width="11.453125" bestFit="1" customWidth="1"/>
    <col min="11077" max="11264" width="8.81640625" customWidth="1"/>
    <col min="11265" max="11265" width="44" bestFit="1" customWidth="1"/>
    <col min="11266" max="11266" width="25.7265625" bestFit="1" customWidth="1"/>
    <col min="11267" max="11267" width="29" bestFit="1" customWidth="1"/>
    <col min="11268" max="11268" width="12.7265625" bestFit="1" customWidth="1"/>
    <col min="11269" max="11318" width="11.453125" bestFit="1" customWidth="1"/>
    <col min="11319" max="11319" width="5" bestFit="1" customWidth="1"/>
    <col min="11320" max="11332" width="11.453125" bestFit="1" customWidth="1"/>
    <col min="11333" max="11520" width="8.81640625" customWidth="1"/>
    <col min="11521" max="11521" width="44" bestFit="1" customWidth="1"/>
    <col min="11522" max="11522" width="25.7265625" bestFit="1" customWidth="1"/>
    <col min="11523" max="11523" width="29" bestFit="1" customWidth="1"/>
    <col min="11524" max="11524" width="12.7265625" bestFit="1" customWidth="1"/>
    <col min="11525" max="11574" width="11.453125" bestFit="1" customWidth="1"/>
    <col min="11575" max="11575" width="5" bestFit="1" customWidth="1"/>
    <col min="11576" max="11588" width="11.453125" bestFit="1" customWidth="1"/>
    <col min="11589" max="11776" width="8.81640625" customWidth="1"/>
    <col min="11777" max="11777" width="44" bestFit="1" customWidth="1"/>
    <col min="11778" max="11778" width="25.7265625" bestFit="1" customWidth="1"/>
    <col min="11779" max="11779" width="29" bestFit="1" customWidth="1"/>
    <col min="11780" max="11780" width="12.7265625" bestFit="1" customWidth="1"/>
    <col min="11781" max="11830" width="11.453125" bestFit="1" customWidth="1"/>
    <col min="11831" max="11831" width="5" bestFit="1" customWidth="1"/>
    <col min="11832" max="11844" width="11.453125" bestFit="1" customWidth="1"/>
    <col min="11845" max="12032" width="8.81640625" customWidth="1"/>
    <col min="12033" max="12033" width="44" bestFit="1" customWidth="1"/>
    <col min="12034" max="12034" width="25.7265625" bestFit="1" customWidth="1"/>
    <col min="12035" max="12035" width="29" bestFit="1" customWidth="1"/>
    <col min="12036" max="12036" width="12.7265625" bestFit="1" customWidth="1"/>
    <col min="12037" max="12086" width="11.453125" bestFit="1" customWidth="1"/>
    <col min="12087" max="12087" width="5" bestFit="1" customWidth="1"/>
    <col min="12088" max="12100" width="11.453125" bestFit="1" customWidth="1"/>
    <col min="12101" max="12288" width="8.81640625" customWidth="1"/>
    <col min="12289" max="12289" width="44" bestFit="1" customWidth="1"/>
    <col min="12290" max="12290" width="25.7265625" bestFit="1" customWidth="1"/>
    <col min="12291" max="12291" width="29" bestFit="1" customWidth="1"/>
    <col min="12292" max="12292" width="12.7265625" bestFit="1" customWidth="1"/>
    <col min="12293" max="12342" width="11.453125" bestFit="1" customWidth="1"/>
    <col min="12343" max="12343" width="5" bestFit="1" customWidth="1"/>
    <col min="12344" max="12356" width="11.453125" bestFit="1" customWidth="1"/>
    <col min="12357" max="12544" width="8.81640625" customWidth="1"/>
    <col min="12545" max="12545" width="44" bestFit="1" customWidth="1"/>
    <col min="12546" max="12546" width="25.7265625" bestFit="1" customWidth="1"/>
    <col min="12547" max="12547" width="29" bestFit="1" customWidth="1"/>
    <col min="12548" max="12548" width="12.7265625" bestFit="1" customWidth="1"/>
    <col min="12549" max="12598" width="11.453125" bestFit="1" customWidth="1"/>
    <col min="12599" max="12599" width="5" bestFit="1" customWidth="1"/>
    <col min="12600" max="12612" width="11.453125" bestFit="1" customWidth="1"/>
    <col min="12613" max="12800" width="8.81640625" customWidth="1"/>
    <col min="12801" max="12801" width="44" bestFit="1" customWidth="1"/>
    <col min="12802" max="12802" width="25.7265625" bestFit="1" customWidth="1"/>
    <col min="12803" max="12803" width="29" bestFit="1" customWidth="1"/>
    <col min="12804" max="12804" width="12.7265625" bestFit="1" customWidth="1"/>
    <col min="12805" max="12854" width="11.453125" bestFit="1" customWidth="1"/>
    <col min="12855" max="12855" width="5" bestFit="1" customWidth="1"/>
    <col min="12856" max="12868" width="11.453125" bestFit="1" customWidth="1"/>
    <col min="12869" max="13056" width="8.81640625" customWidth="1"/>
    <col min="13057" max="13057" width="44" bestFit="1" customWidth="1"/>
    <col min="13058" max="13058" width="25.7265625" bestFit="1" customWidth="1"/>
    <col min="13059" max="13059" width="29" bestFit="1" customWidth="1"/>
    <col min="13060" max="13060" width="12.7265625" bestFit="1" customWidth="1"/>
    <col min="13061" max="13110" width="11.453125" bestFit="1" customWidth="1"/>
    <col min="13111" max="13111" width="5" bestFit="1" customWidth="1"/>
    <col min="13112" max="13124" width="11.453125" bestFit="1" customWidth="1"/>
    <col min="13125" max="13312" width="8.81640625" customWidth="1"/>
    <col min="13313" max="13313" width="44" bestFit="1" customWidth="1"/>
    <col min="13314" max="13314" width="25.7265625" bestFit="1" customWidth="1"/>
    <col min="13315" max="13315" width="29" bestFit="1" customWidth="1"/>
    <col min="13316" max="13316" width="12.7265625" bestFit="1" customWidth="1"/>
    <col min="13317" max="13366" width="11.453125" bestFit="1" customWidth="1"/>
    <col min="13367" max="13367" width="5" bestFit="1" customWidth="1"/>
    <col min="13368" max="13380" width="11.453125" bestFit="1" customWidth="1"/>
    <col min="13381" max="13568" width="8.81640625" customWidth="1"/>
    <col min="13569" max="13569" width="44" bestFit="1" customWidth="1"/>
    <col min="13570" max="13570" width="25.7265625" bestFit="1" customWidth="1"/>
    <col min="13571" max="13571" width="29" bestFit="1" customWidth="1"/>
    <col min="13572" max="13572" width="12.7265625" bestFit="1" customWidth="1"/>
    <col min="13573" max="13622" width="11.453125" bestFit="1" customWidth="1"/>
    <col min="13623" max="13623" width="5" bestFit="1" customWidth="1"/>
    <col min="13624" max="13636" width="11.453125" bestFit="1" customWidth="1"/>
    <col min="13637" max="13824" width="8.81640625" customWidth="1"/>
    <col min="13825" max="13825" width="44" bestFit="1" customWidth="1"/>
    <col min="13826" max="13826" width="25.7265625" bestFit="1" customWidth="1"/>
    <col min="13827" max="13827" width="29" bestFit="1" customWidth="1"/>
    <col min="13828" max="13828" width="12.7265625" bestFit="1" customWidth="1"/>
    <col min="13829" max="13878" width="11.453125" bestFit="1" customWidth="1"/>
    <col min="13879" max="13879" width="5" bestFit="1" customWidth="1"/>
    <col min="13880" max="13892" width="11.453125" bestFit="1" customWidth="1"/>
    <col min="13893" max="14080" width="8.81640625" customWidth="1"/>
    <col min="14081" max="14081" width="44" bestFit="1" customWidth="1"/>
    <col min="14082" max="14082" width="25.7265625" bestFit="1" customWidth="1"/>
    <col min="14083" max="14083" width="29" bestFit="1" customWidth="1"/>
    <col min="14084" max="14084" width="12.7265625" bestFit="1" customWidth="1"/>
    <col min="14085" max="14134" width="11.453125" bestFit="1" customWidth="1"/>
    <col min="14135" max="14135" width="5" bestFit="1" customWidth="1"/>
    <col min="14136" max="14148" width="11.453125" bestFit="1" customWidth="1"/>
    <col min="14149" max="14336" width="8.81640625" customWidth="1"/>
    <col min="14337" max="14337" width="44" bestFit="1" customWidth="1"/>
    <col min="14338" max="14338" width="25.7265625" bestFit="1" customWidth="1"/>
    <col min="14339" max="14339" width="29" bestFit="1" customWidth="1"/>
    <col min="14340" max="14340" width="12.7265625" bestFit="1" customWidth="1"/>
    <col min="14341" max="14390" width="11.453125" bestFit="1" customWidth="1"/>
    <col min="14391" max="14391" width="5" bestFit="1" customWidth="1"/>
    <col min="14392" max="14404" width="11.453125" bestFit="1" customWidth="1"/>
    <col min="14405" max="14592" width="8.81640625" customWidth="1"/>
    <col min="14593" max="14593" width="44" bestFit="1" customWidth="1"/>
    <col min="14594" max="14594" width="25.7265625" bestFit="1" customWidth="1"/>
    <col min="14595" max="14595" width="29" bestFit="1" customWidth="1"/>
    <col min="14596" max="14596" width="12.7265625" bestFit="1" customWidth="1"/>
    <col min="14597" max="14646" width="11.453125" bestFit="1" customWidth="1"/>
    <col min="14647" max="14647" width="5" bestFit="1" customWidth="1"/>
    <col min="14648" max="14660" width="11.453125" bestFit="1" customWidth="1"/>
    <col min="14661" max="14848" width="8.81640625" customWidth="1"/>
    <col min="14849" max="14849" width="44" bestFit="1" customWidth="1"/>
    <col min="14850" max="14850" width="25.7265625" bestFit="1" customWidth="1"/>
    <col min="14851" max="14851" width="29" bestFit="1" customWidth="1"/>
    <col min="14852" max="14852" width="12.7265625" bestFit="1" customWidth="1"/>
    <col min="14853" max="14902" width="11.453125" bestFit="1" customWidth="1"/>
    <col min="14903" max="14903" width="5" bestFit="1" customWidth="1"/>
    <col min="14904" max="14916" width="11.453125" bestFit="1" customWidth="1"/>
    <col min="14917" max="15104" width="8.81640625" customWidth="1"/>
    <col min="15105" max="15105" width="44" bestFit="1" customWidth="1"/>
    <col min="15106" max="15106" width="25.7265625" bestFit="1" customWidth="1"/>
    <col min="15107" max="15107" width="29" bestFit="1" customWidth="1"/>
    <col min="15108" max="15108" width="12.7265625" bestFit="1" customWidth="1"/>
    <col min="15109" max="15158" width="11.453125" bestFit="1" customWidth="1"/>
    <col min="15159" max="15159" width="5" bestFit="1" customWidth="1"/>
    <col min="15160" max="15172" width="11.453125" bestFit="1" customWidth="1"/>
    <col min="15173" max="15360" width="8.81640625" customWidth="1"/>
    <col min="15361" max="15361" width="44" bestFit="1" customWidth="1"/>
    <col min="15362" max="15362" width="25.7265625" bestFit="1" customWidth="1"/>
    <col min="15363" max="15363" width="29" bestFit="1" customWidth="1"/>
    <col min="15364" max="15364" width="12.7265625" bestFit="1" customWidth="1"/>
    <col min="15365" max="15414" width="11.453125" bestFit="1" customWidth="1"/>
    <col min="15415" max="15415" width="5" bestFit="1" customWidth="1"/>
    <col min="15416" max="15428" width="11.453125" bestFit="1" customWidth="1"/>
    <col min="15429" max="15616" width="8.81640625" customWidth="1"/>
    <col min="15617" max="15617" width="44" bestFit="1" customWidth="1"/>
    <col min="15618" max="15618" width="25.7265625" bestFit="1" customWidth="1"/>
    <col min="15619" max="15619" width="29" bestFit="1" customWidth="1"/>
    <col min="15620" max="15620" width="12.7265625" bestFit="1" customWidth="1"/>
    <col min="15621" max="15670" width="11.453125" bestFit="1" customWidth="1"/>
    <col min="15671" max="15671" width="5" bestFit="1" customWidth="1"/>
    <col min="15672" max="15684" width="11.453125" bestFit="1" customWidth="1"/>
    <col min="15685" max="15872" width="8.81640625" customWidth="1"/>
    <col min="15873" max="15873" width="44" bestFit="1" customWidth="1"/>
    <col min="15874" max="15874" width="25.7265625" bestFit="1" customWidth="1"/>
    <col min="15875" max="15875" width="29" bestFit="1" customWidth="1"/>
    <col min="15876" max="15876" width="12.7265625" bestFit="1" customWidth="1"/>
    <col min="15877" max="15926" width="11.453125" bestFit="1" customWidth="1"/>
    <col min="15927" max="15927" width="5" bestFit="1" customWidth="1"/>
    <col min="15928" max="15940" width="11.453125" bestFit="1" customWidth="1"/>
    <col min="15941" max="16128" width="8.81640625" customWidth="1"/>
    <col min="16129" max="16129" width="44" bestFit="1" customWidth="1"/>
    <col min="16130" max="16130" width="25.7265625" bestFit="1" customWidth="1"/>
    <col min="16131" max="16131" width="29" bestFit="1" customWidth="1"/>
    <col min="16132" max="16132" width="12.7265625" bestFit="1" customWidth="1"/>
    <col min="16133" max="16182" width="11.453125" bestFit="1" customWidth="1"/>
    <col min="16183" max="16183" width="5" bestFit="1" customWidth="1"/>
    <col min="16184" max="16196" width="11.453125" bestFit="1" customWidth="1"/>
    <col min="16197" max="16384" width="8.81640625" customWidth="1"/>
  </cols>
  <sheetData>
    <row r="1" spans="1:70" x14ac:dyDescent="0.35">
      <c r="A1" t="s">
        <v>1452</v>
      </c>
      <c r="B1" t="s">
        <v>1453</v>
      </c>
    </row>
    <row r="2" spans="1:70" x14ac:dyDescent="0.35">
      <c r="A2" t="s">
        <v>1454</v>
      </c>
      <c r="B2" s="19">
        <v>45554</v>
      </c>
    </row>
    <row r="3" spans="1:70" x14ac:dyDescent="0.35">
      <c r="E3">
        <v>1960</v>
      </c>
      <c r="F3">
        <v>1961</v>
      </c>
      <c r="G3">
        <v>1962</v>
      </c>
      <c r="H3">
        <v>1963</v>
      </c>
      <c r="I3">
        <v>1964</v>
      </c>
      <c r="J3">
        <v>1965</v>
      </c>
      <c r="K3">
        <v>1966</v>
      </c>
      <c r="L3">
        <v>1967</v>
      </c>
      <c r="M3">
        <v>1968</v>
      </c>
      <c r="N3">
        <v>1969</v>
      </c>
      <c r="O3">
        <v>1970</v>
      </c>
      <c r="P3">
        <v>1971</v>
      </c>
      <c r="Q3">
        <v>1972</v>
      </c>
      <c r="R3">
        <v>1973</v>
      </c>
      <c r="S3">
        <v>1974</v>
      </c>
      <c r="T3">
        <v>1975</v>
      </c>
      <c r="U3">
        <v>1976</v>
      </c>
      <c r="V3">
        <v>1977</v>
      </c>
      <c r="W3">
        <v>1978</v>
      </c>
      <c r="X3">
        <v>1979</v>
      </c>
      <c r="Y3">
        <v>1980</v>
      </c>
      <c r="Z3">
        <v>1981</v>
      </c>
      <c r="AA3">
        <v>1982</v>
      </c>
      <c r="AB3">
        <v>1983</v>
      </c>
      <c r="AC3">
        <v>1984</v>
      </c>
      <c r="AD3">
        <v>1985</v>
      </c>
      <c r="AE3">
        <v>1986</v>
      </c>
      <c r="AF3">
        <v>1987</v>
      </c>
      <c r="AG3">
        <v>1988</v>
      </c>
      <c r="AH3">
        <v>1989</v>
      </c>
      <c r="AI3">
        <v>1990</v>
      </c>
      <c r="AJ3">
        <v>1991</v>
      </c>
      <c r="AK3">
        <v>1992</v>
      </c>
      <c r="AL3">
        <v>1993</v>
      </c>
      <c r="AM3">
        <v>1994</v>
      </c>
      <c r="AN3">
        <v>1995</v>
      </c>
      <c r="AO3">
        <v>1996</v>
      </c>
      <c r="AP3">
        <v>1997</v>
      </c>
      <c r="AQ3">
        <v>1998</v>
      </c>
      <c r="AR3">
        <v>1999</v>
      </c>
      <c r="AS3">
        <v>2000</v>
      </c>
      <c r="AT3">
        <v>2001</v>
      </c>
      <c r="AU3">
        <v>2002</v>
      </c>
      <c r="AV3">
        <v>2003</v>
      </c>
      <c r="AW3">
        <v>2004</v>
      </c>
      <c r="AX3">
        <v>2005</v>
      </c>
      <c r="AY3">
        <v>2006</v>
      </c>
      <c r="AZ3">
        <v>2007</v>
      </c>
      <c r="BA3">
        <v>2008</v>
      </c>
      <c r="BB3">
        <v>2009</v>
      </c>
      <c r="BC3">
        <v>2010</v>
      </c>
      <c r="BD3">
        <v>2011</v>
      </c>
      <c r="BE3">
        <v>2012</v>
      </c>
      <c r="BF3">
        <v>2013</v>
      </c>
      <c r="BG3">
        <v>2014</v>
      </c>
      <c r="BH3">
        <v>2015</v>
      </c>
      <c r="BI3">
        <v>2016</v>
      </c>
      <c r="BJ3">
        <v>2017</v>
      </c>
      <c r="BK3">
        <v>2018</v>
      </c>
      <c r="BL3">
        <v>2019</v>
      </c>
      <c r="BM3">
        <v>2020</v>
      </c>
      <c r="BN3">
        <v>2021</v>
      </c>
      <c r="BO3">
        <v>2022</v>
      </c>
      <c r="BP3">
        <v>2023</v>
      </c>
      <c r="BQ3">
        <v>2024</v>
      </c>
      <c r="BR3">
        <v>2025</v>
      </c>
    </row>
    <row r="4" spans="1:70" x14ac:dyDescent="0.35">
      <c r="A4" t="s">
        <v>1455</v>
      </c>
      <c r="B4" t="s">
        <v>1456</v>
      </c>
      <c r="C4" t="s">
        <v>1457</v>
      </c>
      <c r="D4" t="s">
        <v>1458</v>
      </c>
      <c r="E4" s="20" t="s">
        <v>1459</v>
      </c>
      <c r="F4" s="20" t="s">
        <v>1460</v>
      </c>
      <c r="G4" s="20" t="s">
        <v>1461</v>
      </c>
      <c r="H4" s="20" t="s">
        <v>1462</v>
      </c>
      <c r="I4" s="20" t="s">
        <v>1463</v>
      </c>
      <c r="J4" s="20" t="s">
        <v>1464</v>
      </c>
      <c r="K4" s="20" t="s">
        <v>1465</v>
      </c>
      <c r="L4" s="20" t="s">
        <v>1466</v>
      </c>
      <c r="M4" s="20" t="s">
        <v>1467</v>
      </c>
      <c r="N4" s="20" t="s">
        <v>1468</v>
      </c>
      <c r="O4" s="20" t="s">
        <v>1469</v>
      </c>
      <c r="P4" s="20" t="s">
        <v>1470</v>
      </c>
      <c r="Q4" s="20" t="s">
        <v>1471</v>
      </c>
      <c r="R4" s="20" t="s">
        <v>1472</v>
      </c>
      <c r="S4" s="20" t="s">
        <v>1473</v>
      </c>
      <c r="T4" s="20" t="s">
        <v>1474</v>
      </c>
      <c r="U4" s="20" t="s">
        <v>1475</v>
      </c>
      <c r="V4" s="20" t="s">
        <v>1476</v>
      </c>
      <c r="W4" s="20" t="s">
        <v>1477</v>
      </c>
      <c r="X4" s="20" t="s">
        <v>1478</v>
      </c>
      <c r="Y4" s="20" t="s">
        <v>1479</v>
      </c>
      <c r="Z4" s="20" t="s">
        <v>1480</v>
      </c>
      <c r="AA4" s="20" t="s">
        <v>1481</v>
      </c>
      <c r="AB4" s="20" t="s">
        <v>1482</v>
      </c>
      <c r="AC4" s="20" t="s">
        <v>1483</v>
      </c>
      <c r="AD4" s="20" t="s">
        <v>1484</v>
      </c>
      <c r="AE4" s="20" t="s">
        <v>1485</v>
      </c>
      <c r="AF4" s="20" t="s">
        <v>1486</v>
      </c>
      <c r="AG4" s="20" t="s">
        <v>1487</v>
      </c>
      <c r="AH4" s="20" t="s">
        <v>1488</v>
      </c>
      <c r="AI4" s="20" t="s">
        <v>1489</v>
      </c>
      <c r="AJ4" s="20" t="s">
        <v>1490</v>
      </c>
      <c r="AK4" s="20" t="s">
        <v>1491</v>
      </c>
      <c r="AL4" s="20" t="s">
        <v>1492</v>
      </c>
      <c r="AM4" s="20" t="s">
        <v>1493</v>
      </c>
      <c r="AN4" s="20" t="s">
        <v>1494</v>
      </c>
      <c r="AO4" s="20" t="s">
        <v>1495</v>
      </c>
      <c r="AP4" s="20" t="s">
        <v>1496</v>
      </c>
      <c r="AQ4" s="20" t="s">
        <v>1497</v>
      </c>
      <c r="AR4" s="20" t="s">
        <v>1498</v>
      </c>
      <c r="AS4" s="20" t="s">
        <v>1499</v>
      </c>
      <c r="AT4" s="20" t="s">
        <v>1500</v>
      </c>
      <c r="AU4" s="20" t="s">
        <v>1501</v>
      </c>
      <c r="AV4" s="20" t="s">
        <v>1502</v>
      </c>
      <c r="AW4" s="20" t="s">
        <v>1503</v>
      </c>
      <c r="AX4" s="20" t="s">
        <v>1504</v>
      </c>
      <c r="AY4" s="20" t="s">
        <v>1505</v>
      </c>
      <c r="AZ4" s="20" t="s">
        <v>1506</v>
      </c>
      <c r="BA4" s="20" t="s">
        <v>1507</v>
      </c>
      <c r="BB4" s="20" t="s">
        <v>1508</v>
      </c>
      <c r="BC4" s="20" t="s">
        <v>1509</v>
      </c>
      <c r="BD4" s="20" t="s">
        <v>1510</v>
      </c>
      <c r="BE4" s="20" t="s">
        <v>1511</v>
      </c>
      <c r="BF4" s="20" t="s">
        <v>1512</v>
      </c>
      <c r="BG4" s="20" t="s">
        <v>1513</v>
      </c>
      <c r="BH4" s="20" t="s">
        <v>1514</v>
      </c>
      <c r="BI4" s="20" t="s">
        <v>1515</v>
      </c>
      <c r="BJ4" s="20" t="s">
        <v>1516</v>
      </c>
      <c r="BK4" s="20" t="s">
        <v>1517</v>
      </c>
      <c r="BL4" s="20" t="s">
        <v>1518</v>
      </c>
      <c r="BM4" s="20" t="s">
        <v>1519</v>
      </c>
      <c r="BN4" s="20" t="s">
        <v>1520</v>
      </c>
      <c r="BO4" s="20" t="s">
        <v>1521</v>
      </c>
      <c r="BP4" s="20" t="s">
        <v>1522</v>
      </c>
      <c r="BQ4" s="20" t="s">
        <v>1523</v>
      </c>
      <c r="BR4" s="20" t="s">
        <v>1524</v>
      </c>
    </row>
    <row r="5" spans="1:70" x14ac:dyDescent="0.35">
      <c r="A5" t="s">
        <v>1525</v>
      </c>
      <c r="B5" t="s">
        <v>1526</v>
      </c>
      <c r="C5" t="s">
        <v>1977</v>
      </c>
      <c r="D5" t="s">
        <v>1978</v>
      </c>
      <c r="E5">
        <v>0</v>
      </c>
      <c r="F5">
        <v>0</v>
      </c>
      <c r="G5">
        <v>0</v>
      </c>
      <c r="H5">
        <v>0</v>
      </c>
      <c r="I5">
        <v>0</v>
      </c>
      <c r="J5">
        <v>0</v>
      </c>
      <c r="K5">
        <v>0</v>
      </c>
      <c r="L5">
        <v>0</v>
      </c>
      <c r="M5">
        <v>0</v>
      </c>
      <c r="N5">
        <v>0</v>
      </c>
      <c r="O5">
        <v>0</v>
      </c>
      <c r="P5">
        <v>0</v>
      </c>
      <c r="Q5">
        <v>0</v>
      </c>
      <c r="R5">
        <v>0</v>
      </c>
      <c r="S5">
        <v>0</v>
      </c>
      <c r="T5">
        <v>0</v>
      </c>
      <c r="U5">
        <v>0</v>
      </c>
      <c r="V5">
        <v>0</v>
      </c>
      <c r="W5">
        <v>0</v>
      </c>
      <c r="X5">
        <v>0</v>
      </c>
      <c r="Y5">
        <v>30.930403354467753</v>
      </c>
      <c r="Z5">
        <v>0</v>
      </c>
      <c r="AA5">
        <v>0</v>
      </c>
      <c r="AB5">
        <v>0</v>
      </c>
      <c r="AC5">
        <v>38.546432321291583</v>
      </c>
      <c r="AD5">
        <v>40.100723943977805</v>
      </c>
      <c r="AE5">
        <v>40.531392248608469</v>
      </c>
      <c r="AF5">
        <v>42.007969293057357</v>
      </c>
      <c r="AG5">
        <v>43.319402852271736</v>
      </c>
      <c r="AH5">
        <v>45.048552285902531</v>
      </c>
      <c r="AI5">
        <v>47.677895619438608</v>
      </c>
      <c r="AJ5">
        <v>50.326667598296446</v>
      </c>
      <c r="AK5">
        <v>52.276008345572954</v>
      </c>
      <c r="AL5">
        <v>55.002494905717604</v>
      </c>
      <c r="AM5">
        <v>58.473746203193613</v>
      </c>
      <c r="AN5">
        <v>60.439277488238609</v>
      </c>
      <c r="AO5">
        <v>62.388618235515032</v>
      </c>
      <c r="AP5">
        <v>64.260244401505105</v>
      </c>
      <c r="AQ5">
        <v>65.461582303896677</v>
      </c>
      <c r="AR5">
        <v>66.954349886113192</v>
      </c>
      <c r="AS5">
        <v>69.661998064755224</v>
      </c>
      <c r="AT5">
        <v>71.670774438619574</v>
      </c>
      <c r="AU5">
        <v>74.046837484592743</v>
      </c>
      <c r="AV5">
        <v>76.754260192767674</v>
      </c>
      <c r="AW5">
        <v>78.695474806267356</v>
      </c>
      <c r="AX5">
        <v>81.369379244345765</v>
      </c>
      <c r="AY5">
        <v>84.305206291720125</v>
      </c>
      <c r="AZ5">
        <v>88.851421737662022</v>
      </c>
      <c r="BA5">
        <v>96.808943563807233</v>
      </c>
      <c r="BB5">
        <v>94.741657578963014</v>
      </c>
      <c r="BC5">
        <v>96.710522542595484</v>
      </c>
      <c r="BD5">
        <v>100.88483633385783</v>
      </c>
      <c r="BE5">
        <v>101.51786042692902</v>
      </c>
      <c r="BF5">
        <v>99.109790544789604</v>
      </c>
      <c r="BG5">
        <v>99.527479756762517</v>
      </c>
      <c r="BH5">
        <v>100.00000000000001</v>
      </c>
      <c r="BI5">
        <v>99.068804012920538</v>
      </c>
      <c r="BJ5">
        <v>98.050097544042387</v>
      </c>
      <c r="BK5">
        <v>101.60543468699623</v>
      </c>
      <c r="BL5">
        <v>105.93124750277981</v>
      </c>
      <c r="BM5">
        <v>0</v>
      </c>
      <c r="BN5">
        <v>0</v>
      </c>
      <c r="BO5">
        <v>0</v>
      </c>
      <c r="BP5">
        <v>0</v>
      </c>
      <c r="BQ5">
        <v>0</v>
      </c>
      <c r="BR5">
        <v>0</v>
      </c>
    </row>
    <row r="6" spans="1:70" x14ac:dyDescent="0.35">
      <c r="A6" t="s">
        <v>1529</v>
      </c>
      <c r="B6" t="s">
        <v>1530</v>
      </c>
      <c r="C6" t="s">
        <v>1977</v>
      </c>
      <c r="D6" t="s">
        <v>1978</v>
      </c>
      <c r="E6" t="s">
        <v>1213</v>
      </c>
      <c r="F6" t="s">
        <v>1213</v>
      </c>
      <c r="G6" t="s">
        <v>1213</v>
      </c>
      <c r="H6" t="s">
        <v>1213</v>
      </c>
      <c r="I6" t="s">
        <v>1213</v>
      </c>
      <c r="J6" t="s">
        <v>1213</v>
      </c>
      <c r="K6" t="s">
        <v>1213</v>
      </c>
      <c r="L6" t="s">
        <v>1213</v>
      </c>
      <c r="M6" t="s">
        <v>1213</v>
      </c>
      <c r="N6" t="s">
        <v>1213</v>
      </c>
      <c r="O6" t="s">
        <v>1213</v>
      </c>
      <c r="P6" t="s">
        <v>1213</v>
      </c>
      <c r="Q6" t="s">
        <v>1213</v>
      </c>
      <c r="R6" t="s">
        <v>1213</v>
      </c>
      <c r="S6" t="s">
        <v>1213</v>
      </c>
      <c r="T6" t="s">
        <v>1213</v>
      </c>
      <c r="U6" t="s">
        <v>1213</v>
      </c>
      <c r="V6" t="s">
        <v>1213</v>
      </c>
      <c r="W6" t="s">
        <v>1213</v>
      </c>
      <c r="X6" t="s">
        <v>1213</v>
      </c>
      <c r="Y6" t="s">
        <v>1213</v>
      </c>
      <c r="Z6" t="s">
        <v>1213</v>
      </c>
      <c r="AA6" t="s">
        <v>1213</v>
      </c>
      <c r="AB6" t="s">
        <v>1213</v>
      </c>
      <c r="AC6" t="s">
        <v>1213</v>
      </c>
      <c r="AD6" t="s">
        <v>1213</v>
      </c>
      <c r="AE6" t="s">
        <v>1213</v>
      </c>
      <c r="AF6" t="s">
        <v>1213</v>
      </c>
      <c r="AG6" t="s">
        <v>1213</v>
      </c>
      <c r="AH6" t="s">
        <v>1213</v>
      </c>
      <c r="AI6" t="s">
        <v>1213</v>
      </c>
      <c r="AJ6" t="s">
        <v>1213</v>
      </c>
      <c r="AK6" t="s">
        <v>1213</v>
      </c>
      <c r="AL6" t="s">
        <v>1213</v>
      </c>
      <c r="AM6" t="s">
        <v>1213</v>
      </c>
      <c r="AN6" t="s">
        <v>1213</v>
      </c>
      <c r="AO6" t="s">
        <v>1213</v>
      </c>
      <c r="AP6" t="s">
        <v>1213</v>
      </c>
      <c r="AQ6" t="s">
        <v>1213</v>
      </c>
      <c r="AR6" t="s">
        <v>1213</v>
      </c>
      <c r="AS6" t="s">
        <v>1213</v>
      </c>
      <c r="AT6" t="s">
        <v>1213</v>
      </c>
      <c r="AU6" t="s">
        <v>1213</v>
      </c>
      <c r="AV6" t="s">
        <v>1213</v>
      </c>
      <c r="AW6" t="s">
        <v>1213</v>
      </c>
      <c r="AX6" t="s">
        <v>1213</v>
      </c>
      <c r="AY6" t="s">
        <v>1213</v>
      </c>
      <c r="AZ6" t="s">
        <v>1213</v>
      </c>
      <c r="BA6" t="s">
        <v>1213</v>
      </c>
      <c r="BB6" t="s">
        <v>1213</v>
      </c>
      <c r="BC6" t="s">
        <v>1213</v>
      </c>
      <c r="BD6" t="s">
        <v>1213</v>
      </c>
      <c r="BE6" t="s">
        <v>1213</v>
      </c>
      <c r="BF6" t="s">
        <v>1213</v>
      </c>
      <c r="BG6" t="s">
        <v>1213</v>
      </c>
      <c r="BH6" t="s">
        <v>1213</v>
      </c>
      <c r="BI6" t="s">
        <v>1213</v>
      </c>
      <c r="BJ6" t="s">
        <v>1213</v>
      </c>
      <c r="BK6" t="s">
        <v>1213</v>
      </c>
      <c r="BL6" t="s">
        <v>1213</v>
      </c>
      <c r="BM6" t="s">
        <v>1213</v>
      </c>
      <c r="BN6" t="s">
        <v>1213</v>
      </c>
      <c r="BO6" t="s">
        <v>1213</v>
      </c>
      <c r="BP6" t="s">
        <v>1213</v>
      </c>
      <c r="BQ6" t="s">
        <v>1213</v>
      </c>
      <c r="BR6" t="s">
        <v>1213</v>
      </c>
    </row>
    <row r="7" spans="1:70" x14ac:dyDescent="0.35">
      <c r="A7" t="s">
        <v>19</v>
      </c>
      <c r="B7" t="s">
        <v>447</v>
      </c>
      <c r="C7" t="s">
        <v>1977</v>
      </c>
      <c r="D7" t="s">
        <v>1978</v>
      </c>
      <c r="E7">
        <v>0</v>
      </c>
      <c r="F7">
        <v>0</v>
      </c>
      <c r="G7">
        <v>0</v>
      </c>
      <c r="H7">
        <v>0</v>
      </c>
      <c r="I7">
        <v>0</v>
      </c>
      <c r="J7">
        <v>0</v>
      </c>
      <c r="K7">
        <v>0</v>
      </c>
      <c r="L7">
        <v>0</v>
      </c>
      <c r="M7">
        <v>0</v>
      </c>
      <c r="N7">
        <v>0</v>
      </c>
      <c r="O7">
        <v>0</v>
      </c>
      <c r="P7">
        <v>0</v>
      </c>
      <c r="Q7">
        <v>0</v>
      </c>
      <c r="R7">
        <v>0</v>
      </c>
      <c r="S7">
        <v>0</v>
      </c>
      <c r="T7">
        <v>0</v>
      </c>
      <c r="U7">
        <v>0</v>
      </c>
      <c r="V7">
        <v>0</v>
      </c>
      <c r="W7">
        <v>0</v>
      </c>
      <c r="X7">
        <v>0</v>
      </c>
      <c r="Y7">
        <v>0</v>
      </c>
      <c r="Z7">
        <v>0</v>
      </c>
      <c r="AA7">
        <v>0</v>
      </c>
      <c r="AB7">
        <v>0</v>
      </c>
      <c r="AC7">
        <v>0</v>
      </c>
      <c r="AD7">
        <v>0</v>
      </c>
      <c r="AE7">
        <v>0</v>
      </c>
      <c r="AF7">
        <v>0</v>
      </c>
      <c r="AG7">
        <v>0</v>
      </c>
      <c r="AH7">
        <v>0</v>
      </c>
      <c r="AI7">
        <v>0</v>
      </c>
      <c r="AJ7">
        <v>0</v>
      </c>
      <c r="AK7">
        <v>0</v>
      </c>
      <c r="AL7">
        <v>0</v>
      </c>
      <c r="AM7">
        <v>0</v>
      </c>
      <c r="AN7">
        <v>0</v>
      </c>
      <c r="AO7">
        <v>0</v>
      </c>
      <c r="AP7">
        <v>0</v>
      </c>
      <c r="AQ7">
        <v>0</v>
      </c>
      <c r="AR7">
        <v>0</v>
      </c>
      <c r="AS7">
        <v>0</v>
      </c>
      <c r="AT7">
        <v>0</v>
      </c>
      <c r="AU7">
        <v>0</v>
      </c>
      <c r="AV7">
        <v>0</v>
      </c>
      <c r="AW7">
        <v>47.803928875476188</v>
      </c>
      <c r="AX7">
        <v>53.86846375213581</v>
      </c>
      <c r="AY7">
        <v>57.523221685410164</v>
      </c>
      <c r="AZ7">
        <v>62.516565661701812</v>
      </c>
      <c r="BA7">
        <v>79.032607184947182</v>
      </c>
      <c r="BB7">
        <v>73.649568996751711</v>
      </c>
      <c r="BC7">
        <v>75.254052493532271</v>
      </c>
      <c r="BD7">
        <v>84.137180678605759</v>
      </c>
      <c r="BE7">
        <v>89.556635537894394</v>
      </c>
      <c r="BF7">
        <v>96.171084256132943</v>
      </c>
      <c r="BG7">
        <v>100.66611692143057</v>
      </c>
      <c r="BH7">
        <v>100</v>
      </c>
      <c r="BI7">
        <v>104.38389195513892</v>
      </c>
      <c r="BJ7">
        <v>109.57798379842033</v>
      </c>
      <c r="BK7">
        <v>110.26410541165112</v>
      </c>
      <c r="BL7">
        <v>112.80279586874454</v>
      </c>
      <c r="BM7">
        <v>112.80279586874454</v>
      </c>
      <c r="BN7">
        <v>112.80279586874454</v>
      </c>
      <c r="BO7">
        <v>112.80279586874454</v>
      </c>
      <c r="BP7">
        <v>112.80279586874454</v>
      </c>
      <c r="BQ7">
        <v>112.80279586874454</v>
      </c>
      <c r="BR7">
        <v>112.80279586874454</v>
      </c>
    </row>
    <row r="8" spans="1:70" x14ac:dyDescent="0.35">
      <c r="A8" t="s">
        <v>1531</v>
      </c>
      <c r="B8" t="s">
        <v>1532</v>
      </c>
      <c r="C8" t="s">
        <v>1977</v>
      </c>
      <c r="D8" t="s">
        <v>1978</v>
      </c>
      <c r="E8" t="s">
        <v>1213</v>
      </c>
      <c r="F8" t="s">
        <v>1213</v>
      </c>
      <c r="G8" t="s">
        <v>1213</v>
      </c>
      <c r="H8" t="s">
        <v>1213</v>
      </c>
      <c r="I8" t="s">
        <v>1213</v>
      </c>
      <c r="J8" t="s">
        <v>1213</v>
      </c>
      <c r="K8" t="s">
        <v>1213</v>
      </c>
      <c r="L8" t="s">
        <v>1213</v>
      </c>
      <c r="M8" t="s">
        <v>1213</v>
      </c>
      <c r="N8" t="s">
        <v>1213</v>
      </c>
      <c r="O8" t="s">
        <v>1213</v>
      </c>
      <c r="P8" t="s">
        <v>1213</v>
      </c>
      <c r="Q8" t="s">
        <v>1213</v>
      </c>
      <c r="R8" t="s">
        <v>1213</v>
      </c>
      <c r="S8" t="s">
        <v>1213</v>
      </c>
      <c r="T8" t="s">
        <v>1213</v>
      </c>
      <c r="U8" t="s">
        <v>1213</v>
      </c>
      <c r="V8" t="s">
        <v>1213</v>
      </c>
      <c r="W8" t="s">
        <v>1213</v>
      </c>
      <c r="X8" t="s">
        <v>1213</v>
      </c>
      <c r="Y8" t="s">
        <v>1213</v>
      </c>
      <c r="Z8" t="s">
        <v>1213</v>
      </c>
      <c r="AA8" t="s">
        <v>1213</v>
      </c>
      <c r="AB8" t="s">
        <v>1213</v>
      </c>
      <c r="AC8" t="s">
        <v>1213</v>
      </c>
      <c r="AD8" t="s">
        <v>1213</v>
      </c>
      <c r="AE8" t="s">
        <v>1213</v>
      </c>
      <c r="AF8" t="s">
        <v>1213</v>
      </c>
      <c r="AG8" t="s">
        <v>1213</v>
      </c>
      <c r="AH8" t="s">
        <v>1213</v>
      </c>
      <c r="AI8" t="s">
        <v>1213</v>
      </c>
      <c r="AJ8" t="s">
        <v>1213</v>
      </c>
      <c r="AK8" t="s">
        <v>1213</v>
      </c>
      <c r="AL8" t="s">
        <v>1213</v>
      </c>
      <c r="AM8" t="s">
        <v>1213</v>
      </c>
      <c r="AN8" t="s">
        <v>1213</v>
      </c>
      <c r="AO8" t="s">
        <v>1213</v>
      </c>
      <c r="AP8" t="s">
        <v>1213</v>
      </c>
      <c r="AQ8" t="s">
        <v>1213</v>
      </c>
      <c r="AR8" t="s">
        <v>1213</v>
      </c>
      <c r="AS8" t="s">
        <v>1213</v>
      </c>
      <c r="AT8" t="s">
        <v>1213</v>
      </c>
      <c r="AU8" t="s">
        <v>1213</v>
      </c>
      <c r="AV8" t="s">
        <v>1213</v>
      </c>
      <c r="AW8" t="s">
        <v>1213</v>
      </c>
      <c r="AX8" t="s">
        <v>1213</v>
      </c>
      <c r="AY8" t="s">
        <v>1213</v>
      </c>
      <c r="AZ8" t="s">
        <v>1213</v>
      </c>
      <c r="BA8" t="s">
        <v>1213</v>
      </c>
      <c r="BB8" t="s">
        <v>1213</v>
      </c>
      <c r="BC8" t="s">
        <v>1213</v>
      </c>
      <c r="BD8" t="s">
        <v>1213</v>
      </c>
      <c r="BE8" t="s">
        <v>1213</v>
      </c>
      <c r="BF8" t="s">
        <v>1213</v>
      </c>
      <c r="BG8" t="s">
        <v>1213</v>
      </c>
      <c r="BH8" t="s">
        <v>1213</v>
      </c>
      <c r="BI8" t="s">
        <v>1213</v>
      </c>
      <c r="BJ8" t="s">
        <v>1213</v>
      </c>
      <c r="BK8" t="s">
        <v>1213</v>
      </c>
      <c r="BL8" t="s">
        <v>1213</v>
      </c>
      <c r="BM8" t="s">
        <v>1213</v>
      </c>
      <c r="BN8" t="s">
        <v>1213</v>
      </c>
      <c r="BO8" t="s">
        <v>1213</v>
      </c>
      <c r="BP8" t="s">
        <v>1213</v>
      </c>
      <c r="BQ8" t="s">
        <v>1213</v>
      </c>
      <c r="BR8" t="s">
        <v>1213</v>
      </c>
    </row>
    <row r="9" spans="1:70" x14ac:dyDescent="0.35">
      <c r="A9" t="s">
        <v>1533</v>
      </c>
      <c r="B9" t="s">
        <v>1534</v>
      </c>
      <c r="C9" t="s">
        <v>1977</v>
      </c>
      <c r="D9" t="s">
        <v>1978</v>
      </c>
      <c r="E9">
        <v>0</v>
      </c>
      <c r="F9">
        <v>0</v>
      </c>
      <c r="G9">
        <v>0</v>
      </c>
      <c r="H9">
        <v>0</v>
      </c>
      <c r="I9">
        <v>0</v>
      </c>
      <c r="J9">
        <v>0</v>
      </c>
      <c r="K9">
        <v>0</v>
      </c>
      <c r="L9">
        <v>0</v>
      </c>
      <c r="M9">
        <v>0</v>
      </c>
      <c r="N9">
        <v>0</v>
      </c>
      <c r="O9">
        <v>0</v>
      </c>
      <c r="P9">
        <v>0</v>
      </c>
      <c r="Q9">
        <v>0</v>
      </c>
      <c r="R9">
        <v>0</v>
      </c>
      <c r="S9">
        <v>0</v>
      </c>
      <c r="T9">
        <v>0</v>
      </c>
      <c r="U9">
        <v>0</v>
      </c>
      <c r="V9">
        <v>0</v>
      </c>
      <c r="W9">
        <v>0</v>
      </c>
      <c r="X9">
        <v>0</v>
      </c>
      <c r="Y9">
        <v>0</v>
      </c>
      <c r="Z9">
        <v>0</v>
      </c>
      <c r="AA9">
        <v>0</v>
      </c>
      <c r="AB9">
        <v>0</v>
      </c>
      <c r="AC9">
        <v>0</v>
      </c>
      <c r="AD9">
        <v>0</v>
      </c>
      <c r="AE9">
        <v>0</v>
      </c>
      <c r="AF9">
        <v>0</v>
      </c>
      <c r="AG9">
        <v>0</v>
      </c>
      <c r="AH9">
        <v>0</v>
      </c>
      <c r="AI9">
        <v>1.3901077802757714E-8</v>
      </c>
      <c r="AJ9">
        <v>2.5547926772635745E-8</v>
      </c>
      <c r="AK9">
        <v>1.0206647215538332E-7</v>
      </c>
      <c r="AL9">
        <v>1.5090809686777516E-6</v>
      </c>
      <c r="AM9">
        <v>1.5842219297737408E-5</v>
      </c>
      <c r="AN9">
        <v>4.3826716968845697E-4</v>
      </c>
      <c r="AO9">
        <v>1.8604905838491285E-2</v>
      </c>
      <c r="AP9">
        <v>5.9382528432615649E-2</v>
      </c>
      <c r="AQ9">
        <v>0.12309096808053839</v>
      </c>
      <c r="AR9">
        <v>0.42859770709676598</v>
      </c>
      <c r="AS9">
        <v>1.8215268469162489</v>
      </c>
      <c r="AT9">
        <v>4.6004668291244517</v>
      </c>
      <c r="AU9">
        <v>9.6102572541856262</v>
      </c>
      <c r="AV9">
        <v>19.04985014537597</v>
      </c>
      <c r="AW9">
        <v>27.344556231765576</v>
      </c>
      <c r="AX9">
        <v>33.621092734026156</v>
      </c>
      <c r="AY9">
        <v>38.094449786429671</v>
      </c>
      <c r="AZ9">
        <v>42.761590329062301</v>
      </c>
      <c r="BA9">
        <v>48.096453272915554</v>
      </c>
      <c r="BB9">
        <v>54.700232866989104</v>
      </c>
      <c r="BC9">
        <v>62.615168663854469</v>
      </c>
      <c r="BD9">
        <v>71.057238693171556</v>
      </c>
      <c r="BE9">
        <v>78.360434126171654</v>
      </c>
      <c r="BF9">
        <v>85.238767513211528</v>
      </c>
      <c r="BG9">
        <v>91.444479920998191</v>
      </c>
      <c r="BH9">
        <v>100</v>
      </c>
      <c r="BI9">
        <v>130.69441508067194</v>
      </c>
      <c r="BJ9">
        <v>169.6994835218949</v>
      </c>
      <c r="BK9">
        <v>203.00968987807613</v>
      </c>
      <c r="BL9">
        <v>237.68568191288605</v>
      </c>
      <c r="BM9">
        <v>290.62194184473549</v>
      </c>
      <c r="BN9">
        <v>365.46957374558485</v>
      </c>
      <c r="BO9">
        <v>443.51666156343896</v>
      </c>
      <c r="BP9">
        <v>504.03052626409362</v>
      </c>
      <c r="BQ9">
        <v>504.03052626409362</v>
      </c>
      <c r="BR9">
        <v>504.03052626409362</v>
      </c>
    </row>
    <row r="10" spans="1:70" x14ac:dyDescent="0.35">
      <c r="A10" t="s">
        <v>1535</v>
      </c>
      <c r="B10" t="s">
        <v>1536</v>
      </c>
      <c r="C10" t="s">
        <v>1977</v>
      </c>
      <c r="D10" t="s">
        <v>1978</v>
      </c>
      <c r="E10">
        <v>0</v>
      </c>
      <c r="F10">
        <v>0</v>
      </c>
      <c r="G10">
        <v>0</v>
      </c>
      <c r="H10">
        <v>0</v>
      </c>
      <c r="I10">
        <v>0</v>
      </c>
      <c r="J10">
        <v>0</v>
      </c>
      <c r="K10">
        <v>0</v>
      </c>
      <c r="L10">
        <v>0</v>
      </c>
      <c r="M10">
        <v>0</v>
      </c>
      <c r="N10">
        <v>0</v>
      </c>
      <c r="O10">
        <v>0</v>
      </c>
      <c r="P10">
        <v>0</v>
      </c>
      <c r="Q10">
        <v>0</v>
      </c>
      <c r="R10">
        <v>0</v>
      </c>
      <c r="S10">
        <v>0</v>
      </c>
      <c r="T10">
        <v>0</v>
      </c>
      <c r="U10">
        <v>0</v>
      </c>
      <c r="V10">
        <v>0</v>
      </c>
      <c r="W10">
        <v>0</v>
      </c>
      <c r="X10">
        <v>0</v>
      </c>
      <c r="Y10">
        <v>0</v>
      </c>
      <c r="Z10">
        <v>0</v>
      </c>
      <c r="AA10">
        <v>0</v>
      </c>
      <c r="AB10">
        <v>0</v>
      </c>
      <c r="AC10">
        <v>0</v>
      </c>
      <c r="AD10">
        <v>0</v>
      </c>
      <c r="AE10">
        <v>0</v>
      </c>
      <c r="AF10">
        <v>0</v>
      </c>
      <c r="AG10">
        <v>0</v>
      </c>
      <c r="AH10">
        <v>0</v>
      </c>
      <c r="AI10">
        <v>0</v>
      </c>
      <c r="AJ10">
        <v>4.5912764477418477</v>
      </c>
      <c r="AK10">
        <v>14.967810124374731</v>
      </c>
      <c r="AL10">
        <v>27.69115988648268</v>
      </c>
      <c r="AM10">
        <v>33.9396847062728</v>
      </c>
      <c r="AN10">
        <v>36.58467850650419</v>
      </c>
      <c r="AO10">
        <v>41.240253651237381</v>
      </c>
      <c r="AP10">
        <v>54.923882965826955</v>
      </c>
      <c r="AQ10">
        <v>66.261742610771677</v>
      </c>
      <c r="AR10">
        <v>66.519790786404073</v>
      </c>
      <c r="AS10">
        <v>66.553062746057321</v>
      </c>
      <c r="AT10">
        <v>68.621257917488691</v>
      </c>
      <c r="AU10">
        <v>73.953490491799457</v>
      </c>
      <c r="AV10">
        <v>74.311427317310645</v>
      </c>
      <c r="AW10">
        <v>76.005742105186002</v>
      </c>
      <c r="AX10">
        <v>77.804480283977753</v>
      </c>
      <c r="AY10">
        <v>79.649013131554057</v>
      </c>
      <c r="AZ10">
        <v>81.984865786448935</v>
      </c>
      <c r="BA10">
        <v>84.707477339946564</v>
      </c>
      <c r="BB10">
        <v>86.627729859466385</v>
      </c>
      <c r="BC10">
        <v>89.768892020912674</v>
      </c>
      <c r="BD10">
        <v>92.847177965975405</v>
      </c>
      <c r="BE10">
        <v>94.733454440788719</v>
      </c>
      <c r="BF10">
        <v>96.56902956053608</v>
      </c>
      <c r="BG10">
        <v>98.13911165551643</v>
      </c>
      <c r="BH10">
        <v>100</v>
      </c>
      <c r="BI10">
        <v>101.275431683674</v>
      </c>
      <c r="BJ10">
        <v>103.28743152345795</v>
      </c>
      <c r="BK10">
        <v>105.3821622257844</v>
      </c>
      <c r="BL10">
        <v>106.8692002107732</v>
      </c>
      <c r="BM10">
        <v>108.60142877486574</v>
      </c>
      <c r="BN10">
        <v>110.81849613459551</v>
      </c>
      <c r="BO10">
        <v>118.27126464569437</v>
      </c>
      <c r="BP10">
        <v>0</v>
      </c>
      <c r="BQ10">
        <v>0</v>
      </c>
      <c r="BR10">
        <v>0</v>
      </c>
    </row>
    <row r="11" spans="1:70" x14ac:dyDescent="0.35">
      <c r="A11" t="s">
        <v>1537</v>
      </c>
      <c r="B11" t="s">
        <v>1538</v>
      </c>
      <c r="C11" t="s">
        <v>1977</v>
      </c>
      <c r="D11" t="s">
        <v>1978</v>
      </c>
      <c r="E11" t="s">
        <v>1213</v>
      </c>
      <c r="F11" t="s">
        <v>1213</v>
      </c>
      <c r="G11" t="s">
        <v>1213</v>
      </c>
      <c r="H11" t="s">
        <v>1213</v>
      </c>
      <c r="I11" t="s">
        <v>1213</v>
      </c>
      <c r="J11" t="s">
        <v>1213</v>
      </c>
      <c r="K11" t="s">
        <v>1213</v>
      </c>
      <c r="L11" t="s">
        <v>1213</v>
      </c>
      <c r="M11" t="s">
        <v>1213</v>
      </c>
      <c r="N11" t="s">
        <v>1213</v>
      </c>
      <c r="O11" t="s">
        <v>1213</v>
      </c>
      <c r="P11" t="s">
        <v>1213</v>
      </c>
      <c r="Q11" t="s">
        <v>1213</v>
      </c>
      <c r="R11" t="s">
        <v>1213</v>
      </c>
      <c r="S11" t="s">
        <v>1213</v>
      </c>
      <c r="T11" t="s">
        <v>1213</v>
      </c>
      <c r="U11" t="s">
        <v>1213</v>
      </c>
      <c r="V11" t="s">
        <v>1213</v>
      </c>
      <c r="W11" t="s">
        <v>1213</v>
      </c>
      <c r="X11" t="s">
        <v>1213</v>
      </c>
      <c r="Y11" t="s">
        <v>1213</v>
      </c>
      <c r="Z11" t="s">
        <v>1213</v>
      </c>
      <c r="AA11" t="s">
        <v>1213</v>
      </c>
      <c r="AB11" t="s">
        <v>1213</v>
      </c>
      <c r="AC11" t="s">
        <v>1213</v>
      </c>
      <c r="AD11" t="s">
        <v>1213</v>
      </c>
      <c r="AE11" t="s">
        <v>1213</v>
      </c>
      <c r="AF11" t="s">
        <v>1213</v>
      </c>
      <c r="AG11" t="s">
        <v>1213</v>
      </c>
      <c r="AH11" t="s">
        <v>1213</v>
      </c>
      <c r="AI11" t="s">
        <v>1213</v>
      </c>
      <c r="AJ11" t="s">
        <v>1213</v>
      </c>
      <c r="AK11" t="s">
        <v>1213</v>
      </c>
      <c r="AL11" t="s">
        <v>1213</v>
      </c>
      <c r="AM11" t="s">
        <v>1213</v>
      </c>
      <c r="AN11" t="s">
        <v>1213</v>
      </c>
      <c r="AO11" t="s">
        <v>1213</v>
      </c>
      <c r="AP11" t="s">
        <v>1213</v>
      </c>
      <c r="AQ11" t="s">
        <v>1213</v>
      </c>
      <c r="AR11" t="s">
        <v>1213</v>
      </c>
      <c r="AS11" t="s">
        <v>1213</v>
      </c>
      <c r="AT11" t="s">
        <v>1213</v>
      </c>
      <c r="AU11" t="s">
        <v>1213</v>
      </c>
      <c r="AV11" t="s">
        <v>1213</v>
      </c>
      <c r="AW11" t="s">
        <v>1213</v>
      </c>
      <c r="AX11" t="s">
        <v>1213</v>
      </c>
      <c r="AY11" t="s">
        <v>1213</v>
      </c>
      <c r="AZ11" t="s">
        <v>1213</v>
      </c>
      <c r="BA11" t="s">
        <v>1213</v>
      </c>
      <c r="BB11" t="s">
        <v>1213</v>
      </c>
      <c r="BC11" t="s">
        <v>1213</v>
      </c>
      <c r="BD11" t="s">
        <v>1213</v>
      </c>
      <c r="BE11" t="s">
        <v>1213</v>
      </c>
      <c r="BF11" t="s">
        <v>1213</v>
      </c>
      <c r="BG11" t="s">
        <v>1213</v>
      </c>
      <c r="BH11" t="s">
        <v>1213</v>
      </c>
      <c r="BI11" t="s">
        <v>1213</v>
      </c>
      <c r="BJ11" t="s">
        <v>1213</v>
      </c>
      <c r="BK11" t="s">
        <v>1213</v>
      </c>
      <c r="BL11" t="s">
        <v>1213</v>
      </c>
      <c r="BM11" t="s">
        <v>1213</v>
      </c>
      <c r="BN11" t="s">
        <v>1213</v>
      </c>
      <c r="BO11" t="s">
        <v>1213</v>
      </c>
      <c r="BP11" t="s">
        <v>1213</v>
      </c>
      <c r="BQ11" t="s">
        <v>1213</v>
      </c>
      <c r="BR11" t="s">
        <v>1213</v>
      </c>
    </row>
    <row r="12" spans="1:70" x14ac:dyDescent="0.35">
      <c r="A12" t="s">
        <v>1539</v>
      </c>
      <c r="B12" t="s">
        <v>1540</v>
      </c>
      <c r="C12" t="s">
        <v>1977</v>
      </c>
      <c r="D12" t="s">
        <v>1978</v>
      </c>
      <c r="E12" t="s">
        <v>1213</v>
      </c>
      <c r="F12" t="s">
        <v>1213</v>
      </c>
      <c r="G12" t="s">
        <v>1213</v>
      </c>
      <c r="H12" t="s">
        <v>1213</v>
      </c>
      <c r="I12" t="s">
        <v>1213</v>
      </c>
      <c r="J12" t="s">
        <v>1213</v>
      </c>
      <c r="K12" t="s">
        <v>1213</v>
      </c>
      <c r="L12" t="s">
        <v>1213</v>
      </c>
      <c r="M12" t="s">
        <v>1213</v>
      </c>
      <c r="N12" t="s">
        <v>1213</v>
      </c>
      <c r="O12" t="s">
        <v>1213</v>
      </c>
      <c r="P12" t="s">
        <v>1213</v>
      </c>
      <c r="Q12" t="s">
        <v>1213</v>
      </c>
      <c r="R12" t="s">
        <v>1213</v>
      </c>
      <c r="S12" t="s">
        <v>1213</v>
      </c>
      <c r="T12" t="s">
        <v>1213</v>
      </c>
      <c r="U12" t="s">
        <v>1213</v>
      </c>
      <c r="V12" t="s">
        <v>1213</v>
      </c>
      <c r="W12" t="s">
        <v>1213</v>
      </c>
      <c r="X12" t="s">
        <v>1213</v>
      </c>
      <c r="Y12" t="s">
        <v>1213</v>
      </c>
      <c r="Z12" t="s">
        <v>1213</v>
      </c>
      <c r="AA12" t="s">
        <v>1213</v>
      </c>
      <c r="AB12" t="s">
        <v>1213</v>
      </c>
      <c r="AC12" t="s">
        <v>1213</v>
      </c>
      <c r="AD12" t="s">
        <v>1213</v>
      </c>
      <c r="AE12" t="s">
        <v>1213</v>
      </c>
      <c r="AF12" t="s">
        <v>1213</v>
      </c>
      <c r="AG12" t="s">
        <v>1213</v>
      </c>
      <c r="AH12" t="s">
        <v>1213</v>
      </c>
      <c r="AI12" t="s">
        <v>1213</v>
      </c>
      <c r="AJ12" t="s">
        <v>1213</v>
      </c>
      <c r="AK12" t="s">
        <v>1213</v>
      </c>
      <c r="AL12" t="s">
        <v>1213</v>
      </c>
      <c r="AM12" t="s">
        <v>1213</v>
      </c>
      <c r="AN12" t="s">
        <v>1213</v>
      </c>
      <c r="AO12" t="s">
        <v>1213</v>
      </c>
      <c r="AP12" t="s">
        <v>1213</v>
      </c>
      <c r="AQ12" t="s">
        <v>1213</v>
      </c>
      <c r="AR12" t="s">
        <v>1213</v>
      </c>
      <c r="AS12" t="s">
        <v>1213</v>
      </c>
      <c r="AT12" t="s">
        <v>1213</v>
      </c>
      <c r="AU12" t="s">
        <v>1213</v>
      </c>
      <c r="AV12" t="s">
        <v>1213</v>
      </c>
      <c r="AW12" t="s">
        <v>1213</v>
      </c>
      <c r="AX12" t="s">
        <v>1213</v>
      </c>
      <c r="AY12" t="s">
        <v>1213</v>
      </c>
      <c r="AZ12" t="s">
        <v>1213</v>
      </c>
      <c r="BA12" t="s">
        <v>1213</v>
      </c>
      <c r="BB12" t="s">
        <v>1213</v>
      </c>
      <c r="BC12" t="s">
        <v>1213</v>
      </c>
      <c r="BD12" t="s">
        <v>1213</v>
      </c>
      <c r="BE12" t="s">
        <v>1213</v>
      </c>
      <c r="BF12" t="s">
        <v>1213</v>
      </c>
      <c r="BG12" t="s">
        <v>1213</v>
      </c>
      <c r="BH12" t="s">
        <v>1213</v>
      </c>
      <c r="BI12" t="s">
        <v>1213</v>
      </c>
      <c r="BJ12" t="s">
        <v>1213</v>
      </c>
      <c r="BK12" t="s">
        <v>1213</v>
      </c>
      <c r="BL12" t="s">
        <v>1213</v>
      </c>
      <c r="BM12" t="s">
        <v>1213</v>
      </c>
      <c r="BN12" t="s">
        <v>1213</v>
      </c>
      <c r="BO12" t="s">
        <v>1213</v>
      </c>
      <c r="BP12" t="s">
        <v>1213</v>
      </c>
      <c r="BQ12" t="s">
        <v>1213</v>
      </c>
      <c r="BR12" t="s">
        <v>1213</v>
      </c>
    </row>
    <row r="13" spans="1:70" x14ac:dyDescent="0.35">
      <c r="A13" t="s">
        <v>1541</v>
      </c>
      <c r="B13" t="s">
        <v>1542</v>
      </c>
      <c r="C13" t="s">
        <v>1977</v>
      </c>
      <c r="D13" t="s">
        <v>1978</v>
      </c>
      <c r="E13">
        <v>0</v>
      </c>
      <c r="F13">
        <v>0</v>
      </c>
      <c r="G13">
        <v>0</v>
      </c>
      <c r="H13">
        <v>0</v>
      </c>
      <c r="I13">
        <v>0</v>
      </c>
      <c r="J13">
        <v>0</v>
      </c>
      <c r="K13">
        <v>0</v>
      </c>
      <c r="L13">
        <v>0</v>
      </c>
      <c r="M13">
        <v>0</v>
      </c>
      <c r="N13">
        <v>0</v>
      </c>
      <c r="O13">
        <v>0</v>
      </c>
      <c r="P13">
        <v>0</v>
      </c>
      <c r="Q13">
        <v>0</v>
      </c>
      <c r="R13">
        <v>0</v>
      </c>
      <c r="S13">
        <v>0</v>
      </c>
      <c r="T13">
        <v>0</v>
      </c>
      <c r="U13">
        <v>0</v>
      </c>
      <c r="V13">
        <v>0</v>
      </c>
      <c r="W13">
        <v>0</v>
      </c>
      <c r="X13">
        <v>0</v>
      </c>
      <c r="Y13">
        <v>0</v>
      </c>
      <c r="Z13">
        <v>0</v>
      </c>
      <c r="AA13">
        <v>0</v>
      </c>
      <c r="AB13">
        <v>0</v>
      </c>
      <c r="AC13">
        <v>0</v>
      </c>
      <c r="AD13">
        <v>0</v>
      </c>
      <c r="AE13">
        <v>0</v>
      </c>
      <c r="AF13">
        <v>0</v>
      </c>
      <c r="AG13">
        <v>0</v>
      </c>
      <c r="AH13">
        <v>0</v>
      </c>
      <c r="AI13">
        <v>0</v>
      </c>
      <c r="AJ13">
        <v>0</v>
      </c>
      <c r="AK13">
        <v>0</v>
      </c>
      <c r="AL13">
        <v>0</v>
      </c>
      <c r="AM13">
        <v>0</v>
      </c>
      <c r="AN13">
        <v>0</v>
      </c>
      <c r="AO13">
        <v>0</v>
      </c>
      <c r="AP13">
        <v>0</v>
      </c>
      <c r="AQ13">
        <v>0</v>
      </c>
      <c r="AR13">
        <v>0</v>
      </c>
      <c r="AS13">
        <v>0</v>
      </c>
      <c r="AT13">
        <v>0</v>
      </c>
      <c r="AU13">
        <v>0</v>
      </c>
      <c r="AV13">
        <v>0</v>
      </c>
      <c r="AW13">
        <v>0</v>
      </c>
      <c r="AX13">
        <v>0</v>
      </c>
      <c r="AY13">
        <v>0</v>
      </c>
      <c r="AZ13">
        <v>79.519096216682101</v>
      </c>
      <c r="BA13">
        <v>89.260519678103634</v>
      </c>
      <c r="BB13">
        <v>90.654602234054991</v>
      </c>
      <c r="BC13">
        <v>91.450534491732171</v>
      </c>
      <c r="BD13">
        <v>92.252872642831122</v>
      </c>
      <c r="BE13">
        <v>92.863834727949552</v>
      </c>
      <c r="BF13">
        <v>93.886375465428245</v>
      </c>
      <c r="BG13">
        <v>96.089202065900679</v>
      </c>
      <c r="BH13">
        <v>100</v>
      </c>
      <c r="BI13">
        <v>101.61748808904179</v>
      </c>
      <c r="BJ13">
        <v>103.61612683668982</v>
      </c>
      <c r="BK13">
        <v>106.79572631930093</v>
      </c>
      <c r="BL13">
        <v>104.73341418166953</v>
      </c>
      <c r="BM13">
        <v>102.55558423727129</v>
      </c>
      <c r="BN13">
        <v>102.54137009031582</v>
      </c>
      <c r="BO13">
        <v>107.49195320303215</v>
      </c>
      <c r="BP13">
        <v>0</v>
      </c>
      <c r="BQ13">
        <v>0</v>
      </c>
      <c r="BR13">
        <v>0</v>
      </c>
    </row>
    <row r="14" spans="1:70" x14ac:dyDescent="0.35">
      <c r="A14" t="s">
        <v>1543</v>
      </c>
      <c r="B14" t="s">
        <v>1544</v>
      </c>
      <c r="C14" t="s">
        <v>1977</v>
      </c>
      <c r="D14" t="s">
        <v>1978</v>
      </c>
      <c r="E14" t="s">
        <v>1213</v>
      </c>
      <c r="F14" t="s">
        <v>1213</v>
      </c>
      <c r="G14" t="s">
        <v>1213</v>
      </c>
      <c r="H14" t="s">
        <v>1213</v>
      </c>
      <c r="I14" t="s">
        <v>1213</v>
      </c>
      <c r="J14" t="s">
        <v>1213</v>
      </c>
      <c r="K14" t="s">
        <v>1213</v>
      </c>
      <c r="L14" t="s">
        <v>1213</v>
      </c>
      <c r="M14" t="s">
        <v>1213</v>
      </c>
      <c r="N14" t="s">
        <v>1213</v>
      </c>
      <c r="O14" t="s">
        <v>1213</v>
      </c>
      <c r="P14" t="s">
        <v>1213</v>
      </c>
      <c r="Q14" t="s">
        <v>1213</v>
      </c>
      <c r="R14" t="s">
        <v>1213</v>
      </c>
      <c r="S14" t="s">
        <v>1213</v>
      </c>
      <c r="T14" t="s">
        <v>1213</v>
      </c>
      <c r="U14" t="s">
        <v>1213</v>
      </c>
      <c r="V14" t="s">
        <v>1213</v>
      </c>
      <c r="W14" t="s">
        <v>1213</v>
      </c>
      <c r="X14" t="s">
        <v>1213</v>
      </c>
      <c r="Y14" t="s">
        <v>1213</v>
      </c>
      <c r="Z14" t="s">
        <v>1213</v>
      </c>
      <c r="AA14" t="s">
        <v>1213</v>
      </c>
      <c r="AB14" t="s">
        <v>1213</v>
      </c>
      <c r="AC14" t="s">
        <v>1213</v>
      </c>
      <c r="AD14" t="s">
        <v>1213</v>
      </c>
      <c r="AE14" t="s">
        <v>1213</v>
      </c>
      <c r="AF14" t="s">
        <v>1213</v>
      </c>
      <c r="AG14" t="s">
        <v>1213</v>
      </c>
      <c r="AH14" t="s">
        <v>1213</v>
      </c>
      <c r="AI14" t="s">
        <v>1213</v>
      </c>
      <c r="AJ14" t="s">
        <v>1213</v>
      </c>
      <c r="AK14" t="s">
        <v>1213</v>
      </c>
      <c r="AL14" t="s">
        <v>1213</v>
      </c>
      <c r="AM14" t="s">
        <v>1213</v>
      </c>
      <c r="AN14" t="s">
        <v>1213</v>
      </c>
      <c r="AO14" t="s">
        <v>1213</v>
      </c>
      <c r="AP14" t="s">
        <v>1213</v>
      </c>
      <c r="AQ14" t="s">
        <v>1213</v>
      </c>
      <c r="AR14" t="s">
        <v>1213</v>
      </c>
      <c r="AS14" t="s">
        <v>1213</v>
      </c>
      <c r="AT14" t="s">
        <v>1213</v>
      </c>
      <c r="AU14" t="s">
        <v>1213</v>
      </c>
      <c r="AV14" t="s">
        <v>1213</v>
      </c>
      <c r="AW14" t="s">
        <v>1213</v>
      </c>
      <c r="AX14" t="s">
        <v>1213</v>
      </c>
      <c r="AY14" t="s">
        <v>1213</v>
      </c>
      <c r="AZ14" t="s">
        <v>1213</v>
      </c>
      <c r="BA14" t="s">
        <v>1213</v>
      </c>
      <c r="BB14" t="s">
        <v>1213</v>
      </c>
      <c r="BC14" t="s">
        <v>1213</v>
      </c>
      <c r="BD14" t="s">
        <v>1213</v>
      </c>
      <c r="BE14" t="s">
        <v>1213</v>
      </c>
      <c r="BF14" t="s">
        <v>1213</v>
      </c>
      <c r="BG14" t="s">
        <v>1213</v>
      </c>
      <c r="BH14" t="s">
        <v>1213</v>
      </c>
      <c r="BI14" t="s">
        <v>1213</v>
      </c>
      <c r="BJ14" t="s">
        <v>1213</v>
      </c>
      <c r="BK14" t="s">
        <v>1213</v>
      </c>
      <c r="BL14" t="s">
        <v>1213</v>
      </c>
      <c r="BM14" t="s">
        <v>1213</v>
      </c>
      <c r="BN14" t="s">
        <v>1213</v>
      </c>
      <c r="BO14" t="s">
        <v>1213</v>
      </c>
      <c r="BP14" t="s">
        <v>1213</v>
      </c>
      <c r="BQ14" t="s">
        <v>1213</v>
      </c>
      <c r="BR14" t="s">
        <v>1213</v>
      </c>
    </row>
    <row r="15" spans="1:70" x14ac:dyDescent="0.35">
      <c r="A15" t="s">
        <v>20</v>
      </c>
      <c r="B15" t="s">
        <v>451</v>
      </c>
      <c r="C15" t="s">
        <v>1977</v>
      </c>
      <c r="D15" t="s">
        <v>1978</v>
      </c>
      <c r="E15">
        <v>0</v>
      </c>
      <c r="F15">
        <v>0</v>
      </c>
      <c r="G15">
        <v>0</v>
      </c>
      <c r="H15">
        <v>0</v>
      </c>
      <c r="I15">
        <v>0</v>
      </c>
      <c r="J15">
        <v>0</v>
      </c>
      <c r="K15">
        <v>0</v>
      </c>
      <c r="L15">
        <v>0</v>
      </c>
      <c r="M15">
        <v>0</v>
      </c>
      <c r="N15">
        <v>0</v>
      </c>
      <c r="O15">
        <v>0</v>
      </c>
      <c r="P15">
        <v>0</v>
      </c>
      <c r="Q15">
        <v>0</v>
      </c>
      <c r="R15">
        <v>0</v>
      </c>
      <c r="S15">
        <v>0</v>
      </c>
      <c r="T15">
        <v>0</v>
      </c>
      <c r="U15">
        <v>0</v>
      </c>
      <c r="V15">
        <v>0</v>
      </c>
      <c r="W15">
        <v>0</v>
      </c>
      <c r="X15">
        <v>0</v>
      </c>
      <c r="Y15">
        <v>0</v>
      </c>
      <c r="Z15">
        <v>0</v>
      </c>
      <c r="AA15">
        <v>0</v>
      </c>
      <c r="AB15">
        <v>0</v>
      </c>
      <c r="AC15">
        <v>0</v>
      </c>
      <c r="AD15">
        <v>0</v>
      </c>
      <c r="AE15">
        <v>0</v>
      </c>
      <c r="AF15">
        <v>0</v>
      </c>
      <c r="AG15">
        <v>0</v>
      </c>
      <c r="AH15">
        <v>0</v>
      </c>
      <c r="AI15">
        <v>0</v>
      </c>
      <c r="AJ15">
        <v>0</v>
      </c>
      <c r="AK15">
        <v>0</v>
      </c>
      <c r="AL15">
        <v>0.37031699225164483</v>
      </c>
      <c r="AM15">
        <v>12.863921488719086</v>
      </c>
      <c r="AN15">
        <v>35.498161863848381</v>
      </c>
      <c r="AO15">
        <v>42.129639380434384</v>
      </c>
      <c r="AP15">
        <v>48.011258959698011</v>
      </c>
      <c r="AQ15">
        <v>52.175028826886788</v>
      </c>
      <c r="AR15">
        <v>52.513251239281281</v>
      </c>
      <c r="AS15">
        <v>52.097932458689883</v>
      </c>
      <c r="AT15">
        <v>53.73688373682068</v>
      </c>
      <c r="AU15">
        <v>54.306521193176991</v>
      </c>
      <c r="AV15">
        <v>56.870632572559941</v>
      </c>
      <c r="AW15">
        <v>60.829545942314759</v>
      </c>
      <c r="AX15">
        <v>61.218202945079128</v>
      </c>
      <c r="AY15">
        <v>62.988851693416095</v>
      </c>
      <c r="AZ15">
        <v>65.764997712071562</v>
      </c>
      <c r="BA15">
        <v>71.650934330254586</v>
      </c>
      <c r="BB15">
        <v>74.091914592137172</v>
      </c>
      <c r="BC15">
        <v>80.149937286062894</v>
      </c>
      <c r="BD15">
        <v>86.281413963433934</v>
      </c>
      <c r="BE15">
        <v>88.488509855837762</v>
      </c>
      <c r="BF15">
        <v>93.611700604782854</v>
      </c>
      <c r="BG15">
        <v>96.402554369148646</v>
      </c>
      <c r="BH15">
        <v>100</v>
      </c>
      <c r="BI15">
        <v>98.59639244099148</v>
      </c>
      <c r="BJ15">
        <v>99.552336986837261</v>
      </c>
      <c r="BK15">
        <v>102.06128865219677</v>
      </c>
      <c r="BL15">
        <v>103.53448886102852</v>
      </c>
      <c r="BM15">
        <v>104.7887427020587</v>
      </c>
      <c r="BN15">
        <v>112.31764232019692</v>
      </c>
      <c r="BO15">
        <v>122.02290993117593</v>
      </c>
      <c r="BP15">
        <v>124.43947455066447</v>
      </c>
      <c r="BQ15">
        <v>124.43947455066447</v>
      </c>
      <c r="BR15">
        <v>124.43947455066447</v>
      </c>
    </row>
    <row r="16" spans="1:70" x14ac:dyDescent="0.35">
      <c r="A16" t="s">
        <v>1545</v>
      </c>
      <c r="B16" t="s">
        <v>1546</v>
      </c>
      <c r="C16" t="s">
        <v>1977</v>
      </c>
      <c r="D16" t="s">
        <v>1978</v>
      </c>
      <c r="E16" t="s">
        <v>1213</v>
      </c>
      <c r="F16" t="s">
        <v>1213</v>
      </c>
      <c r="G16" t="s">
        <v>1213</v>
      </c>
      <c r="H16" t="s">
        <v>1213</v>
      </c>
      <c r="I16" t="s">
        <v>1213</v>
      </c>
      <c r="J16" t="s">
        <v>1213</v>
      </c>
      <c r="K16" t="s">
        <v>1213</v>
      </c>
      <c r="L16" t="s">
        <v>1213</v>
      </c>
      <c r="M16" t="s">
        <v>1213</v>
      </c>
      <c r="N16" t="s">
        <v>1213</v>
      </c>
      <c r="O16" t="s">
        <v>1213</v>
      </c>
      <c r="P16" t="s">
        <v>1213</v>
      </c>
      <c r="Q16" t="s">
        <v>1213</v>
      </c>
      <c r="R16" t="s">
        <v>1213</v>
      </c>
      <c r="S16" t="s">
        <v>1213</v>
      </c>
      <c r="T16" t="s">
        <v>1213</v>
      </c>
      <c r="U16" t="s">
        <v>1213</v>
      </c>
      <c r="V16" t="s">
        <v>1213</v>
      </c>
      <c r="W16" t="s">
        <v>1213</v>
      </c>
      <c r="X16" t="s">
        <v>1213</v>
      </c>
      <c r="Y16" t="s">
        <v>1213</v>
      </c>
      <c r="Z16" t="s">
        <v>1213</v>
      </c>
      <c r="AA16" t="s">
        <v>1213</v>
      </c>
      <c r="AB16" t="s">
        <v>1213</v>
      </c>
      <c r="AC16" t="s">
        <v>1213</v>
      </c>
      <c r="AD16" t="s">
        <v>1213</v>
      </c>
      <c r="AE16" t="s">
        <v>1213</v>
      </c>
      <c r="AF16" t="s">
        <v>1213</v>
      </c>
      <c r="AG16" t="s">
        <v>1213</v>
      </c>
      <c r="AH16" t="s">
        <v>1213</v>
      </c>
      <c r="AI16" t="s">
        <v>1213</v>
      </c>
      <c r="AJ16" t="s">
        <v>1213</v>
      </c>
      <c r="AK16" t="s">
        <v>1213</v>
      </c>
      <c r="AL16" t="s">
        <v>1213</v>
      </c>
      <c r="AM16" t="s">
        <v>1213</v>
      </c>
      <c r="AN16" t="s">
        <v>1213</v>
      </c>
      <c r="AO16" t="s">
        <v>1213</v>
      </c>
      <c r="AP16" t="s">
        <v>1213</v>
      </c>
      <c r="AQ16" t="s">
        <v>1213</v>
      </c>
      <c r="AR16" t="s">
        <v>1213</v>
      </c>
      <c r="AS16" t="s">
        <v>1213</v>
      </c>
      <c r="AT16" t="s">
        <v>1213</v>
      </c>
      <c r="AU16" t="s">
        <v>1213</v>
      </c>
      <c r="AV16" t="s">
        <v>1213</v>
      </c>
      <c r="AW16" t="s">
        <v>1213</v>
      </c>
      <c r="AX16" t="s">
        <v>1213</v>
      </c>
      <c r="AY16" t="s">
        <v>1213</v>
      </c>
      <c r="AZ16" t="s">
        <v>1213</v>
      </c>
      <c r="BA16" t="s">
        <v>1213</v>
      </c>
      <c r="BB16" t="s">
        <v>1213</v>
      </c>
      <c r="BC16" t="s">
        <v>1213</v>
      </c>
      <c r="BD16" t="s">
        <v>1213</v>
      </c>
      <c r="BE16" t="s">
        <v>1213</v>
      </c>
      <c r="BF16" t="s">
        <v>1213</v>
      </c>
      <c r="BG16" t="s">
        <v>1213</v>
      </c>
      <c r="BH16" t="s">
        <v>1213</v>
      </c>
      <c r="BI16" t="s">
        <v>1213</v>
      </c>
      <c r="BJ16" t="s">
        <v>1213</v>
      </c>
      <c r="BK16" t="s">
        <v>1213</v>
      </c>
      <c r="BL16" t="s">
        <v>1213</v>
      </c>
      <c r="BM16" t="s">
        <v>1213</v>
      </c>
      <c r="BN16" t="s">
        <v>1213</v>
      </c>
      <c r="BO16" t="s">
        <v>1213</v>
      </c>
      <c r="BP16" t="s">
        <v>1213</v>
      </c>
      <c r="BQ16" t="s">
        <v>1213</v>
      </c>
      <c r="BR16" t="s">
        <v>1213</v>
      </c>
    </row>
    <row r="17" spans="1:70" x14ac:dyDescent="0.35">
      <c r="A17" t="s">
        <v>1547</v>
      </c>
      <c r="B17" t="s">
        <v>1548</v>
      </c>
      <c r="C17" t="s">
        <v>1977</v>
      </c>
      <c r="D17" t="s">
        <v>1978</v>
      </c>
      <c r="E17">
        <v>0</v>
      </c>
      <c r="F17">
        <v>0</v>
      </c>
      <c r="G17">
        <v>0</v>
      </c>
      <c r="H17">
        <v>0</v>
      </c>
      <c r="I17">
        <v>0</v>
      </c>
      <c r="J17">
        <v>0</v>
      </c>
      <c r="K17">
        <v>0</v>
      </c>
      <c r="L17">
        <v>0</v>
      </c>
      <c r="M17">
        <v>0</v>
      </c>
      <c r="N17">
        <v>0</v>
      </c>
      <c r="O17">
        <v>0</v>
      </c>
      <c r="P17">
        <v>0</v>
      </c>
      <c r="Q17">
        <v>0</v>
      </c>
      <c r="R17">
        <v>0</v>
      </c>
      <c r="S17">
        <v>0</v>
      </c>
      <c r="T17">
        <v>0</v>
      </c>
      <c r="U17">
        <v>0</v>
      </c>
      <c r="V17">
        <v>0</v>
      </c>
      <c r="W17">
        <v>0</v>
      </c>
      <c r="X17">
        <v>0</v>
      </c>
      <c r="Y17">
        <v>0</v>
      </c>
      <c r="Z17">
        <v>0</v>
      </c>
      <c r="AA17">
        <v>0</v>
      </c>
      <c r="AB17">
        <v>0</v>
      </c>
      <c r="AC17">
        <v>0</v>
      </c>
      <c r="AD17">
        <v>0</v>
      </c>
      <c r="AE17">
        <v>0</v>
      </c>
      <c r="AF17">
        <v>0</v>
      </c>
      <c r="AG17">
        <v>0</v>
      </c>
      <c r="AH17">
        <v>0</v>
      </c>
      <c r="AI17">
        <v>0</v>
      </c>
      <c r="AJ17">
        <v>0</v>
      </c>
      <c r="AK17">
        <v>0</v>
      </c>
      <c r="AL17">
        <v>0</v>
      </c>
      <c r="AM17">
        <v>0</v>
      </c>
      <c r="AN17">
        <v>0</v>
      </c>
      <c r="AO17">
        <v>0</v>
      </c>
      <c r="AP17">
        <v>0</v>
      </c>
      <c r="AQ17">
        <v>72.126152437288781</v>
      </c>
      <c r="AR17">
        <v>72.934894254210505</v>
      </c>
      <c r="AS17">
        <v>73.497791032955007</v>
      </c>
      <c r="AT17">
        <v>74.5288155729084</v>
      </c>
      <c r="AU17">
        <v>76.323214572995042</v>
      </c>
      <c r="AV17">
        <v>77.844741173413269</v>
      </c>
      <c r="AW17">
        <v>79.42504981004133</v>
      </c>
      <c r="AX17">
        <v>81.091984605294201</v>
      </c>
      <c r="AY17">
        <v>82.541735245709091</v>
      </c>
      <c r="AZ17">
        <v>83.710569628868896</v>
      </c>
      <c r="BA17">
        <v>88.175529347705208</v>
      </c>
      <c r="BB17">
        <v>87.690422859405885</v>
      </c>
      <c r="BC17">
        <v>90.645612385065746</v>
      </c>
      <c r="BD17">
        <v>93.779004294182542</v>
      </c>
      <c r="BE17">
        <v>96.945809150197391</v>
      </c>
      <c r="BF17">
        <v>97.972947888178098</v>
      </c>
      <c r="BG17">
        <v>99.040305914091732</v>
      </c>
      <c r="BH17">
        <v>100</v>
      </c>
      <c r="BI17">
        <v>99.510562203769865</v>
      </c>
      <c r="BJ17">
        <v>101.93114457905918</v>
      </c>
      <c r="BK17">
        <v>103.16161447772572</v>
      </c>
      <c r="BL17">
        <v>104.63822441750516</v>
      </c>
      <c r="BM17">
        <v>105.29324893199511</v>
      </c>
      <c r="BN17">
        <v>107.4654448515881</v>
      </c>
      <c r="BO17">
        <v>115.5587516986074</v>
      </c>
      <c r="BP17">
        <v>121.41427387359352</v>
      </c>
      <c r="BQ17">
        <v>121.41427387359352</v>
      </c>
      <c r="BR17">
        <v>121.41427387359352</v>
      </c>
    </row>
    <row r="18" spans="1:70" x14ac:dyDescent="0.35">
      <c r="A18" t="s">
        <v>21</v>
      </c>
      <c r="B18" t="s">
        <v>711</v>
      </c>
      <c r="C18" t="s">
        <v>1977</v>
      </c>
      <c r="D18" t="s">
        <v>1978</v>
      </c>
      <c r="E18">
        <v>7.10471325748781</v>
      </c>
      <c r="F18">
        <v>7.2672393777571394</v>
      </c>
      <c r="G18">
        <v>7.2440213605758048</v>
      </c>
      <c r="H18">
        <v>7.290457394938473</v>
      </c>
      <c r="I18">
        <v>7.4994195495704696</v>
      </c>
      <c r="J18">
        <v>7.7548177385651265</v>
      </c>
      <c r="K18">
        <v>8.0102159275597913</v>
      </c>
      <c r="L18">
        <v>8.2888321337357809</v>
      </c>
      <c r="M18">
        <v>8.4977942883677802</v>
      </c>
      <c r="N18">
        <v>8.776410494543768</v>
      </c>
      <c r="O18">
        <v>9.0782447179010841</v>
      </c>
      <c r="P18">
        <v>9.6354771302531184</v>
      </c>
      <c r="Q18">
        <v>10.215927559786422</v>
      </c>
      <c r="R18">
        <v>11.144648247039694</v>
      </c>
      <c r="S18">
        <v>12.862781518458338</v>
      </c>
      <c r="T18">
        <v>14.813094961690322</v>
      </c>
      <c r="U18">
        <v>16.786626422103577</v>
      </c>
      <c r="V18">
        <v>18.853029951242185</v>
      </c>
      <c r="W18">
        <v>20.362201068028764</v>
      </c>
      <c r="X18">
        <v>22.219642442535392</v>
      </c>
      <c r="Y18">
        <v>24.471790109124711</v>
      </c>
      <c r="Z18">
        <v>26.793591827257931</v>
      </c>
      <c r="AA18">
        <v>29.835152078012538</v>
      </c>
      <c r="AB18">
        <v>32.830276294404506</v>
      </c>
      <c r="AC18">
        <v>34.130485256559098</v>
      </c>
      <c r="AD18">
        <v>36.429068957511049</v>
      </c>
      <c r="AE18">
        <v>39.726027397260268</v>
      </c>
      <c r="AF18">
        <v>43.115857905734828</v>
      </c>
      <c r="AG18">
        <v>46.22707220803342</v>
      </c>
      <c r="AH18">
        <v>49.709774785233343</v>
      </c>
      <c r="AI18">
        <v>53.355003482702614</v>
      </c>
      <c r="AJ18">
        <v>55.049918736939901</v>
      </c>
      <c r="AK18">
        <v>55.607151149291845</v>
      </c>
      <c r="AL18">
        <v>56.582307870907833</v>
      </c>
      <c r="AM18">
        <v>57.696772695611806</v>
      </c>
      <c r="AN18">
        <v>60.366844671465088</v>
      </c>
      <c r="AO18">
        <v>61.945669839795748</v>
      </c>
      <c r="AP18">
        <v>62.084977942883739</v>
      </c>
      <c r="AQ18">
        <v>62.618992338054404</v>
      </c>
      <c r="AR18">
        <v>63.547713025307672</v>
      </c>
      <c r="AS18">
        <v>66.380311121430296</v>
      </c>
      <c r="AT18">
        <v>69.305781286278176</v>
      </c>
      <c r="AU18">
        <v>71.372184815416787</v>
      </c>
      <c r="AV18">
        <v>73.322498258648778</v>
      </c>
      <c r="AW18">
        <v>75.04063153006733</v>
      </c>
      <c r="AX18">
        <v>77.060599024843299</v>
      </c>
      <c r="AY18">
        <v>79.800325052240566</v>
      </c>
      <c r="AZ18">
        <v>81.657766426747202</v>
      </c>
      <c r="BA18">
        <v>85.21012305549111</v>
      </c>
      <c r="BB18">
        <v>86.719294172277685</v>
      </c>
      <c r="BC18">
        <v>89.250058045042991</v>
      </c>
      <c r="BD18">
        <v>92.198746227071865</v>
      </c>
      <c r="BE18">
        <v>93.824007429765345</v>
      </c>
      <c r="BF18">
        <v>96.122591130717552</v>
      </c>
      <c r="BG18">
        <v>98.514046900394504</v>
      </c>
      <c r="BH18">
        <v>100</v>
      </c>
      <c r="BI18">
        <v>101.27699094497305</v>
      </c>
      <c r="BJ18">
        <v>103.25052240538693</v>
      </c>
      <c r="BK18">
        <v>105.22405386579992</v>
      </c>
      <c r="BL18">
        <v>106.91896912003693</v>
      </c>
      <c r="BM18">
        <v>107.82447179010929</v>
      </c>
      <c r="BN18">
        <v>110.91246807522617</v>
      </c>
      <c r="BO18">
        <v>118.22614348734588</v>
      </c>
      <c r="BP18">
        <v>124.84327838402569</v>
      </c>
      <c r="BQ18">
        <v>124.84327838402569</v>
      </c>
      <c r="BR18">
        <v>124.84327838402569</v>
      </c>
    </row>
    <row r="19" spans="1:70" x14ac:dyDescent="0.35">
      <c r="A19" t="s">
        <v>1549</v>
      </c>
      <c r="B19" t="s">
        <v>1550</v>
      </c>
      <c r="C19" t="s">
        <v>1977</v>
      </c>
      <c r="D19" t="s">
        <v>1978</v>
      </c>
      <c r="E19">
        <v>16.102985920595994</v>
      </c>
      <c r="F19">
        <v>16.673392307697156</v>
      </c>
      <c r="G19">
        <v>17.403986784829574</v>
      </c>
      <c r="H19">
        <v>17.875420234670862</v>
      </c>
      <c r="I19">
        <v>18.566942226165402</v>
      </c>
      <c r="J19">
        <v>19.48246262105949</v>
      </c>
      <c r="K19">
        <v>19.882792274938673</v>
      </c>
      <c r="L19">
        <v>20.673068237017617</v>
      </c>
      <c r="M19">
        <v>21.244650556264173</v>
      </c>
      <c r="N19">
        <v>21.899071663296468</v>
      </c>
      <c r="O19">
        <v>22.856679615827233</v>
      </c>
      <c r="P19">
        <v>23.931916826797025</v>
      </c>
      <c r="Q19">
        <v>25.452825112100474</v>
      </c>
      <c r="R19">
        <v>27.369697234237385</v>
      </c>
      <c r="S19">
        <v>29.97578183515725</v>
      </c>
      <c r="T19">
        <v>32.507314140252561</v>
      </c>
      <c r="U19">
        <v>34.886422210768522</v>
      </c>
      <c r="V19">
        <v>36.803297036197819</v>
      </c>
      <c r="W19">
        <v>38.118764118563625</v>
      </c>
      <c r="X19">
        <v>39.531979546782466</v>
      </c>
      <c r="Y19">
        <v>42.033691834645353</v>
      </c>
      <c r="Z19">
        <v>44.893261450148259</v>
      </c>
      <c r="AA19">
        <v>47.333672980983877</v>
      </c>
      <c r="AB19">
        <v>48.914222201849554</v>
      </c>
      <c r="AC19">
        <v>51.684325457973216</v>
      </c>
      <c r="AD19">
        <v>53.332805710751984</v>
      </c>
      <c r="AE19">
        <v>54.242367148345139</v>
      </c>
      <c r="AF19">
        <v>55.00281948880199</v>
      </c>
      <c r="AG19">
        <v>56.056517767915857</v>
      </c>
      <c r="AH19">
        <v>57.496244383606317</v>
      </c>
      <c r="AI19">
        <v>59.371698463496607</v>
      </c>
      <c r="AJ19">
        <v>61.35318557900635</v>
      </c>
      <c r="AK19">
        <v>63.820103791826277</v>
      </c>
      <c r="AL19">
        <v>66.1379129075099</v>
      </c>
      <c r="AM19">
        <v>68.091236222862506</v>
      </c>
      <c r="AN19">
        <v>69.618772079759481</v>
      </c>
      <c r="AO19">
        <v>70.914357348442095</v>
      </c>
      <c r="AP19">
        <v>71.84048366008065</v>
      </c>
      <c r="AQ19">
        <v>72.503188555781747</v>
      </c>
      <c r="AR19">
        <v>72.915727178732396</v>
      </c>
      <c r="AS19">
        <v>74.625500979758925</v>
      </c>
      <c r="AT19">
        <v>76.603077332424945</v>
      </c>
      <c r="AU19">
        <v>77.989867177428138</v>
      </c>
      <c r="AV19">
        <v>79.047061714568258</v>
      </c>
      <c r="AW19">
        <v>80.67638463599711</v>
      </c>
      <c r="AX19">
        <v>82.531245936332382</v>
      </c>
      <c r="AY19">
        <v>83.720973883394336</v>
      </c>
      <c r="AZ19">
        <v>85.536509489714035</v>
      </c>
      <c r="BA19">
        <v>88.287321150970925</v>
      </c>
      <c r="BB19">
        <v>88.73432765169504</v>
      </c>
      <c r="BC19">
        <v>90.343555199349979</v>
      </c>
      <c r="BD19">
        <v>93.312767646774887</v>
      </c>
      <c r="BE19">
        <v>95.632220364169882</v>
      </c>
      <c r="BF19">
        <v>97.545014119340834</v>
      </c>
      <c r="BG19">
        <v>99.111403495200463</v>
      </c>
      <c r="BH19">
        <v>100</v>
      </c>
      <c r="BI19">
        <v>100.89159175265527</v>
      </c>
      <c r="BJ19">
        <v>102.99141729028112</v>
      </c>
      <c r="BK19">
        <v>105.04957698386683</v>
      </c>
      <c r="BL19">
        <v>106.65777637935491</v>
      </c>
      <c r="BM19">
        <v>108.13169153261609</v>
      </c>
      <c r="BN19">
        <v>111.12333499835174</v>
      </c>
      <c r="BO19">
        <v>120.62090190463323</v>
      </c>
      <c r="BP19">
        <v>130.04638101655894</v>
      </c>
      <c r="BQ19">
        <v>130.04638101655894</v>
      </c>
      <c r="BR19">
        <v>130.04638101655894</v>
      </c>
    </row>
    <row r="20" spans="1:70" x14ac:dyDescent="0.35">
      <c r="A20" t="s">
        <v>22</v>
      </c>
      <c r="B20" t="s">
        <v>455</v>
      </c>
      <c r="C20" t="s">
        <v>1977</v>
      </c>
      <c r="D20" t="s">
        <v>1978</v>
      </c>
      <c r="E20">
        <v>0</v>
      </c>
      <c r="F20">
        <v>0</v>
      </c>
      <c r="G20">
        <v>0</v>
      </c>
      <c r="H20">
        <v>0</v>
      </c>
      <c r="I20">
        <v>0</v>
      </c>
      <c r="J20">
        <v>0</v>
      </c>
      <c r="K20">
        <v>0</v>
      </c>
      <c r="L20">
        <v>0</v>
      </c>
      <c r="M20">
        <v>0</v>
      </c>
      <c r="N20">
        <v>0</v>
      </c>
      <c r="O20">
        <v>0</v>
      </c>
      <c r="P20">
        <v>0</v>
      </c>
      <c r="Q20">
        <v>0</v>
      </c>
      <c r="R20">
        <v>0</v>
      </c>
      <c r="S20">
        <v>0</v>
      </c>
      <c r="T20">
        <v>0</v>
      </c>
      <c r="U20">
        <v>0</v>
      </c>
      <c r="V20">
        <v>0</v>
      </c>
      <c r="W20">
        <v>0</v>
      </c>
      <c r="X20">
        <v>0</v>
      </c>
      <c r="Y20">
        <v>0</v>
      </c>
      <c r="Z20">
        <v>0</v>
      </c>
      <c r="AA20">
        <v>0</v>
      </c>
      <c r="AB20">
        <v>0</v>
      </c>
      <c r="AC20">
        <v>0</v>
      </c>
      <c r="AD20">
        <v>0</v>
      </c>
      <c r="AE20">
        <v>0</v>
      </c>
      <c r="AF20">
        <v>0</v>
      </c>
      <c r="AG20">
        <v>0</v>
      </c>
      <c r="AH20">
        <v>0</v>
      </c>
      <c r="AI20">
        <v>0</v>
      </c>
      <c r="AJ20">
        <v>3.6541714579379408E-2</v>
      </c>
      <c r="AK20">
        <v>3.2657294816531152E-2</v>
      </c>
      <c r="AL20">
        <v>0.40103158828078062</v>
      </c>
      <c r="AM20">
        <v>7.0670426082454023</v>
      </c>
      <c r="AN20">
        <v>36.166271936203565</v>
      </c>
      <c r="AO20">
        <v>43.325314148325461</v>
      </c>
      <c r="AP20">
        <v>44.917237004187527</v>
      </c>
      <c r="AQ20">
        <v>44.570162463391689</v>
      </c>
      <c r="AR20">
        <v>40.77048034172212</v>
      </c>
      <c r="AS20">
        <v>41.506388750107426</v>
      </c>
      <c r="AT20">
        <v>42.148573895719238</v>
      </c>
      <c r="AU20">
        <v>43.316580305493211</v>
      </c>
      <c r="AV20">
        <v>44.284214201670224</v>
      </c>
      <c r="AW20">
        <v>47.255211323036946</v>
      </c>
      <c r="AX20">
        <v>51.829282961739814</v>
      </c>
      <c r="AY20">
        <v>56.146104978842146</v>
      </c>
      <c r="AZ20">
        <v>65.522366930917542</v>
      </c>
      <c r="BA20">
        <v>79.183182332956065</v>
      </c>
      <c r="BB20">
        <v>80.336919592299182</v>
      </c>
      <c r="BC20">
        <v>84.93771234428111</v>
      </c>
      <c r="BD20">
        <v>91.612400906002236</v>
      </c>
      <c r="BE20">
        <v>92.589184597961477</v>
      </c>
      <c r="BF20">
        <v>94.825877689694792</v>
      </c>
      <c r="BG20">
        <v>96.128255945640149</v>
      </c>
      <c r="BH20">
        <v>100</v>
      </c>
      <c r="BI20">
        <v>112.4433748584372</v>
      </c>
      <c r="BJ20">
        <v>126.98895809739534</v>
      </c>
      <c r="BK20">
        <v>129.86976217440582</v>
      </c>
      <c r="BL20">
        <v>133.26010559881126</v>
      </c>
      <c r="BM20">
        <v>136.93783061296756</v>
      </c>
      <c r="BN20">
        <v>146.04460596687443</v>
      </c>
      <c r="BO20">
        <v>166.27508306200528</v>
      </c>
      <c r="BP20">
        <v>180.88306492072562</v>
      </c>
      <c r="BQ20">
        <v>180.88306492072562</v>
      </c>
      <c r="BR20">
        <v>180.88306492072562</v>
      </c>
    </row>
    <row r="21" spans="1:70" x14ac:dyDescent="0.35">
      <c r="A21" t="s">
        <v>1551</v>
      </c>
      <c r="B21" t="s">
        <v>1552</v>
      </c>
      <c r="C21" t="s">
        <v>1977</v>
      </c>
      <c r="D21" t="s">
        <v>1978</v>
      </c>
      <c r="E21">
        <v>0</v>
      </c>
      <c r="F21">
        <v>0</v>
      </c>
      <c r="G21">
        <v>0</v>
      </c>
      <c r="H21">
        <v>0</v>
      </c>
      <c r="I21">
        <v>0</v>
      </c>
      <c r="J21">
        <v>0.95339380257609407</v>
      </c>
      <c r="K21">
        <v>0.99569455149043318</v>
      </c>
      <c r="L21">
        <v>0.98484820561356723</v>
      </c>
      <c r="M21">
        <v>1.0445031079335965</v>
      </c>
      <c r="N21">
        <v>1.0865326982118535</v>
      </c>
      <c r="O21">
        <v>1.0843634290364792</v>
      </c>
      <c r="P21">
        <v>1.1261218606596834</v>
      </c>
      <c r="Q21">
        <v>1.1692360855202097</v>
      </c>
      <c r="R21">
        <v>1.2394661750755953</v>
      </c>
      <c r="S21">
        <v>1.4343388559893011</v>
      </c>
      <c r="T21">
        <v>1.6596716915874195</v>
      </c>
      <c r="U21">
        <v>1.7734679370743014</v>
      </c>
      <c r="V21">
        <v>1.8946758522527498</v>
      </c>
      <c r="W21">
        <v>2.3474204063960546</v>
      </c>
      <c r="X21">
        <v>3.2051855928208743</v>
      </c>
      <c r="Y21">
        <v>3.2852677798783674</v>
      </c>
      <c r="Z21">
        <v>3.6849992660700299</v>
      </c>
      <c r="AA21">
        <v>3.9012385737661153</v>
      </c>
      <c r="AB21">
        <v>4.2192375556721311</v>
      </c>
      <c r="AC21">
        <v>4.8233003025778549</v>
      </c>
      <c r="AD21">
        <v>5.0067924810734112</v>
      </c>
      <c r="AE21">
        <v>5.0906900848103041</v>
      </c>
      <c r="AF21">
        <v>5.4528029680360417</v>
      </c>
      <c r="AG21">
        <v>5.6974592060301124</v>
      </c>
      <c r="AH21">
        <v>6.36187410014014</v>
      </c>
      <c r="AI21">
        <v>6.8073433122398948</v>
      </c>
      <c r="AJ21">
        <v>7.4197958195194262</v>
      </c>
      <c r="AK21">
        <v>7.5550834299619831</v>
      </c>
      <c r="AL21">
        <v>8.2863661396074413</v>
      </c>
      <c r="AM21">
        <v>9.5171247711701792</v>
      </c>
      <c r="AN21">
        <v>11.350432654909783</v>
      </c>
      <c r="AO21">
        <v>14.351121747587031</v>
      </c>
      <c r="AP21">
        <v>18.815983881982906</v>
      </c>
      <c r="AQ21">
        <v>21.168059156770493</v>
      </c>
      <c r="AR21">
        <v>21.884687769672468</v>
      </c>
      <c r="AS21">
        <v>27.231559983888779</v>
      </c>
      <c r="AT21">
        <v>29.763056917283389</v>
      </c>
      <c r="AU21">
        <v>29.356588785717481</v>
      </c>
      <c r="AV21">
        <v>32.48232117441335</v>
      </c>
      <c r="AW21">
        <v>35.138215224541597</v>
      </c>
      <c r="AX21">
        <v>39.794756074324162</v>
      </c>
      <c r="AY21">
        <v>40.887289267392426</v>
      </c>
      <c r="AZ21">
        <v>44.326753741385545</v>
      </c>
      <c r="BA21">
        <v>55.145562822623972</v>
      </c>
      <c r="BB21">
        <v>60.966417153995735</v>
      </c>
      <c r="BC21">
        <v>64.925128738494323</v>
      </c>
      <c r="BD21">
        <v>71.152854901627677</v>
      </c>
      <c r="BE21">
        <v>84.074957117212648</v>
      </c>
      <c r="BF21">
        <v>90.748791964686873</v>
      </c>
      <c r="BG21">
        <v>94.746595996706532</v>
      </c>
      <c r="BH21">
        <v>100</v>
      </c>
      <c r="BI21">
        <v>105.55768961400933</v>
      </c>
      <c r="BJ21">
        <v>122.50237500437095</v>
      </c>
      <c r="BK21">
        <v>119.05430301122988</v>
      </c>
      <c r="BL21">
        <v>118.23667119001233</v>
      </c>
      <c r="BM21">
        <v>126.89290373203492</v>
      </c>
      <c r="BN21">
        <v>137.55766661748413</v>
      </c>
      <c r="BO21">
        <v>163.41971661469839</v>
      </c>
      <c r="BP21">
        <v>207.44741272679363</v>
      </c>
      <c r="BQ21">
        <v>207.44741272679363</v>
      </c>
      <c r="BR21">
        <v>207.44741272679363</v>
      </c>
    </row>
    <row r="22" spans="1:70" x14ac:dyDescent="0.35">
      <c r="A22" t="s">
        <v>1553</v>
      </c>
      <c r="B22" t="s">
        <v>1554</v>
      </c>
      <c r="C22" t="s">
        <v>1977</v>
      </c>
      <c r="D22" t="s">
        <v>1978</v>
      </c>
      <c r="E22">
        <v>14.357107108347156</v>
      </c>
      <c r="F22">
        <v>14.499626702344695</v>
      </c>
      <c r="G22">
        <v>14.703289479117661</v>
      </c>
      <c r="H22">
        <v>15.019116638999707</v>
      </c>
      <c r="I22">
        <v>15.64522765375823</v>
      </c>
      <c r="J22">
        <v>16.281237663420931</v>
      </c>
      <c r="K22">
        <v>16.960873120091154</v>
      </c>
      <c r="L22">
        <v>17.423956294442654</v>
      </c>
      <c r="M22">
        <v>17.894655732018524</v>
      </c>
      <c r="N22">
        <v>18.566419728615937</v>
      </c>
      <c r="O22">
        <v>19.292083116539928</v>
      </c>
      <c r="P22">
        <v>20.130059545931303</v>
      </c>
      <c r="Q22">
        <v>21.226832007796329</v>
      </c>
      <c r="R22">
        <v>22.703217627577761</v>
      </c>
      <c r="S22">
        <v>25.581506074345743</v>
      </c>
      <c r="T22">
        <v>28.847803572755836</v>
      </c>
      <c r="U22">
        <v>31.463898317682961</v>
      </c>
      <c r="V22">
        <v>33.696576728359922</v>
      </c>
      <c r="W22">
        <v>35.203013635274971</v>
      </c>
      <c r="X22">
        <v>36.776265867215052</v>
      </c>
      <c r="Y22">
        <v>39.22140515183797</v>
      </c>
      <c r="Z22">
        <v>42.213012561631331</v>
      </c>
      <c r="AA22">
        <v>45.89675181487079</v>
      </c>
      <c r="AB22">
        <v>49.41318186698382</v>
      </c>
      <c r="AC22">
        <v>52.546854636901948</v>
      </c>
      <c r="AD22">
        <v>55.105221211896044</v>
      </c>
      <c r="AE22">
        <v>55.81848566685661</v>
      </c>
      <c r="AF22">
        <v>56.685560318128893</v>
      </c>
      <c r="AG22">
        <v>57.343642790482626</v>
      </c>
      <c r="AH22">
        <v>59.125338817175013</v>
      </c>
      <c r="AI22">
        <v>61.164165076848157</v>
      </c>
      <c r="AJ22">
        <v>63.130783016608532</v>
      </c>
      <c r="AK22">
        <v>64.663570443414869</v>
      </c>
      <c r="AL22">
        <v>66.444680921351548</v>
      </c>
      <c r="AM22">
        <v>68.024430349429707</v>
      </c>
      <c r="AN22">
        <v>69.023006532708976</v>
      </c>
      <c r="AO22">
        <v>70.456628923961304</v>
      </c>
      <c r="AP22">
        <v>71.603775922301281</v>
      </c>
      <c r="AQ22">
        <v>72.283474971713659</v>
      </c>
      <c r="AR22">
        <v>73.093663024536866</v>
      </c>
      <c r="AS22">
        <v>74.953544263026203</v>
      </c>
      <c r="AT22">
        <v>76.804340824062862</v>
      </c>
      <c r="AU22">
        <v>78.067936869750511</v>
      </c>
      <c r="AV22">
        <v>79.308408281922354</v>
      </c>
      <c r="AW22">
        <v>80.97173013552694</v>
      </c>
      <c r="AX22">
        <v>83.223904264017236</v>
      </c>
      <c r="AY22">
        <v>84.71461724602139</v>
      </c>
      <c r="AZ22">
        <v>86.259012412972979</v>
      </c>
      <c r="BA22">
        <v>90.13156264710986</v>
      </c>
      <c r="BB22">
        <v>90.083661620541363</v>
      </c>
      <c r="BC22">
        <v>92.055862507536219</v>
      </c>
      <c r="BD22">
        <v>95.307351155818381</v>
      </c>
      <c r="BE22">
        <v>98.013759156941617</v>
      </c>
      <c r="BF22">
        <v>99.10474633102929</v>
      </c>
      <c r="BG22">
        <v>99.441705276545903</v>
      </c>
      <c r="BH22">
        <v>100</v>
      </c>
      <c r="BI22">
        <v>101.97385264653208</v>
      </c>
      <c r="BJ22">
        <v>104.14178703864253</v>
      </c>
      <c r="BK22">
        <v>106.27998975909098</v>
      </c>
      <c r="BL22">
        <v>107.80704145090563</v>
      </c>
      <c r="BM22">
        <v>108.60566718697068</v>
      </c>
      <c r="BN22">
        <v>111.25591536384158</v>
      </c>
      <c r="BO22">
        <v>121.93371488978681</v>
      </c>
      <c r="BP22">
        <v>126.87082414542081</v>
      </c>
      <c r="BQ22">
        <v>126.87082414542081</v>
      </c>
      <c r="BR22">
        <v>126.87082414542081</v>
      </c>
    </row>
    <row r="23" spans="1:70" x14ac:dyDescent="0.35">
      <c r="A23" t="s">
        <v>1555</v>
      </c>
      <c r="B23" t="s">
        <v>1556</v>
      </c>
      <c r="C23" t="s">
        <v>1977</v>
      </c>
      <c r="D23" t="s">
        <v>1978</v>
      </c>
      <c r="E23">
        <v>0</v>
      </c>
      <c r="F23">
        <v>0</v>
      </c>
      <c r="G23">
        <v>0</v>
      </c>
      <c r="H23">
        <v>0</v>
      </c>
      <c r="I23">
        <v>0</v>
      </c>
      <c r="J23">
        <v>0</v>
      </c>
      <c r="K23">
        <v>0</v>
      </c>
      <c r="L23">
        <v>0</v>
      </c>
      <c r="M23">
        <v>0</v>
      </c>
      <c r="N23">
        <v>0</v>
      </c>
      <c r="O23">
        <v>0</v>
      </c>
      <c r="P23">
        <v>0</v>
      </c>
      <c r="Q23">
        <v>0</v>
      </c>
      <c r="R23">
        <v>0</v>
      </c>
      <c r="S23">
        <v>0</v>
      </c>
      <c r="T23">
        <v>0</v>
      </c>
      <c r="U23">
        <v>0</v>
      </c>
      <c r="V23">
        <v>0</v>
      </c>
      <c r="W23">
        <v>0</v>
      </c>
      <c r="X23">
        <v>0</v>
      </c>
      <c r="Y23">
        <v>0</v>
      </c>
      <c r="Z23">
        <v>0</v>
      </c>
      <c r="AA23">
        <v>0</v>
      </c>
      <c r="AB23">
        <v>0</v>
      </c>
      <c r="AC23">
        <v>0</v>
      </c>
      <c r="AD23">
        <v>0</v>
      </c>
      <c r="AE23">
        <v>0</v>
      </c>
      <c r="AF23">
        <v>0</v>
      </c>
      <c r="AG23">
        <v>0</v>
      </c>
      <c r="AH23">
        <v>0</v>
      </c>
      <c r="AI23">
        <v>0</v>
      </c>
      <c r="AJ23">
        <v>0</v>
      </c>
      <c r="AK23">
        <v>35.451626990406439</v>
      </c>
      <c r="AL23">
        <v>35.607826580606705</v>
      </c>
      <c r="AM23">
        <v>49.327830585305676</v>
      </c>
      <c r="AN23">
        <v>56.46189186864305</v>
      </c>
      <c r="AO23">
        <v>59.23656458911308</v>
      </c>
      <c r="AP23">
        <v>61.289879202111898</v>
      </c>
      <c r="AQ23">
        <v>64.816078760867612</v>
      </c>
      <c r="AR23">
        <v>65.027847728781481</v>
      </c>
      <c r="AS23">
        <v>67.736520574194657</v>
      </c>
      <c r="AT23">
        <v>70.435343700169341</v>
      </c>
      <c r="AU23">
        <v>72.188593760109228</v>
      </c>
      <c r="AV23">
        <v>73.262213178836419</v>
      </c>
      <c r="AW23">
        <v>73.902444942297592</v>
      </c>
      <c r="AX23">
        <v>77.866957016038143</v>
      </c>
      <c r="AY23">
        <v>80.812023127959606</v>
      </c>
      <c r="AZ23">
        <v>81.861018248092208</v>
      </c>
      <c r="BA23">
        <v>88.366757936801676</v>
      </c>
      <c r="BB23">
        <v>89.158588026345072</v>
      </c>
      <c r="BC23">
        <v>91.127062828387608</v>
      </c>
      <c r="BD23">
        <v>93.591356471546248</v>
      </c>
      <c r="BE23">
        <v>99.903796344261409</v>
      </c>
      <c r="BF23">
        <v>100.33227262635985</v>
      </c>
      <c r="BG23">
        <v>99.781691704285137</v>
      </c>
      <c r="BH23">
        <v>100</v>
      </c>
      <c r="BI23">
        <v>99.206689854214815</v>
      </c>
      <c r="BJ23">
        <v>99.249611485236969</v>
      </c>
      <c r="BK23">
        <v>100.16188485162438</v>
      </c>
      <c r="BL23">
        <v>100.89592059498234</v>
      </c>
      <c r="BM23">
        <v>103.94572297335033</v>
      </c>
      <c r="BN23">
        <v>105.74766327160256</v>
      </c>
      <c r="BO23">
        <v>107.17608011497057</v>
      </c>
      <c r="BP23">
        <v>110.10308528481796</v>
      </c>
      <c r="BQ23">
        <v>110.10308528481796</v>
      </c>
      <c r="BR23">
        <v>110.10308528481796</v>
      </c>
    </row>
    <row r="24" spans="1:70" x14ac:dyDescent="0.35">
      <c r="A24" t="s">
        <v>1557</v>
      </c>
      <c r="B24" t="s">
        <v>1558</v>
      </c>
      <c r="C24" t="s">
        <v>1977</v>
      </c>
      <c r="D24" t="s">
        <v>1978</v>
      </c>
      <c r="E24">
        <v>9.9426186491094253</v>
      </c>
      <c r="F24">
        <v>11.788181315963843</v>
      </c>
      <c r="G24">
        <v>11.985740573753455</v>
      </c>
      <c r="H24">
        <v>12.653850063910316</v>
      </c>
      <c r="I24">
        <v>12.887329186848024</v>
      </c>
      <c r="J24">
        <v>12.793219140357387</v>
      </c>
      <c r="K24">
        <v>13.095664404185053</v>
      </c>
      <c r="L24">
        <v>12.528130536215595</v>
      </c>
      <c r="M24">
        <v>12.492210671146573</v>
      </c>
      <c r="N24">
        <v>13.698399739915015</v>
      </c>
      <c r="O24">
        <v>13.941218027740041</v>
      </c>
      <c r="P24">
        <v>14.228576948234602</v>
      </c>
      <c r="Q24">
        <v>13.812624910811618</v>
      </c>
      <c r="R24">
        <v>14.862921765219042</v>
      </c>
      <c r="S24">
        <v>16.158910496641948</v>
      </c>
      <c r="T24">
        <v>19.189828710586337</v>
      </c>
      <c r="U24">
        <v>17.577745166590649</v>
      </c>
      <c r="V24">
        <v>22.848626165782477</v>
      </c>
      <c r="W24">
        <v>24.738011067990765</v>
      </c>
      <c r="X24">
        <v>28.447096334266131</v>
      </c>
      <c r="Y24">
        <v>31.918392093839628</v>
      </c>
      <c r="Z24">
        <v>34.330051834111252</v>
      </c>
      <c r="AA24">
        <v>38.470175481135648</v>
      </c>
      <c r="AB24">
        <v>41.606942328687559</v>
      </c>
      <c r="AC24">
        <v>43.623613216075285</v>
      </c>
      <c r="AD24">
        <v>46.636285168563369</v>
      </c>
      <c r="AE24">
        <v>45.418265290298862</v>
      </c>
      <c r="AF24">
        <v>44.200245411880488</v>
      </c>
      <c r="AG24">
        <v>46.081238135561648</v>
      </c>
      <c r="AH24">
        <v>45.859219322274718</v>
      </c>
      <c r="AI24">
        <v>45.627949725100734</v>
      </c>
      <c r="AJ24">
        <v>46.614700006376303</v>
      </c>
      <c r="AK24">
        <v>45.686538023051739</v>
      </c>
      <c r="AL24">
        <v>45.939392782628467</v>
      </c>
      <c r="AM24">
        <v>57.505956235953526</v>
      </c>
      <c r="AN24">
        <v>61.7952363648727</v>
      </c>
      <c r="AO24">
        <v>65.563389001493093</v>
      </c>
      <c r="AP24">
        <v>67.083601153583231</v>
      </c>
      <c r="AQ24">
        <v>70.49435512076596</v>
      </c>
      <c r="AR24">
        <v>69.738223061055166</v>
      </c>
      <c r="AS24">
        <v>69.526070900416968</v>
      </c>
      <c r="AT24">
        <v>73.007542254479418</v>
      </c>
      <c r="AU24">
        <v>74.59596355977007</v>
      </c>
      <c r="AV24">
        <v>76.113667478181469</v>
      </c>
      <c r="AW24">
        <v>75.809038734701076</v>
      </c>
      <c r="AX24">
        <v>80.67221903240646</v>
      </c>
      <c r="AY24">
        <v>82.55438948319626</v>
      </c>
      <c r="AZ24">
        <v>82.36399651852102</v>
      </c>
      <c r="BA24">
        <v>91.143832089546194</v>
      </c>
      <c r="BB24">
        <v>93.521024248492296</v>
      </c>
      <c r="BC24">
        <v>92.806307837800844</v>
      </c>
      <c r="BD24">
        <v>95.367545926092319</v>
      </c>
      <c r="BE24">
        <v>99.008824172098159</v>
      </c>
      <c r="BF24">
        <v>99.537272392121935</v>
      </c>
      <c r="BG24">
        <v>99.280377126037124</v>
      </c>
      <c r="BH24">
        <v>100</v>
      </c>
      <c r="BI24">
        <v>100.44104144805965</v>
      </c>
      <c r="BJ24">
        <v>101.93058105981144</v>
      </c>
      <c r="BK24">
        <v>103.92428515215153</v>
      </c>
      <c r="BL24">
        <v>100.56400839454361</v>
      </c>
      <c r="BM24">
        <v>102.45907673180344</v>
      </c>
      <c r="BN24">
        <v>106.2024527806927</v>
      </c>
      <c r="BO24">
        <v>121.37903331584504</v>
      </c>
      <c r="BP24">
        <v>122.28077081256578</v>
      </c>
      <c r="BQ24">
        <v>122.28077081256578</v>
      </c>
      <c r="BR24">
        <v>122.28077081256578</v>
      </c>
    </row>
    <row r="25" spans="1:70" x14ac:dyDescent="0.35">
      <c r="A25" t="s">
        <v>23</v>
      </c>
      <c r="B25" t="s">
        <v>163</v>
      </c>
      <c r="C25" t="s">
        <v>1977</v>
      </c>
      <c r="D25" t="s">
        <v>1978</v>
      </c>
      <c r="E25">
        <v>0</v>
      </c>
      <c r="F25">
        <v>0</v>
      </c>
      <c r="G25">
        <v>0</v>
      </c>
      <c r="H25">
        <v>0</v>
      </c>
      <c r="I25">
        <v>0</v>
      </c>
      <c r="J25">
        <v>0</v>
      </c>
      <c r="K25">
        <v>0</v>
      </c>
      <c r="L25">
        <v>0</v>
      </c>
      <c r="M25">
        <v>0</v>
      </c>
      <c r="N25">
        <v>0</v>
      </c>
      <c r="O25">
        <v>0</v>
      </c>
      <c r="P25">
        <v>0</v>
      </c>
      <c r="Q25">
        <v>0</v>
      </c>
      <c r="R25">
        <v>0</v>
      </c>
      <c r="S25">
        <v>0</v>
      </c>
      <c r="T25">
        <v>0</v>
      </c>
      <c r="U25">
        <v>0</v>
      </c>
      <c r="V25">
        <v>0</v>
      </c>
      <c r="W25">
        <v>0</v>
      </c>
      <c r="X25">
        <v>0</v>
      </c>
      <c r="Y25">
        <v>0</v>
      </c>
      <c r="Z25">
        <v>0</v>
      </c>
      <c r="AA25">
        <v>0</v>
      </c>
      <c r="AB25">
        <v>0</v>
      </c>
      <c r="AC25">
        <v>0</v>
      </c>
      <c r="AD25">
        <v>0</v>
      </c>
      <c r="AE25">
        <v>16.795929602107211</v>
      </c>
      <c r="AF25">
        <v>18.454476606018343</v>
      </c>
      <c r="AG25">
        <v>19.82246376549422</v>
      </c>
      <c r="AH25">
        <v>21.020826799570155</v>
      </c>
      <c r="AI25">
        <v>22.308713677607162</v>
      </c>
      <c r="AJ25">
        <v>23.726959837201601</v>
      </c>
      <c r="AK25">
        <v>24.589215807984889</v>
      </c>
      <c r="AL25">
        <v>25.330536059733074</v>
      </c>
      <c r="AM25">
        <v>26.676534906657118</v>
      </c>
      <c r="AN25">
        <v>29.423634264697593</v>
      </c>
      <c r="AO25">
        <v>30.123072016347116</v>
      </c>
      <c r="AP25">
        <v>31.721282043553327</v>
      </c>
      <c r="AQ25">
        <v>34.38657964358854</v>
      </c>
      <c r="AR25">
        <v>36.486463492290341</v>
      </c>
      <c r="AS25">
        <v>37.292178087940314</v>
      </c>
      <c r="AT25">
        <v>38.040696894392944</v>
      </c>
      <c r="AU25">
        <v>39.308427819257453</v>
      </c>
      <c r="AV25">
        <v>41.536707707324553</v>
      </c>
      <c r="AW25">
        <v>44.688320517768368</v>
      </c>
      <c r="AX25">
        <v>47.837335827764704</v>
      </c>
      <c r="AY25">
        <v>51.073656533544913</v>
      </c>
      <c r="AZ25">
        <v>55.724926757201025</v>
      </c>
      <c r="BA25">
        <v>60.685529029711994</v>
      </c>
      <c r="BB25">
        <v>63.976791924218254</v>
      </c>
      <c r="BC25">
        <v>69.175978769690204</v>
      </c>
      <c r="BD25">
        <v>77.058695798250156</v>
      </c>
      <c r="BE25">
        <v>81.849823461917339</v>
      </c>
      <c r="BF25">
        <v>88.013447813756216</v>
      </c>
      <c r="BG25">
        <v>94.167030261476569</v>
      </c>
      <c r="BH25">
        <v>100</v>
      </c>
      <c r="BI25">
        <v>105.51352572693003</v>
      </c>
      <c r="BJ25">
        <v>111.52998098918555</v>
      </c>
      <c r="BK25">
        <v>117.71278087699038</v>
      </c>
      <c r="BL25">
        <v>124.29527534515513</v>
      </c>
      <c r="BM25">
        <v>131.36901237261162</v>
      </c>
      <c r="BN25">
        <v>138.65428366628257</v>
      </c>
      <c r="BO25">
        <v>149.3264406145793</v>
      </c>
      <c r="BP25">
        <v>164.08512390894762</v>
      </c>
      <c r="BQ25">
        <v>164.08512390894762</v>
      </c>
      <c r="BR25">
        <v>164.08512390894762</v>
      </c>
    </row>
    <row r="26" spans="1:70" x14ac:dyDescent="0.35">
      <c r="A26" t="s">
        <v>1559</v>
      </c>
      <c r="B26" t="s">
        <v>1560</v>
      </c>
      <c r="C26" t="s">
        <v>1977</v>
      </c>
      <c r="D26" t="s">
        <v>1978</v>
      </c>
      <c r="E26">
        <v>0</v>
      </c>
      <c r="F26">
        <v>0</v>
      </c>
      <c r="G26">
        <v>0</v>
      </c>
      <c r="H26">
        <v>0</v>
      </c>
      <c r="I26">
        <v>0</v>
      </c>
      <c r="J26">
        <v>0</v>
      </c>
      <c r="K26">
        <v>0</v>
      </c>
      <c r="L26">
        <v>0</v>
      </c>
      <c r="M26">
        <v>0</v>
      </c>
      <c r="N26">
        <v>0</v>
      </c>
      <c r="O26">
        <v>0</v>
      </c>
      <c r="P26">
        <v>0</v>
      </c>
      <c r="Q26">
        <v>0</v>
      </c>
      <c r="R26">
        <v>0</v>
      </c>
      <c r="S26">
        <v>0</v>
      </c>
      <c r="T26">
        <v>0</v>
      </c>
      <c r="U26">
        <v>0</v>
      </c>
      <c r="V26">
        <v>0</v>
      </c>
      <c r="W26">
        <v>0</v>
      </c>
      <c r="X26">
        <v>0</v>
      </c>
      <c r="Y26">
        <v>0</v>
      </c>
      <c r="Z26">
        <v>0</v>
      </c>
      <c r="AA26">
        <v>0</v>
      </c>
      <c r="AB26">
        <v>0</v>
      </c>
      <c r="AC26">
        <v>0</v>
      </c>
      <c r="AD26">
        <v>2.3295647527092352E-2</v>
      </c>
      <c r="AE26">
        <v>2.3924630010323814E-2</v>
      </c>
      <c r="AF26">
        <v>2.4576908141082401E-2</v>
      </c>
      <c r="AG26">
        <v>2.5159299329259706E-2</v>
      </c>
      <c r="AH26">
        <v>2.6766699008629054E-2</v>
      </c>
      <c r="AI26">
        <v>3.3137173372682842E-2</v>
      </c>
      <c r="AJ26">
        <v>0.14528964221883839</v>
      </c>
      <c r="AK26">
        <v>0.27793608203099129</v>
      </c>
      <c r="AL26">
        <v>0.48049253944253945</v>
      </c>
      <c r="AM26">
        <v>0.94204088341048808</v>
      </c>
      <c r="AN26">
        <v>1.5266227868442599</v>
      </c>
      <c r="AO26">
        <v>3.383111240395821</v>
      </c>
      <c r="AP26">
        <v>39.189066087735959</v>
      </c>
      <c r="AQ26">
        <v>46.506528626573562</v>
      </c>
      <c r="AR26">
        <v>47.703161521720212</v>
      </c>
      <c r="AS26">
        <v>52.62434470812066</v>
      </c>
      <c r="AT26">
        <v>56.497990764540994</v>
      </c>
      <c r="AU26">
        <v>59.780605191402707</v>
      </c>
      <c r="AV26">
        <v>61.18463741094606</v>
      </c>
      <c r="AW26">
        <v>64.945737066898701</v>
      </c>
      <c r="AX26">
        <v>68.218247591794409</v>
      </c>
      <c r="AY26">
        <v>73.171980194030837</v>
      </c>
      <c r="AZ26">
        <v>79.320280847377489</v>
      </c>
      <c r="BA26">
        <v>89.115319914678366</v>
      </c>
      <c r="BB26">
        <v>91.568844897993358</v>
      </c>
      <c r="BC26">
        <v>93.80220042220013</v>
      </c>
      <c r="BD26">
        <v>97.760562729018645</v>
      </c>
      <c r="BE26">
        <v>100.64896532365943</v>
      </c>
      <c r="BF26">
        <v>101.54483526300119</v>
      </c>
      <c r="BG26">
        <v>100.10474285687549</v>
      </c>
      <c r="BH26">
        <v>100</v>
      </c>
      <c r="BI26">
        <v>99.201350113546098</v>
      </c>
      <c r="BJ26">
        <v>101.24648137231222</v>
      </c>
      <c r="BK26">
        <v>104.09610888643834</v>
      </c>
      <c r="BL26">
        <v>107.32697047213526</v>
      </c>
      <c r="BM26">
        <v>109.1219506966229</v>
      </c>
      <c r="BN26">
        <v>112.72051366359874</v>
      </c>
      <c r="BO26">
        <v>129.99522424575471</v>
      </c>
      <c r="BP26">
        <v>142.27046710000664</v>
      </c>
      <c r="BQ26">
        <v>142.27046710000664</v>
      </c>
      <c r="BR26">
        <v>142.27046710000664</v>
      </c>
    </row>
    <row r="27" spans="1:70" x14ac:dyDescent="0.35">
      <c r="A27" t="s">
        <v>1561</v>
      </c>
      <c r="B27" t="s">
        <v>1562</v>
      </c>
      <c r="C27" t="s">
        <v>1977</v>
      </c>
      <c r="D27" t="s">
        <v>1978</v>
      </c>
      <c r="E27">
        <v>0</v>
      </c>
      <c r="F27">
        <v>0</v>
      </c>
      <c r="G27">
        <v>0</v>
      </c>
      <c r="H27">
        <v>0</v>
      </c>
      <c r="I27">
        <v>0</v>
      </c>
      <c r="J27">
        <v>16.25423906614359</v>
      </c>
      <c r="K27">
        <v>16.601181202071444</v>
      </c>
      <c r="L27">
        <v>17.308075803849281</v>
      </c>
      <c r="M27">
        <v>17.87185677466158</v>
      </c>
      <c r="N27">
        <v>17.837162561073072</v>
      </c>
      <c r="O27">
        <v>18.127726599789561</v>
      </c>
      <c r="P27">
        <v>19.177226560970229</v>
      </c>
      <c r="Q27">
        <v>20.153001318101897</v>
      </c>
      <c r="R27">
        <v>23.041294599296599</v>
      </c>
      <c r="S27">
        <v>28.661757200624912</v>
      </c>
      <c r="T27">
        <v>33.293434714682462</v>
      </c>
      <c r="U27">
        <v>40.783048073218403</v>
      </c>
      <c r="V27">
        <v>48.014339631435654</v>
      </c>
      <c r="W27">
        <v>55.593661264562172</v>
      </c>
      <c r="X27">
        <v>56.820052957417829</v>
      </c>
      <c r="Y27">
        <v>59.018719145378007</v>
      </c>
      <c r="Z27">
        <v>65.714154873901649</v>
      </c>
      <c r="AA27">
        <v>71.553326132041548</v>
      </c>
      <c r="AB27">
        <v>73.680176590324237</v>
      </c>
      <c r="AC27">
        <v>73.917720927223527</v>
      </c>
      <c r="AD27">
        <v>71.969272494127097</v>
      </c>
      <c r="AE27">
        <v>70.316790912083491</v>
      </c>
      <c r="AF27">
        <v>69.089761677472438</v>
      </c>
      <c r="AG27">
        <v>69.299404863285389</v>
      </c>
      <c r="AH27">
        <v>70.329122864190111</v>
      </c>
      <c r="AI27">
        <v>70.982716325842276</v>
      </c>
      <c r="AJ27">
        <v>71.525322218534527</v>
      </c>
      <c r="AK27">
        <v>71.402002697468177</v>
      </c>
      <c r="AL27">
        <v>73.214799657144837</v>
      </c>
      <c r="AM27">
        <v>73.812899334317038</v>
      </c>
      <c r="AN27">
        <v>75.808825782777092</v>
      </c>
      <c r="AO27">
        <v>75.46599751421266</v>
      </c>
      <c r="AP27">
        <v>77.300991987681257</v>
      </c>
      <c r="AQ27">
        <v>77.017657674419667</v>
      </c>
      <c r="AR27">
        <v>76.025987578003935</v>
      </c>
      <c r="AS27">
        <v>75.490116159443943</v>
      </c>
      <c r="AT27">
        <v>74.578518803732621</v>
      </c>
      <c r="AU27">
        <v>74.208952308174034</v>
      </c>
      <c r="AV27">
        <v>75.391565093961603</v>
      </c>
      <c r="AW27">
        <v>77.16548427264307</v>
      </c>
      <c r="AX27">
        <v>79.161143348659721</v>
      </c>
      <c r="AY27">
        <v>80.750279279561852</v>
      </c>
      <c r="AZ27">
        <v>83.380046708099883</v>
      </c>
      <c r="BA27">
        <v>86.320029792869676</v>
      </c>
      <c r="BB27">
        <v>88.733117305340301</v>
      </c>
      <c r="BC27">
        <v>90.47395874280943</v>
      </c>
      <c r="BD27">
        <v>90.112026087209614</v>
      </c>
      <c r="BE27">
        <v>92.596772120507879</v>
      </c>
      <c r="BF27">
        <v>95.652476312898088</v>
      </c>
      <c r="BG27">
        <v>98.184926522319572</v>
      </c>
      <c r="BH27">
        <v>100</v>
      </c>
      <c r="BI27">
        <v>102.78679347602062</v>
      </c>
      <c r="BJ27">
        <v>104.21215675705977</v>
      </c>
      <c r="BK27">
        <v>106.38776204440408</v>
      </c>
      <c r="BL27">
        <v>107.45783148262409</v>
      </c>
      <c r="BM27">
        <v>104.96727455969305</v>
      </c>
      <c r="BN27">
        <v>104.33083762598343</v>
      </c>
      <c r="BO27">
        <v>108.1136036263418</v>
      </c>
      <c r="BP27">
        <v>108.19427873061467</v>
      </c>
      <c r="BQ27">
        <v>108.19427873061467</v>
      </c>
      <c r="BR27">
        <v>108.19427873061467</v>
      </c>
    </row>
    <row r="28" spans="1:70" x14ac:dyDescent="0.35">
      <c r="A28" t="s">
        <v>1563</v>
      </c>
      <c r="B28" t="s">
        <v>1564</v>
      </c>
      <c r="C28" t="s">
        <v>1977</v>
      </c>
      <c r="D28" t="s">
        <v>1978</v>
      </c>
      <c r="E28">
        <v>0</v>
      </c>
      <c r="F28">
        <v>0</v>
      </c>
      <c r="G28">
        <v>0</v>
      </c>
      <c r="H28">
        <v>0</v>
      </c>
      <c r="I28">
        <v>0</v>
      </c>
      <c r="J28">
        <v>0</v>
      </c>
      <c r="K28">
        <v>12.739012365146094</v>
      </c>
      <c r="L28">
        <v>13.43172883794635</v>
      </c>
      <c r="M28">
        <v>14.041667870485634</v>
      </c>
      <c r="N28">
        <v>15.29639959447926</v>
      </c>
      <c r="O28">
        <v>16.237448387627051</v>
      </c>
      <c r="P28">
        <v>16.986802056088152</v>
      </c>
      <c r="Q28">
        <v>18.14713845367557</v>
      </c>
      <c r="R28">
        <v>19.141919971089205</v>
      </c>
      <c r="S28">
        <v>21.64412224027755</v>
      </c>
      <c r="T28">
        <v>23.886374302740837</v>
      </c>
      <c r="U28">
        <v>24.90293935695847</v>
      </c>
      <c r="V28">
        <v>25.697312335080348</v>
      </c>
      <c r="W28">
        <v>27.26717922600206</v>
      </c>
      <c r="X28">
        <v>29.746145722507617</v>
      </c>
      <c r="Y28">
        <v>33.344786014532943</v>
      </c>
      <c r="Z28">
        <v>37.050891755075824</v>
      </c>
      <c r="AA28">
        <v>39.278621459607002</v>
      </c>
      <c r="AB28">
        <v>40.849766317991268</v>
      </c>
      <c r="AC28">
        <v>42.470009453200049</v>
      </c>
      <c r="AD28">
        <v>44.425757480042975</v>
      </c>
      <c r="AE28">
        <v>46.839756090581318</v>
      </c>
      <c r="AF28">
        <v>49.536069792860758</v>
      </c>
      <c r="AG28">
        <v>51.71685158848242</v>
      </c>
      <c r="AH28">
        <v>54.503178798273275</v>
      </c>
      <c r="AI28">
        <v>57.048106147010628</v>
      </c>
      <c r="AJ28">
        <v>61.106897031169694</v>
      </c>
      <c r="AK28">
        <v>64.613332301053532</v>
      </c>
      <c r="AL28">
        <v>66.372687220598237</v>
      </c>
      <c r="AM28">
        <v>67.301462957195326</v>
      </c>
      <c r="AN28">
        <v>68.6925808005563</v>
      </c>
      <c r="AO28">
        <v>69.639945881807691</v>
      </c>
      <c r="AP28">
        <v>70.018891914308256</v>
      </c>
      <c r="AQ28">
        <v>70.954773782453614</v>
      </c>
      <c r="AR28">
        <v>71.844722798174644</v>
      </c>
      <c r="AS28">
        <v>72.998785715335359</v>
      </c>
      <c r="AT28">
        <v>74.491603419125511</v>
      </c>
      <c r="AU28">
        <v>76.110736467082447</v>
      </c>
      <c r="AV28">
        <v>78.413120694850804</v>
      </c>
      <c r="AW28">
        <v>79.183070133613285</v>
      </c>
      <c r="AX28">
        <v>80.443352772005497</v>
      </c>
      <c r="AY28">
        <v>82.365809152553169</v>
      </c>
      <c r="AZ28">
        <v>84.418841149329623</v>
      </c>
      <c r="BA28">
        <v>88.208875634990264</v>
      </c>
      <c r="BB28">
        <v>90.028390751648757</v>
      </c>
      <c r="BC28">
        <v>91.238396976660937</v>
      </c>
      <c r="BD28">
        <v>94.156913863956845</v>
      </c>
      <c r="BE28">
        <v>96.014975857422186</v>
      </c>
      <c r="BF28">
        <v>96.708602238379726</v>
      </c>
      <c r="BG28">
        <v>98.172534923617178</v>
      </c>
      <c r="BH28">
        <v>100</v>
      </c>
      <c r="BI28">
        <v>99.653623070011164</v>
      </c>
      <c r="BJ28">
        <v>101.16657135854918</v>
      </c>
      <c r="BK28">
        <v>103.4588677395642</v>
      </c>
      <c r="BL28">
        <v>106.03627154644255</v>
      </c>
      <c r="BM28">
        <v>106.07711788252591</v>
      </c>
      <c r="BN28">
        <v>109.15856547667653</v>
      </c>
      <c r="BO28">
        <v>115.27734662200791</v>
      </c>
      <c r="BP28">
        <v>118.79666693897551</v>
      </c>
      <c r="BQ28">
        <v>118.79666693897551</v>
      </c>
      <c r="BR28">
        <v>118.79666693897551</v>
      </c>
    </row>
    <row r="29" spans="1:70" x14ac:dyDescent="0.35">
      <c r="A29" t="s">
        <v>1565</v>
      </c>
      <c r="B29" t="s">
        <v>1566</v>
      </c>
      <c r="C29" t="s">
        <v>1977</v>
      </c>
      <c r="D29" t="s">
        <v>1978</v>
      </c>
      <c r="E29" t="s">
        <v>1213</v>
      </c>
      <c r="F29" t="s">
        <v>1213</v>
      </c>
      <c r="G29" t="s">
        <v>1213</v>
      </c>
      <c r="H29" t="s">
        <v>1213</v>
      </c>
      <c r="I29" t="s">
        <v>1213</v>
      </c>
      <c r="J29" t="s">
        <v>1213</v>
      </c>
      <c r="K29" t="s">
        <v>1213</v>
      </c>
      <c r="L29" t="s">
        <v>1213</v>
      </c>
      <c r="M29" t="s">
        <v>1213</v>
      </c>
      <c r="N29" t="s">
        <v>1213</v>
      </c>
      <c r="O29" t="s">
        <v>1213</v>
      </c>
      <c r="P29" t="s">
        <v>1213</v>
      </c>
      <c r="Q29" t="s">
        <v>1213</v>
      </c>
      <c r="R29" t="s">
        <v>1213</v>
      </c>
      <c r="S29" t="s">
        <v>1213</v>
      </c>
      <c r="T29" t="s">
        <v>1213</v>
      </c>
      <c r="U29" t="s">
        <v>1213</v>
      </c>
      <c r="V29" t="s">
        <v>1213</v>
      </c>
      <c r="W29" t="s">
        <v>1213</v>
      </c>
      <c r="X29" t="s">
        <v>1213</v>
      </c>
      <c r="Y29" t="s">
        <v>1213</v>
      </c>
      <c r="Z29" t="s">
        <v>1213</v>
      </c>
      <c r="AA29" t="s">
        <v>1213</v>
      </c>
      <c r="AB29" t="s">
        <v>1213</v>
      </c>
      <c r="AC29" t="s">
        <v>1213</v>
      </c>
      <c r="AD29" t="s">
        <v>1213</v>
      </c>
      <c r="AE29" t="s">
        <v>1213</v>
      </c>
      <c r="AF29" t="s">
        <v>1213</v>
      </c>
      <c r="AG29" t="s">
        <v>1213</v>
      </c>
      <c r="AH29" t="s">
        <v>1213</v>
      </c>
      <c r="AI29" t="s">
        <v>1213</v>
      </c>
      <c r="AJ29" t="s">
        <v>1213</v>
      </c>
      <c r="AK29" t="s">
        <v>1213</v>
      </c>
      <c r="AL29" t="s">
        <v>1213</v>
      </c>
      <c r="AM29" t="s">
        <v>1213</v>
      </c>
      <c r="AN29" t="s">
        <v>1213</v>
      </c>
      <c r="AO29" t="s">
        <v>1213</v>
      </c>
      <c r="AP29" t="s">
        <v>1213</v>
      </c>
      <c r="AQ29" t="s">
        <v>1213</v>
      </c>
      <c r="AR29" t="s">
        <v>1213</v>
      </c>
      <c r="AS29" t="s">
        <v>1213</v>
      </c>
      <c r="AT29" t="s">
        <v>1213</v>
      </c>
      <c r="AU29" t="s">
        <v>1213</v>
      </c>
      <c r="AV29" t="s">
        <v>1213</v>
      </c>
      <c r="AW29" t="s">
        <v>1213</v>
      </c>
      <c r="AX29" t="s">
        <v>1213</v>
      </c>
      <c r="AY29" t="s">
        <v>1213</v>
      </c>
      <c r="AZ29" t="s">
        <v>1213</v>
      </c>
      <c r="BA29" t="s">
        <v>1213</v>
      </c>
      <c r="BB29" t="s">
        <v>1213</v>
      </c>
      <c r="BC29" t="s">
        <v>1213</v>
      </c>
      <c r="BD29" t="s">
        <v>1213</v>
      </c>
      <c r="BE29" t="s">
        <v>1213</v>
      </c>
      <c r="BF29" t="s">
        <v>1213</v>
      </c>
      <c r="BG29" t="s">
        <v>1213</v>
      </c>
      <c r="BH29" t="s">
        <v>1213</v>
      </c>
      <c r="BI29" t="s">
        <v>1213</v>
      </c>
      <c r="BJ29" t="s">
        <v>1213</v>
      </c>
      <c r="BK29" t="s">
        <v>1213</v>
      </c>
      <c r="BL29" t="s">
        <v>1213</v>
      </c>
      <c r="BM29" t="s">
        <v>1213</v>
      </c>
      <c r="BN29" t="s">
        <v>1213</v>
      </c>
      <c r="BO29" t="s">
        <v>1213</v>
      </c>
      <c r="BP29" t="s">
        <v>1213</v>
      </c>
      <c r="BQ29" t="s">
        <v>1213</v>
      </c>
      <c r="BR29" t="s">
        <v>1213</v>
      </c>
    </row>
    <row r="30" spans="1:70" x14ac:dyDescent="0.35">
      <c r="A30" t="s">
        <v>1567</v>
      </c>
      <c r="B30" t="s">
        <v>1568</v>
      </c>
      <c r="C30" t="s">
        <v>1977</v>
      </c>
      <c r="D30" t="s">
        <v>1978</v>
      </c>
      <c r="E30">
        <v>0</v>
      </c>
      <c r="F30">
        <v>0</v>
      </c>
      <c r="G30">
        <v>0</v>
      </c>
      <c r="H30">
        <v>0</v>
      </c>
      <c r="I30">
        <v>0</v>
      </c>
      <c r="J30">
        <v>0</v>
      </c>
      <c r="K30">
        <v>0</v>
      </c>
      <c r="L30">
        <v>0</v>
      </c>
      <c r="M30">
        <v>0</v>
      </c>
      <c r="N30">
        <v>0</v>
      </c>
      <c r="O30">
        <v>0</v>
      </c>
      <c r="P30">
        <v>0</v>
      </c>
      <c r="Q30">
        <v>0</v>
      </c>
      <c r="R30">
        <v>0</v>
      </c>
      <c r="S30">
        <v>0</v>
      </c>
      <c r="T30">
        <v>0</v>
      </c>
      <c r="U30">
        <v>0</v>
      </c>
      <c r="V30">
        <v>0</v>
      </c>
      <c r="W30">
        <v>0</v>
      </c>
      <c r="X30">
        <v>0</v>
      </c>
      <c r="Y30">
        <v>0</v>
      </c>
      <c r="Z30">
        <v>0</v>
      </c>
      <c r="AA30">
        <v>0</v>
      </c>
      <c r="AB30">
        <v>0</v>
      </c>
      <c r="AC30">
        <v>0</v>
      </c>
      <c r="AD30">
        <v>0</v>
      </c>
      <c r="AE30">
        <v>0</v>
      </c>
      <c r="AF30">
        <v>0</v>
      </c>
      <c r="AG30">
        <v>0</v>
      </c>
      <c r="AH30">
        <v>0</v>
      </c>
      <c r="AI30">
        <v>0</v>
      </c>
      <c r="AJ30">
        <v>0</v>
      </c>
      <c r="AK30">
        <v>3.7380467423411518E-5</v>
      </c>
      <c r="AL30">
        <v>4.8229371831275927E-4</v>
      </c>
      <c r="AM30">
        <v>1.1194117117724346E-2</v>
      </c>
      <c r="AN30">
        <v>9.05991427230117E-2</v>
      </c>
      <c r="AO30">
        <v>0.13835583237290253</v>
      </c>
      <c r="AP30">
        <v>0.22681690776403846</v>
      </c>
      <c r="AQ30">
        <v>0.39209774668127173</v>
      </c>
      <c r="AR30">
        <v>1.5436055114017762</v>
      </c>
      <c r="AS30">
        <v>4.1464367653354604</v>
      </c>
      <c r="AT30">
        <v>6.6813581104215505</v>
      </c>
      <c r="AU30">
        <v>9.5234440327057968</v>
      </c>
      <c r="AV30">
        <v>12.227896423350845</v>
      </c>
      <c r="AW30">
        <v>14.442153559577587</v>
      </c>
      <c r="AX30">
        <v>15.935310405478649</v>
      </c>
      <c r="AY30">
        <v>17.050324636734466</v>
      </c>
      <c r="AZ30">
        <v>18.487113334395932</v>
      </c>
      <c r="BA30">
        <v>21.230208376193531</v>
      </c>
      <c r="BB30">
        <v>23.97859819306229</v>
      </c>
      <c r="BC30">
        <v>25.833522133550918</v>
      </c>
      <c r="BD30">
        <v>39.584369693335212</v>
      </c>
      <c r="BE30">
        <v>63.026128932196436</v>
      </c>
      <c r="BF30">
        <v>74.567638184272852</v>
      </c>
      <c r="BG30">
        <v>88.078961914576993</v>
      </c>
      <c r="BH30">
        <v>100</v>
      </c>
      <c r="BI30">
        <v>111.83658076534981</v>
      </c>
      <c r="BJ30">
        <v>118.58238130506886</v>
      </c>
      <c r="BK30">
        <v>124.36007328473841</v>
      </c>
      <c r="BL30">
        <v>131.32194412724786</v>
      </c>
      <c r="BM30">
        <v>138.60787413233771</v>
      </c>
      <c r="BN30">
        <v>151.7205725277874</v>
      </c>
      <c r="BO30">
        <v>174.79677893324046</v>
      </c>
      <c r="BP30">
        <v>183.53766496664343</v>
      </c>
      <c r="BQ30">
        <v>183.53766496664343</v>
      </c>
      <c r="BR30">
        <v>183.53766496664343</v>
      </c>
    </row>
    <row r="31" spans="1:70" x14ac:dyDescent="0.35">
      <c r="A31" t="s">
        <v>1569</v>
      </c>
      <c r="B31" t="s">
        <v>1570</v>
      </c>
      <c r="C31" t="s">
        <v>1977</v>
      </c>
      <c r="D31" t="s">
        <v>1978</v>
      </c>
      <c r="E31">
        <v>0</v>
      </c>
      <c r="F31">
        <v>0</v>
      </c>
      <c r="G31">
        <v>0</v>
      </c>
      <c r="H31">
        <v>0</v>
      </c>
      <c r="I31">
        <v>0</v>
      </c>
      <c r="J31">
        <v>0</v>
      </c>
      <c r="K31">
        <v>0</v>
      </c>
      <c r="L31">
        <v>0</v>
      </c>
      <c r="M31">
        <v>0</v>
      </c>
      <c r="N31">
        <v>0</v>
      </c>
      <c r="O31">
        <v>0</v>
      </c>
      <c r="P31">
        <v>0</v>
      </c>
      <c r="Q31">
        <v>0</v>
      </c>
      <c r="R31">
        <v>0</v>
      </c>
      <c r="S31">
        <v>0</v>
      </c>
      <c r="T31">
        <v>0</v>
      </c>
      <c r="U31">
        <v>0</v>
      </c>
      <c r="V31">
        <v>0</v>
      </c>
      <c r="W31">
        <v>0</v>
      </c>
      <c r="X31">
        <v>0</v>
      </c>
      <c r="Y31">
        <v>41.917454995088796</v>
      </c>
      <c r="Z31">
        <v>46.622475453764856</v>
      </c>
      <c r="AA31">
        <v>49.811001715016367</v>
      </c>
      <c r="AB31">
        <v>52.299607577651045</v>
      </c>
      <c r="AC31">
        <v>54.068850808174048</v>
      </c>
      <c r="AD31">
        <v>57.441214851203455</v>
      </c>
      <c r="AE31">
        <v>57.900613313309655</v>
      </c>
      <c r="AF31">
        <v>59.065516556507418</v>
      </c>
      <c r="AG31">
        <v>60.919517492864493</v>
      </c>
      <c r="AH31">
        <v>62.215677439521173</v>
      </c>
      <c r="AI31">
        <v>64.118899639675334</v>
      </c>
      <c r="AJ31">
        <v>64.607454557780699</v>
      </c>
      <c r="AK31">
        <v>66.155901892964181</v>
      </c>
      <c r="AL31">
        <v>67.13011168445847</v>
      </c>
      <c r="AM31">
        <v>68.854914541092498</v>
      </c>
      <c r="AN31">
        <v>70.844557060852821</v>
      </c>
      <c r="AO31">
        <v>75.070449749442375</v>
      </c>
      <c r="AP31">
        <v>75.933037419233798</v>
      </c>
      <c r="AQ31">
        <v>77.59996691509464</v>
      </c>
      <c r="AR31">
        <v>79.63416875857061</v>
      </c>
      <c r="AS31">
        <v>82.076898841392975</v>
      </c>
      <c r="AT31">
        <v>85.073869389230367</v>
      </c>
      <c r="AU31">
        <v>88.681228264128094</v>
      </c>
      <c r="AV31">
        <v>90.736932516019323</v>
      </c>
      <c r="AW31">
        <v>96.539043054935348</v>
      </c>
      <c r="AX31">
        <v>95.472952319827044</v>
      </c>
      <c r="AY31">
        <v>88.681228263385336</v>
      </c>
      <c r="AZ31">
        <v>90.736932515072397</v>
      </c>
      <c r="BA31">
        <v>96.539043058533991</v>
      </c>
      <c r="BB31">
        <v>95.472952319018106</v>
      </c>
      <c r="BC31">
        <v>96.349372424187692</v>
      </c>
      <c r="BD31">
        <v>97.892943476764074</v>
      </c>
      <c r="BE31">
        <v>99.166120250804624</v>
      </c>
      <c r="BF31">
        <v>99.671617336371085</v>
      </c>
      <c r="BG31">
        <v>100.86907179302642</v>
      </c>
      <c r="BH31">
        <v>100</v>
      </c>
      <c r="BI31">
        <v>100.6634271679174</v>
      </c>
      <c r="BJ31">
        <v>101.81869440537855</v>
      </c>
      <c r="BK31">
        <v>102.09358718687834</v>
      </c>
      <c r="BL31">
        <v>102.28457303273889</v>
      </c>
      <c r="BM31">
        <v>102.40878194049687</v>
      </c>
      <c r="BN31">
        <v>105.72235796276442</v>
      </c>
      <c r="BO31">
        <v>112.35843745476828</v>
      </c>
      <c r="BP31">
        <v>117.29079328202204</v>
      </c>
      <c r="BQ31">
        <v>117.29079328202204</v>
      </c>
      <c r="BR31">
        <v>117.29079328202204</v>
      </c>
    </row>
    <row r="32" spans="1:70" x14ac:dyDescent="0.35">
      <c r="A32" t="s">
        <v>1571</v>
      </c>
      <c r="B32" t="s">
        <v>1572</v>
      </c>
      <c r="C32" t="s">
        <v>1977</v>
      </c>
      <c r="D32" t="s">
        <v>1978</v>
      </c>
      <c r="E32" t="s">
        <v>1213</v>
      </c>
      <c r="F32" t="s">
        <v>1213</v>
      </c>
      <c r="G32" t="s">
        <v>1213</v>
      </c>
      <c r="H32" t="s">
        <v>1213</v>
      </c>
      <c r="I32" t="s">
        <v>1213</v>
      </c>
      <c r="J32" t="s">
        <v>1213</v>
      </c>
      <c r="K32" t="s">
        <v>1213</v>
      </c>
      <c r="L32" t="s">
        <v>1213</v>
      </c>
      <c r="M32" t="s">
        <v>1213</v>
      </c>
      <c r="N32" t="s">
        <v>1213</v>
      </c>
      <c r="O32" t="s">
        <v>1213</v>
      </c>
      <c r="P32" t="s">
        <v>1213</v>
      </c>
      <c r="Q32" t="s">
        <v>1213</v>
      </c>
      <c r="R32" t="s">
        <v>1213</v>
      </c>
      <c r="S32" t="s">
        <v>1213</v>
      </c>
      <c r="T32" t="s">
        <v>1213</v>
      </c>
      <c r="U32" t="s">
        <v>1213</v>
      </c>
      <c r="V32" t="s">
        <v>1213</v>
      </c>
      <c r="W32" t="s">
        <v>1213</v>
      </c>
      <c r="X32" t="s">
        <v>1213</v>
      </c>
      <c r="Y32" t="s">
        <v>1213</v>
      </c>
      <c r="Z32" t="s">
        <v>1213</v>
      </c>
      <c r="AA32" t="s">
        <v>1213</v>
      </c>
      <c r="AB32" t="s">
        <v>1213</v>
      </c>
      <c r="AC32" t="s">
        <v>1213</v>
      </c>
      <c r="AD32" t="s">
        <v>1213</v>
      </c>
      <c r="AE32" t="s">
        <v>1213</v>
      </c>
      <c r="AF32" t="s">
        <v>1213</v>
      </c>
      <c r="AG32" t="s">
        <v>1213</v>
      </c>
      <c r="AH32" t="s">
        <v>1213</v>
      </c>
      <c r="AI32" t="s">
        <v>1213</v>
      </c>
      <c r="AJ32" t="s">
        <v>1213</v>
      </c>
      <c r="AK32" t="s">
        <v>1213</v>
      </c>
      <c r="AL32" t="s">
        <v>1213</v>
      </c>
      <c r="AM32" t="s">
        <v>1213</v>
      </c>
      <c r="AN32" t="s">
        <v>1213</v>
      </c>
      <c r="AO32" t="s">
        <v>1213</v>
      </c>
      <c r="AP32" t="s">
        <v>1213</v>
      </c>
      <c r="AQ32" t="s">
        <v>1213</v>
      </c>
      <c r="AR32" t="s">
        <v>1213</v>
      </c>
      <c r="AS32" t="s">
        <v>1213</v>
      </c>
      <c r="AT32" t="s">
        <v>1213</v>
      </c>
      <c r="AU32" t="s">
        <v>1213</v>
      </c>
      <c r="AV32" t="s">
        <v>1213</v>
      </c>
      <c r="AW32" t="s">
        <v>1213</v>
      </c>
      <c r="AX32" t="s">
        <v>1213</v>
      </c>
      <c r="AY32" t="s">
        <v>1213</v>
      </c>
      <c r="AZ32" t="s">
        <v>1213</v>
      </c>
      <c r="BA32" t="s">
        <v>1213</v>
      </c>
      <c r="BB32" t="s">
        <v>1213</v>
      </c>
      <c r="BC32" t="s">
        <v>1213</v>
      </c>
      <c r="BD32" t="s">
        <v>1213</v>
      </c>
      <c r="BE32" t="s">
        <v>1213</v>
      </c>
      <c r="BF32" t="s">
        <v>1213</v>
      </c>
      <c r="BG32" t="s">
        <v>1213</v>
      </c>
      <c r="BH32" t="s">
        <v>1213</v>
      </c>
      <c r="BI32" t="s">
        <v>1213</v>
      </c>
      <c r="BJ32" t="s">
        <v>1213</v>
      </c>
      <c r="BK32" t="s">
        <v>1213</v>
      </c>
      <c r="BL32" t="s">
        <v>1213</v>
      </c>
      <c r="BM32" t="s">
        <v>1213</v>
      </c>
      <c r="BN32" t="s">
        <v>1213</v>
      </c>
      <c r="BO32" t="s">
        <v>1213</v>
      </c>
      <c r="BP32" t="s">
        <v>1213</v>
      </c>
      <c r="BQ32" t="s">
        <v>1213</v>
      </c>
      <c r="BR32" t="s">
        <v>1213</v>
      </c>
    </row>
    <row r="33" spans="1:70" x14ac:dyDescent="0.35">
      <c r="A33" t="s">
        <v>1573</v>
      </c>
      <c r="B33" t="s">
        <v>1574</v>
      </c>
      <c r="C33" t="s">
        <v>1977</v>
      </c>
      <c r="D33" t="s">
        <v>1978</v>
      </c>
      <c r="E33">
        <v>1.6783391158589313E-5</v>
      </c>
      <c r="F33">
        <v>1.8052466118265685E-5</v>
      </c>
      <c r="G33">
        <v>1.911383043124844E-5</v>
      </c>
      <c r="H33">
        <v>1.8978818511019986E-5</v>
      </c>
      <c r="I33">
        <v>2.0911207304869268E-5</v>
      </c>
      <c r="J33">
        <v>2.150932764582259E-5</v>
      </c>
      <c r="K33">
        <v>2.3004628498206016E-5</v>
      </c>
      <c r="L33">
        <v>2.558114688977503E-5</v>
      </c>
      <c r="M33">
        <v>2.6980595123511736E-5</v>
      </c>
      <c r="N33">
        <v>2.7576798412128534E-5</v>
      </c>
      <c r="O33">
        <v>2.8667601213418526E-5</v>
      </c>
      <c r="P33">
        <v>2.9721024988722258E-5</v>
      </c>
      <c r="Q33">
        <v>3.1656322611544809E-5</v>
      </c>
      <c r="R33">
        <v>4.1623641462605748E-5</v>
      </c>
      <c r="S33">
        <v>6.7778304280738722E-5</v>
      </c>
      <c r="T33">
        <v>7.3184807473582596E-5</v>
      </c>
      <c r="U33">
        <v>7.6473741245332974E-5</v>
      </c>
      <c r="V33">
        <v>8.2673662854180737E-5</v>
      </c>
      <c r="W33">
        <v>9.1235076437692889E-5</v>
      </c>
      <c r="X33">
        <v>1.0922637511412729E-4</v>
      </c>
      <c r="Y33">
        <v>1.6082671706446952E-4</v>
      </c>
      <c r="Z33">
        <v>2.1250613280965078E-4</v>
      </c>
      <c r="AA33">
        <v>4.7502711097144513E-4</v>
      </c>
      <c r="AB33">
        <v>1.7841366720018044E-3</v>
      </c>
      <c r="AC33">
        <v>2.4645170879345587E-2</v>
      </c>
      <c r="AD33">
        <v>2.9203639359285054</v>
      </c>
      <c r="AE33">
        <v>10.990379874643329</v>
      </c>
      <c r="AF33">
        <v>12.592634214958288</v>
      </c>
      <c r="AG33">
        <v>14.607719008251292</v>
      </c>
      <c r="AH33">
        <v>16.824216593942612</v>
      </c>
      <c r="AI33">
        <v>19.704316311687091</v>
      </c>
      <c r="AJ33">
        <v>23.930314788039617</v>
      </c>
      <c r="AK33">
        <v>26.816388190413463</v>
      </c>
      <c r="AL33">
        <v>29.103256779571257</v>
      </c>
      <c r="AM33">
        <v>31.394860086304902</v>
      </c>
      <c r="AN33">
        <v>34.59500308787991</v>
      </c>
      <c r="AO33">
        <v>38.893600567062826</v>
      </c>
      <c r="AP33">
        <v>40.724884109473265</v>
      </c>
      <c r="AQ33">
        <v>43.849797709564619</v>
      </c>
      <c r="AR33">
        <v>44.796741224743812</v>
      </c>
      <c r="AS33">
        <v>46.861078087834414</v>
      </c>
      <c r="AT33">
        <v>47.606006986442075</v>
      </c>
      <c r="AU33">
        <v>48.047913960192361</v>
      </c>
      <c r="AV33">
        <v>49.651404979229163</v>
      </c>
      <c r="AW33">
        <v>51.854626891212774</v>
      </c>
      <c r="AX33">
        <v>54.651266739375252</v>
      </c>
      <c r="AY33">
        <v>56.991650426418225</v>
      </c>
      <c r="AZ33">
        <v>61.953120809568901</v>
      </c>
      <c r="BA33">
        <v>70.630777207630771</v>
      </c>
      <c r="BB33">
        <v>72.994403818991216</v>
      </c>
      <c r="BC33">
        <v>74.82165525379483</v>
      </c>
      <c r="BD33">
        <v>82.217374979885989</v>
      </c>
      <c r="BE33">
        <v>85.929985160286805</v>
      </c>
      <c r="BF33">
        <v>90.859273032843987</v>
      </c>
      <c r="BG33">
        <v>96.098764549176934</v>
      </c>
      <c r="BH33">
        <v>100</v>
      </c>
      <c r="BI33">
        <v>103.62321431764107</v>
      </c>
      <c r="BJ33">
        <v>106.54824694713086</v>
      </c>
      <c r="BK33">
        <v>108.96908691065747</v>
      </c>
      <c r="BL33">
        <v>110.97362235461583</v>
      </c>
      <c r="BM33">
        <v>112.01759799924001</v>
      </c>
      <c r="BN33">
        <v>112.84359753204819</v>
      </c>
      <c r="BO33">
        <v>114.81421769510628</v>
      </c>
      <c r="BP33">
        <v>117.77285149880191</v>
      </c>
      <c r="BQ33">
        <v>117.77285149880191</v>
      </c>
      <c r="BR33">
        <v>117.77285149880191</v>
      </c>
    </row>
    <row r="34" spans="1:70" x14ac:dyDescent="0.35">
      <c r="A34" t="s">
        <v>1575</v>
      </c>
      <c r="B34" t="s">
        <v>1576</v>
      </c>
      <c r="C34" t="s">
        <v>1977</v>
      </c>
      <c r="D34" t="s">
        <v>1978</v>
      </c>
      <c r="E34">
        <v>0</v>
      </c>
      <c r="F34">
        <v>0</v>
      </c>
      <c r="G34">
        <v>0</v>
      </c>
      <c r="H34">
        <v>0</v>
      </c>
      <c r="I34">
        <v>0</v>
      </c>
      <c r="J34">
        <v>0</v>
      </c>
      <c r="K34">
        <v>0</v>
      </c>
      <c r="L34">
        <v>0</v>
      </c>
      <c r="M34">
        <v>0</v>
      </c>
      <c r="N34">
        <v>0</v>
      </c>
      <c r="O34">
        <v>0</v>
      </c>
      <c r="P34">
        <v>0</v>
      </c>
      <c r="Q34">
        <v>0</v>
      </c>
      <c r="R34">
        <v>0</v>
      </c>
      <c r="S34">
        <v>0</v>
      </c>
      <c r="T34">
        <v>0</v>
      </c>
      <c r="U34">
        <v>0</v>
      </c>
      <c r="V34">
        <v>0</v>
      </c>
      <c r="W34">
        <v>0</v>
      </c>
      <c r="X34">
        <v>0</v>
      </c>
      <c r="Y34">
        <v>2.58116606598078E-10</v>
      </c>
      <c r="Z34">
        <v>5.2068591297649866E-10</v>
      </c>
      <c r="AA34">
        <v>1.0442010207374422E-9</v>
      </c>
      <c r="AB34">
        <v>2.4541614568661498E-9</v>
      </c>
      <c r="AC34">
        <v>7.1691389816561698E-9</v>
      </c>
      <c r="AD34">
        <v>2.3370652164876445E-8</v>
      </c>
      <c r="AE34">
        <v>5.7758890270435457E-8</v>
      </c>
      <c r="AF34">
        <v>1.8964332386014934E-7</v>
      </c>
      <c r="AG34">
        <v>1.3827169898434814E-6</v>
      </c>
      <c r="AH34">
        <v>2.1165577015175378E-5</v>
      </c>
      <c r="AI34">
        <v>6.4507022717662861E-4</v>
      </c>
      <c r="AJ34">
        <v>3.4368481304558004E-3</v>
      </c>
      <c r="AK34">
        <v>3.6154338153450268E-2</v>
      </c>
      <c r="AL34">
        <v>0.73298610653263718</v>
      </c>
      <c r="AM34">
        <v>15.948959647867458</v>
      </c>
      <c r="AN34">
        <v>26.476394794188831</v>
      </c>
      <c r="AO34">
        <v>30.64845654886194</v>
      </c>
      <c r="AP34">
        <v>32.771387024682177</v>
      </c>
      <c r="AQ34">
        <v>33.818457842329664</v>
      </c>
      <c r="AR34">
        <v>35.461509861579707</v>
      </c>
      <c r="AS34">
        <v>37.95946863804825</v>
      </c>
      <c r="AT34">
        <v>40.556032576825615</v>
      </c>
      <c r="AU34">
        <v>43.983083994390867</v>
      </c>
      <c r="AV34">
        <v>50.455159495783612</v>
      </c>
      <c r="AW34">
        <v>53.783779760149898</v>
      </c>
      <c r="AX34">
        <v>57.478476523174436</v>
      </c>
      <c r="AY34">
        <v>59.88312774801495</v>
      </c>
      <c r="AZ34">
        <v>62.063635904885309</v>
      </c>
      <c r="BA34">
        <v>65.587977749261967</v>
      </c>
      <c r="BB34">
        <v>68.793940925454137</v>
      </c>
      <c r="BC34">
        <v>72.260279733178564</v>
      </c>
      <c r="BD34">
        <v>77.055796794481907</v>
      </c>
      <c r="BE34">
        <v>81.219506111877038</v>
      </c>
      <c r="BF34">
        <v>86.258616592774558</v>
      </c>
      <c r="BG34">
        <v>91.717959074217532</v>
      </c>
      <c r="BH34">
        <v>100</v>
      </c>
      <c r="BI34">
        <v>108.73914352329439</v>
      </c>
      <c r="BJ34">
        <v>112.48670038705475</v>
      </c>
      <c r="BK34">
        <v>116.60916954539027</v>
      </c>
      <c r="BL34">
        <v>120.96216210572749</v>
      </c>
      <c r="BM34">
        <v>124.84718616635354</v>
      </c>
      <c r="BN34">
        <v>135.21157477664545</v>
      </c>
      <c r="BO34">
        <v>147.75935236129462</v>
      </c>
      <c r="BP34">
        <v>154.54677103862059</v>
      </c>
      <c r="BQ34">
        <v>154.54677103862059</v>
      </c>
      <c r="BR34">
        <v>154.54677103862059</v>
      </c>
    </row>
    <row r="35" spans="1:70" x14ac:dyDescent="0.35">
      <c r="A35" t="s">
        <v>1577</v>
      </c>
      <c r="B35" t="s">
        <v>1578</v>
      </c>
      <c r="C35" t="s">
        <v>1977</v>
      </c>
      <c r="D35" t="s">
        <v>1978</v>
      </c>
      <c r="E35">
        <v>0</v>
      </c>
      <c r="F35">
        <v>0</v>
      </c>
      <c r="G35">
        <v>0</v>
      </c>
      <c r="H35">
        <v>0</v>
      </c>
      <c r="I35">
        <v>0</v>
      </c>
      <c r="J35">
        <v>0</v>
      </c>
      <c r="K35">
        <v>5.2370507316424435</v>
      </c>
      <c r="L35">
        <v>5.4274109874556471</v>
      </c>
      <c r="M35">
        <v>5.8338558580025008</v>
      </c>
      <c r="N35">
        <v>6.1742748740483737</v>
      </c>
      <c r="O35">
        <v>6.6240224153801384</v>
      </c>
      <c r="P35">
        <v>7.1187875847949869</v>
      </c>
      <c r="Q35">
        <v>7.9642615138093733</v>
      </c>
      <c r="R35">
        <v>9.3066443088002675</v>
      </c>
      <c r="S35">
        <v>12.929062780502958</v>
      </c>
      <c r="T35">
        <v>15.552947387779888</v>
      </c>
      <c r="U35">
        <v>16.328536808454803</v>
      </c>
      <c r="V35">
        <v>17.692356569191389</v>
      </c>
      <c r="W35">
        <v>19.370013508449158</v>
      </c>
      <c r="X35">
        <v>21.921012432203646</v>
      </c>
      <c r="Y35">
        <v>25.084328454142863</v>
      </c>
      <c r="Z35">
        <v>28.738503858680261</v>
      </c>
      <c r="AA35">
        <v>31.707900124390477</v>
      </c>
      <c r="AB35">
        <v>33.366318038675942</v>
      </c>
      <c r="AC35">
        <v>34.929796072397544</v>
      </c>
      <c r="AD35">
        <v>36.297334352531472</v>
      </c>
      <c r="AE35">
        <v>36.780113745533221</v>
      </c>
      <c r="AF35">
        <v>37.998172213793104</v>
      </c>
      <c r="AG35">
        <v>39.844449891928626</v>
      </c>
      <c r="AH35">
        <v>42.31086679018189</v>
      </c>
      <c r="AI35">
        <v>43.611745154207384</v>
      </c>
      <c r="AJ35">
        <v>46.340761722217259</v>
      </c>
      <c r="AK35">
        <v>49.164718170831527</v>
      </c>
      <c r="AL35">
        <v>49.71213748240114</v>
      </c>
      <c r="AM35">
        <v>49.750517434134942</v>
      </c>
      <c r="AN35">
        <v>50.685261395814614</v>
      </c>
      <c r="AO35">
        <v>51.894688890092979</v>
      </c>
      <c r="AP35">
        <v>55.896049006757138</v>
      </c>
      <c r="AQ35">
        <v>55.186791527061466</v>
      </c>
      <c r="AR35">
        <v>56.047739912819033</v>
      </c>
      <c r="AS35">
        <v>57.412958067377488</v>
      </c>
      <c r="AT35">
        <v>58.892969340036871</v>
      </c>
      <c r="AU35">
        <v>58.966732464968352</v>
      </c>
      <c r="AV35">
        <v>59.921659306506285</v>
      </c>
      <c r="AW35">
        <v>60.757220292851954</v>
      </c>
      <c r="AX35">
        <v>64.452588226511878</v>
      </c>
      <c r="AY35">
        <v>69.162565929305941</v>
      </c>
      <c r="AZ35">
        <v>71.952742794424537</v>
      </c>
      <c r="BA35">
        <v>77.786748966945211</v>
      </c>
      <c r="BB35">
        <v>80.621190670031211</v>
      </c>
      <c r="BC35">
        <v>85.316744998656105</v>
      </c>
      <c r="BD35">
        <v>93.363993069533052</v>
      </c>
      <c r="BE35">
        <v>97.596507351557705</v>
      </c>
      <c r="BF35">
        <v>99.367009847109301</v>
      </c>
      <c r="BG35">
        <v>101.12531228686365</v>
      </c>
      <c r="BH35">
        <v>99.999999999999986</v>
      </c>
      <c r="BI35">
        <v>101.28192813061827</v>
      </c>
      <c r="BJ35">
        <v>106.00185298801161</v>
      </c>
      <c r="BK35">
        <v>109.89616401365923</v>
      </c>
      <c r="BL35">
        <v>114.40222504716638</v>
      </c>
      <c r="BM35">
        <v>0</v>
      </c>
      <c r="BN35">
        <v>0</v>
      </c>
      <c r="BO35">
        <v>132.79451390137106</v>
      </c>
      <c r="BP35">
        <v>145.79784668295019</v>
      </c>
      <c r="BQ35">
        <v>145.79784668295019</v>
      </c>
      <c r="BR35">
        <v>145.79784668295019</v>
      </c>
    </row>
    <row r="36" spans="1:70" x14ac:dyDescent="0.35">
      <c r="A36" t="s">
        <v>1434</v>
      </c>
      <c r="B36" t="s">
        <v>1579</v>
      </c>
      <c r="C36" t="s">
        <v>1977</v>
      </c>
      <c r="D36" t="s">
        <v>1978</v>
      </c>
      <c r="E36">
        <v>0</v>
      </c>
      <c r="F36">
        <v>0</v>
      </c>
      <c r="G36">
        <v>0</v>
      </c>
      <c r="H36">
        <v>0</v>
      </c>
      <c r="I36">
        <v>0</v>
      </c>
      <c r="J36">
        <v>0</v>
      </c>
      <c r="K36">
        <v>0</v>
      </c>
      <c r="L36">
        <v>0</v>
      </c>
      <c r="M36">
        <v>0</v>
      </c>
      <c r="N36">
        <v>0</v>
      </c>
      <c r="O36">
        <v>0</v>
      </c>
      <c r="P36">
        <v>0</v>
      </c>
      <c r="Q36">
        <v>0</v>
      </c>
      <c r="R36">
        <v>0</v>
      </c>
      <c r="S36">
        <v>0</v>
      </c>
      <c r="T36">
        <v>0</v>
      </c>
      <c r="U36">
        <v>0</v>
      </c>
      <c r="V36">
        <v>49.427021069813314</v>
      </c>
      <c r="W36">
        <v>0</v>
      </c>
      <c r="X36">
        <v>0</v>
      </c>
      <c r="Y36">
        <v>58.422738904519328</v>
      </c>
      <c r="Z36">
        <v>63.760857180059126</v>
      </c>
      <c r="AA36">
        <v>67.813872907783846</v>
      </c>
      <c r="AB36">
        <v>68.60470524490087</v>
      </c>
      <c r="AC36">
        <v>70.713591477213072</v>
      </c>
      <c r="AD36">
        <v>72.377634519896432</v>
      </c>
      <c r="AE36">
        <v>73.666855986134394</v>
      </c>
      <c r="AF36">
        <v>74.585374794348198</v>
      </c>
      <c r="AG36">
        <v>75.475061173604871</v>
      </c>
      <c r="AH36">
        <v>76.459482676578801</v>
      </c>
      <c r="AI36">
        <v>78.094693290304932</v>
      </c>
      <c r="AJ36">
        <v>79.344208382949816</v>
      </c>
      <c r="AK36">
        <v>80.359439395723811</v>
      </c>
      <c r="AL36">
        <v>83.776082227174669</v>
      </c>
      <c r="AM36">
        <v>85.839083708260219</v>
      </c>
      <c r="AN36">
        <v>90.960794009882662</v>
      </c>
      <c r="AO36">
        <v>92.776495628882344</v>
      </c>
      <c r="AP36">
        <v>94.364421059118513</v>
      </c>
      <c r="AQ36">
        <v>93.947916028236833</v>
      </c>
      <c r="AR36">
        <v>93.557442561785322</v>
      </c>
      <c r="AS36">
        <v>95.015210169870997</v>
      </c>
      <c r="AT36">
        <v>95.581396696225809</v>
      </c>
      <c r="AU36">
        <v>93.368713719667127</v>
      </c>
      <c r="AV36">
        <v>93.648819860826094</v>
      </c>
      <c r="AW36">
        <v>94.41133102287003</v>
      </c>
      <c r="AX36">
        <v>95.586220670509206</v>
      </c>
      <c r="AY36">
        <v>95.739051641902023</v>
      </c>
      <c r="AZ36">
        <v>96.665589405971119</v>
      </c>
      <c r="BA36">
        <v>98.681047841214195</v>
      </c>
      <c r="BB36">
        <v>99.703104962403842</v>
      </c>
      <c r="BC36">
        <v>100.05891456767777</v>
      </c>
      <c r="BD36">
        <v>100.19690738084799</v>
      </c>
      <c r="BE36">
        <v>100.30889371826679</v>
      </c>
      <c r="BF36">
        <v>100.69930100135112</v>
      </c>
      <c r="BG36">
        <v>100.49074395619657</v>
      </c>
      <c r="BH36">
        <v>100</v>
      </c>
      <c r="BI36">
        <v>99.721306734246951</v>
      </c>
      <c r="BJ36">
        <v>98.464314032307982</v>
      </c>
      <c r="BK36">
        <v>99.473624248664905</v>
      </c>
      <c r="BL36">
        <v>99.085157792975124</v>
      </c>
      <c r="BM36">
        <v>101.00772689304647</v>
      </c>
      <c r="BN36">
        <v>102.75860885543376</v>
      </c>
      <c r="BO36">
        <v>106.54243804449725</v>
      </c>
      <c r="BP36">
        <v>106.92286306739585</v>
      </c>
      <c r="BQ36">
        <v>106.92286306739585</v>
      </c>
      <c r="BR36">
        <v>106.92286306739585</v>
      </c>
    </row>
    <row r="37" spans="1:70" x14ac:dyDescent="0.35">
      <c r="A37" t="s">
        <v>458</v>
      </c>
      <c r="B37" t="s">
        <v>457</v>
      </c>
      <c r="C37" t="s">
        <v>1977</v>
      </c>
      <c r="D37" t="s">
        <v>1978</v>
      </c>
      <c r="E37">
        <v>0</v>
      </c>
      <c r="F37">
        <v>0</v>
      </c>
      <c r="G37">
        <v>0</v>
      </c>
      <c r="H37">
        <v>0</v>
      </c>
      <c r="I37">
        <v>0</v>
      </c>
      <c r="J37">
        <v>0</v>
      </c>
      <c r="K37">
        <v>0</v>
      </c>
      <c r="L37">
        <v>0</v>
      </c>
      <c r="M37">
        <v>0</v>
      </c>
      <c r="N37">
        <v>0</v>
      </c>
      <c r="O37">
        <v>0</v>
      </c>
      <c r="P37">
        <v>0</v>
      </c>
      <c r="Q37">
        <v>0</v>
      </c>
      <c r="R37">
        <v>0</v>
      </c>
      <c r="S37">
        <v>0</v>
      </c>
      <c r="T37">
        <v>0</v>
      </c>
      <c r="U37">
        <v>0</v>
      </c>
      <c r="V37">
        <v>0</v>
      </c>
      <c r="W37">
        <v>0</v>
      </c>
      <c r="X37">
        <v>0</v>
      </c>
      <c r="Y37">
        <v>7.3052248202536001</v>
      </c>
      <c r="Z37">
        <v>8.0337292843728125</v>
      </c>
      <c r="AA37">
        <v>8.8247923035825959</v>
      </c>
      <c r="AB37">
        <v>10.418353776803661</v>
      </c>
      <c r="AC37">
        <v>11.151566949370551</v>
      </c>
      <c r="AD37">
        <v>11.361440811609882</v>
      </c>
      <c r="AE37">
        <v>12.493548856958574</v>
      </c>
      <c r="AF37">
        <v>13.284611876168356</v>
      </c>
      <c r="AG37">
        <v>14.625921111120995</v>
      </c>
      <c r="AH37">
        <v>15.91005317206613</v>
      </c>
      <c r="AI37">
        <v>17.502941972651811</v>
      </c>
      <c r="AJ37">
        <v>19.651458370063413</v>
      </c>
      <c r="AK37">
        <v>22.79082155939339</v>
      </c>
      <c r="AL37">
        <v>25.34294153803447</v>
      </c>
      <c r="AM37">
        <v>27.119469968079574</v>
      </c>
      <c r="AN37">
        <v>29.692442798417506</v>
      </c>
      <c r="AO37">
        <v>32.302412623701485</v>
      </c>
      <c r="AP37">
        <v>34.403841936636319</v>
      </c>
      <c r="AQ37">
        <v>38.045691584596995</v>
      </c>
      <c r="AR37">
        <v>40.624045796018002</v>
      </c>
      <c r="AS37">
        <v>42.253931591549716</v>
      </c>
      <c r="AT37">
        <v>43.696814394445099</v>
      </c>
      <c r="AU37">
        <v>44.769727247880148</v>
      </c>
      <c r="AV37">
        <v>45.92134279965493</v>
      </c>
      <c r="AW37">
        <v>47.806844196631978</v>
      </c>
      <c r="AX37">
        <v>50.346645443715587</v>
      </c>
      <c r="AY37">
        <v>52.864206481102421</v>
      </c>
      <c r="AZ37">
        <v>55.589943851430789</v>
      </c>
      <c r="BA37">
        <v>60.219007694367825</v>
      </c>
      <c r="BB37">
        <v>62.845232202246152</v>
      </c>
      <c r="BC37">
        <v>67.26726353824678</v>
      </c>
      <c r="BD37">
        <v>73.219734069169689</v>
      </c>
      <c r="BE37">
        <v>81.215077845332218</v>
      </c>
      <c r="BF37">
        <v>88.342824498432876</v>
      </c>
      <c r="BG37">
        <v>95.649713348367584</v>
      </c>
      <c r="BH37">
        <v>100</v>
      </c>
      <c r="BI37">
        <v>103.21988689395774</v>
      </c>
      <c r="BJ37">
        <v>108.33451865347885</v>
      </c>
      <c r="BK37">
        <v>111.28551179149524</v>
      </c>
      <c r="BL37">
        <v>114.31963378671509</v>
      </c>
      <c r="BM37">
        <v>120.75510349796708</v>
      </c>
      <c r="BN37">
        <v>129.62675683693274</v>
      </c>
      <c r="BO37">
        <v>136.936625760872</v>
      </c>
      <c r="BP37">
        <v>142.72814699919624</v>
      </c>
      <c r="BQ37">
        <v>142.72814699919624</v>
      </c>
      <c r="BR37">
        <v>142.72814699919624</v>
      </c>
    </row>
    <row r="38" spans="1:70" x14ac:dyDescent="0.35">
      <c r="A38" t="s">
        <v>1580</v>
      </c>
      <c r="B38" t="s">
        <v>1581</v>
      </c>
      <c r="C38" t="s">
        <v>1977</v>
      </c>
      <c r="D38" t="s">
        <v>1978</v>
      </c>
      <c r="E38">
        <v>0</v>
      </c>
      <c r="F38">
        <v>0</v>
      </c>
      <c r="G38">
        <v>0</v>
      </c>
      <c r="H38">
        <v>0</v>
      </c>
      <c r="I38">
        <v>0</v>
      </c>
      <c r="J38">
        <v>0</v>
      </c>
      <c r="K38">
        <v>0</v>
      </c>
      <c r="L38">
        <v>0</v>
      </c>
      <c r="M38">
        <v>0</v>
      </c>
      <c r="N38">
        <v>0</v>
      </c>
      <c r="O38">
        <v>0</v>
      </c>
      <c r="P38">
        <v>0</v>
      </c>
      <c r="Q38">
        <v>0</v>
      </c>
      <c r="R38">
        <v>0</v>
      </c>
      <c r="S38">
        <v>2.2866634090704525</v>
      </c>
      <c r="T38">
        <v>2.5604857505322656</v>
      </c>
      <c r="U38">
        <v>2.8608927853516515</v>
      </c>
      <c r="V38">
        <v>3.2376358682041078</v>
      </c>
      <c r="W38">
        <v>3.5304472763531556</v>
      </c>
      <c r="X38">
        <v>3.9447887112161801</v>
      </c>
      <c r="Y38">
        <v>4.4825590794835612</v>
      </c>
      <c r="Z38">
        <v>5.2189550851574404</v>
      </c>
      <c r="AA38">
        <v>5.8002008863483114</v>
      </c>
      <c r="AB38">
        <v>6.4078962745102963</v>
      </c>
      <c r="AC38">
        <v>6.9575315937331501</v>
      </c>
      <c r="AD38">
        <v>7.5207142623800882</v>
      </c>
      <c r="AE38">
        <v>8.2729147110289887</v>
      </c>
      <c r="AF38">
        <v>9.0838203404553717</v>
      </c>
      <c r="AG38">
        <v>9.8424719078422864</v>
      </c>
      <c r="AH38">
        <v>10.9817394826767</v>
      </c>
      <c r="AI38">
        <v>12.233256524114363</v>
      </c>
      <c r="AJ38">
        <v>13.672501121767697</v>
      </c>
      <c r="AK38">
        <v>15.883018108019503</v>
      </c>
      <c r="AL38">
        <v>18.159182196994571</v>
      </c>
      <c r="AM38">
        <v>20.073690429147856</v>
      </c>
      <c r="AN38">
        <v>22.183946385785546</v>
      </c>
      <c r="AO38">
        <v>24.420722213126766</v>
      </c>
      <c r="AP38">
        <v>26.550192406109851</v>
      </c>
      <c r="AQ38">
        <v>28.318806566390442</v>
      </c>
      <c r="AR38">
        <v>30.513314765267644</v>
      </c>
      <c r="AS38">
        <v>33.137913003121746</v>
      </c>
      <c r="AT38">
        <v>35.311441200097576</v>
      </c>
      <c r="AU38">
        <v>38.147937457154931</v>
      </c>
      <c r="AV38">
        <v>41.653695774864119</v>
      </c>
      <c r="AW38">
        <v>44.546838037054975</v>
      </c>
      <c r="AX38">
        <v>48.382421149596354</v>
      </c>
      <c r="AY38">
        <v>53.973115770027142</v>
      </c>
      <c r="AZ38">
        <v>57.79495127284617</v>
      </c>
      <c r="BA38">
        <v>65.13617486459205</v>
      </c>
      <c r="BB38">
        <v>70.364849095666855</v>
      </c>
      <c r="BC38">
        <v>75.254415620256836</v>
      </c>
      <c r="BD38">
        <v>81.62084310749303</v>
      </c>
      <c r="BE38">
        <v>87.772526562715669</v>
      </c>
      <c r="BF38">
        <v>92.937594866841337</v>
      </c>
      <c r="BG38">
        <v>97.028943010901443</v>
      </c>
      <c r="BH38">
        <v>100</v>
      </c>
      <c r="BI38">
        <v>102.81495791361944</v>
      </c>
      <c r="BJ38">
        <v>106.21636539257669</v>
      </c>
      <c r="BK38">
        <v>109.6556678625638</v>
      </c>
      <c r="BL38">
        <v>112.69627087070518</v>
      </c>
      <c r="BM38">
        <v>114.82663515937658</v>
      </c>
      <c r="BN38">
        <v>123.14120615427083</v>
      </c>
      <c r="BO38">
        <v>137.50632665240846</v>
      </c>
      <c r="BP38">
        <v>144.47461856630346</v>
      </c>
      <c r="BQ38">
        <v>144.47461856630346</v>
      </c>
      <c r="BR38">
        <v>144.47461856630346</v>
      </c>
    </row>
    <row r="39" spans="1:70" x14ac:dyDescent="0.35">
      <c r="A39" t="s">
        <v>1582</v>
      </c>
      <c r="B39" t="s">
        <v>1583</v>
      </c>
      <c r="C39" t="s">
        <v>1977</v>
      </c>
      <c r="D39" t="s">
        <v>1978</v>
      </c>
      <c r="E39">
        <v>0</v>
      </c>
      <c r="F39">
        <v>0</v>
      </c>
      <c r="G39">
        <v>0</v>
      </c>
      <c r="H39">
        <v>0</v>
      </c>
      <c r="I39">
        <v>0</v>
      </c>
      <c r="J39">
        <v>0</v>
      </c>
      <c r="K39">
        <v>0</v>
      </c>
      <c r="L39">
        <v>0</v>
      </c>
      <c r="M39">
        <v>0</v>
      </c>
      <c r="N39">
        <v>0</v>
      </c>
      <c r="O39">
        <v>0</v>
      </c>
      <c r="P39">
        <v>0</v>
      </c>
      <c r="Q39">
        <v>0</v>
      </c>
      <c r="R39">
        <v>0</v>
      </c>
      <c r="S39">
        <v>0</v>
      </c>
      <c r="T39">
        <v>0</v>
      </c>
      <c r="U39">
        <v>0</v>
      </c>
      <c r="V39">
        <v>0</v>
      </c>
      <c r="W39">
        <v>0</v>
      </c>
      <c r="X39">
        <v>0</v>
      </c>
      <c r="Y39">
        <v>27.639445299059151</v>
      </c>
      <c r="Z39">
        <v>27.630232150626142</v>
      </c>
      <c r="AA39">
        <v>31.303975088292667</v>
      </c>
      <c r="AB39">
        <v>35.878303285286975</v>
      </c>
      <c r="AC39">
        <v>36.790404980155927</v>
      </c>
      <c r="AD39">
        <v>40.625378015400329</v>
      </c>
      <c r="AE39">
        <v>41.537479710269274</v>
      </c>
      <c r="AF39">
        <v>38.635337953868081</v>
      </c>
      <c r="AG39">
        <v>37.103652026878748</v>
      </c>
      <c r="AH39">
        <v>37.359316895895105</v>
      </c>
      <c r="AI39">
        <v>37.354710321678411</v>
      </c>
      <c r="AJ39">
        <v>36.322837697180326</v>
      </c>
      <c r="AK39">
        <v>35.947401898534594</v>
      </c>
      <c r="AL39">
        <v>34.899406264278795</v>
      </c>
      <c r="AM39">
        <v>43.474544168311851</v>
      </c>
      <c r="AN39">
        <v>51.817050074411171</v>
      </c>
      <c r="AO39">
        <v>53.747204671128735</v>
      </c>
      <c r="AP39">
        <v>54.61324062383278</v>
      </c>
      <c r="AQ39">
        <v>53.583671286442772</v>
      </c>
      <c r="AR39">
        <v>52.825889827826771</v>
      </c>
      <c r="AS39">
        <v>54.518114866261683</v>
      </c>
      <c r="AT39">
        <v>56.608808574424728</v>
      </c>
      <c r="AU39">
        <v>57.928822416165595</v>
      </c>
      <c r="AV39">
        <v>60.324010680039905</v>
      </c>
      <c r="AW39">
        <v>59.077471697052353</v>
      </c>
      <c r="AX39">
        <v>60.780982842317734</v>
      </c>
      <c r="AY39">
        <v>64.850430505182473</v>
      </c>
      <c r="AZ39">
        <v>65.47294121389551</v>
      </c>
      <c r="BA39">
        <v>71.535048755332369</v>
      </c>
      <c r="BB39">
        <v>74.053985438687135</v>
      </c>
      <c r="BC39">
        <v>75.158147912726491</v>
      </c>
      <c r="BD39">
        <v>76.055893744527054</v>
      </c>
      <c r="BE39">
        <v>80.222460686295847</v>
      </c>
      <c r="BF39">
        <v>85.8290427398628</v>
      </c>
      <c r="BG39">
        <v>98.616440752182157</v>
      </c>
      <c r="BH39">
        <v>100</v>
      </c>
      <c r="BI39">
        <v>104.94543276106521</v>
      </c>
      <c r="BJ39">
        <v>109.33291094043145</v>
      </c>
      <c r="BK39">
        <v>111.09552897523579</v>
      </c>
      <c r="BL39">
        <v>114.07885892853363</v>
      </c>
      <c r="BM39">
        <v>116.02978605826452</v>
      </c>
      <c r="BN39">
        <v>120.97191719845704</v>
      </c>
      <c r="BO39">
        <v>127.72598178436702</v>
      </c>
      <c r="BP39">
        <v>131.53111571565856</v>
      </c>
      <c r="BQ39">
        <v>131.53111571565856</v>
      </c>
      <c r="BR39">
        <v>131.53111571565856</v>
      </c>
    </row>
    <row r="40" spans="1:70" x14ac:dyDescent="0.35">
      <c r="A40" t="s">
        <v>1584</v>
      </c>
      <c r="B40" t="s">
        <v>1585</v>
      </c>
      <c r="C40" t="s">
        <v>1977</v>
      </c>
      <c r="D40" t="s">
        <v>1978</v>
      </c>
      <c r="E40">
        <v>12.279431129839425</v>
      </c>
      <c r="F40">
        <v>12.404529892020077</v>
      </c>
      <c r="G40">
        <v>12.536212799578646</v>
      </c>
      <c r="H40">
        <v>12.740321306294454</v>
      </c>
      <c r="I40">
        <v>12.983934685277937</v>
      </c>
      <c r="J40">
        <v>13.28680537266265</v>
      </c>
      <c r="K40">
        <v>13.793784566763268</v>
      </c>
      <c r="L40">
        <v>14.287595470108055</v>
      </c>
      <c r="M40">
        <v>14.867000263365915</v>
      </c>
      <c r="N40">
        <v>15.545167237292677</v>
      </c>
      <c r="O40">
        <v>16.065314722149122</v>
      </c>
      <c r="P40">
        <v>16.499868317092492</v>
      </c>
      <c r="Q40">
        <v>17.322886489333744</v>
      </c>
      <c r="R40">
        <v>18.619963128785944</v>
      </c>
      <c r="S40">
        <v>20.667632341322154</v>
      </c>
      <c r="T40">
        <v>22.873321042928769</v>
      </c>
      <c r="U40">
        <v>24.59836713194634</v>
      </c>
      <c r="V40">
        <v>26.560442454569564</v>
      </c>
      <c r="W40">
        <v>28.943903081380149</v>
      </c>
      <c r="X40">
        <v>31.59072952330796</v>
      </c>
      <c r="Y40">
        <v>34.790624176981972</v>
      </c>
      <c r="Z40">
        <v>39.129575981037874</v>
      </c>
      <c r="AA40">
        <v>43.343429022913028</v>
      </c>
      <c r="AB40">
        <v>45.884909138794022</v>
      </c>
      <c r="AC40">
        <v>47.860152752172986</v>
      </c>
      <c r="AD40">
        <v>49.756386621016794</v>
      </c>
      <c r="AE40">
        <v>51.843560705820671</v>
      </c>
      <c r="AF40">
        <v>54.101922570450604</v>
      </c>
      <c r="AG40">
        <v>56.281274690545473</v>
      </c>
      <c r="AH40">
        <v>59.0861206215436</v>
      </c>
      <c r="AI40">
        <v>61.910718988675562</v>
      </c>
      <c r="AJ40">
        <v>65.393731893600545</v>
      </c>
      <c r="AK40">
        <v>66.368185409534107</v>
      </c>
      <c r="AL40">
        <v>67.606004740584993</v>
      </c>
      <c r="AM40">
        <v>67.71793521200982</v>
      </c>
      <c r="AN40">
        <v>69.173031340532333</v>
      </c>
      <c r="AO40">
        <v>70.259415327890721</v>
      </c>
      <c r="AP40">
        <v>71.398472478272694</v>
      </c>
      <c r="AQ40">
        <v>72.10956017908903</v>
      </c>
      <c r="AR40">
        <v>73.360547800895745</v>
      </c>
      <c r="AS40">
        <v>75.355543850408537</v>
      </c>
      <c r="AT40">
        <v>77.258361864630331</v>
      </c>
      <c r="AU40">
        <v>79.003160389781755</v>
      </c>
      <c r="AV40">
        <v>81.182512509876616</v>
      </c>
      <c r="AW40">
        <v>82.690281801422543</v>
      </c>
      <c r="AX40">
        <v>84.520674216487095</v>
      </c>
      <c r="AY40">
        <v>86.21279957861509</v>
      </c>
      <c r="AZ40">
        <v>88.056360284435499</v>
      </c>
      <c r="BA40">
        <v>90.143534369239276</v>
      </c>
      <c r="BB40">
        <v>90.41348432973443</v>
      </c>
      <c r="BC40">
        <v>92.020015801949356</v>
      </c>
      <c r="BD40">
        <v>94.699762970767296</v>
      </c>
      <c r="BE40">
        <v>96.135106663155597</v>
      </c>
      <c r="BF40">
        <v>97.037134579932015</v>
      </c>
      <c r="BG40">
        <v>98.887279431130509</v>
      </c>
      <c r="BH40">
        <v>100.00000000000001</v>
      </c>
      <c r="BI40">
        <v>101.42875954701141</v>
      </c>
      <c r="BJ40">
        <v>103.04845930998243</v>
      </c>
      <c r="BK40">
        <v>105.38583091914715</v>
      </c>
      <c r="BL40">
        <v>107.4400842770609</v>
      </c>
      <c r="BM40">
        <v>108.21042928627902</v>
      </c>
      <c r="BN40">
        <v>111.8843824071638</v>
      </c>
      <c r="BO40">
        <v>119.49565446405089</v>
      </c>
      <c r="BP40">
        <v>124.13089281011338</v>
      </c>
      <c r="BQ40">
        <v>124.13089281011338</v>
      </c>
      <c r="BR40">
        <v>124.13089281011338</v>
      </c>
    </row>
    <row r="41" spans="1:70" x14ac:dyDescent="0.35">
      <c r="A41" t="s">
        <v>1586</v>
      </c>
      <c r="B41" t="s">
        <v>1587</v>
      </c>
      <c r="C41" t="s">
        <v>1977</v>
      </c>
      <c r="D41" t="s">
        <v>1978</v>
      </c>
      <c r="E41" t="s">
        <v>1213</v>
      </c>
      <c r="F41" t="s">
        <v>1213</v>
      </c>
      <c r="G41" t="s">
        <v>1213</v>
      </c>
      <c r="H41" t="s">
        <v>1213</v>
      </c>
      <c r="I41" t="s">
        <v>1213</v>
      </c>
      <c r="J41" t="s">
        <v>1213</v>
      </c>
      <c r="K41" t="s">
        <v>1213</v>
      </c>
      <c r="L41" t="s">
        <v>1213</v>
      </c>
      <c r="M41" t="s">
        <v>1213</v>
      </c>
      <c r="N41" t="s">
        <v>1213</v>
      </c>
      <c r="O41" t="s">
        <v>1213</v>
      </c>
      <c r="P41" t="s">
        <v>1213</v>
      </c>
      <c r="Q41" t="s">
        <v>1213</v>
      </c>
      <c r="R41" t="s">
        <v>1213</v>
      </c>
      <c r="S41" t="s">
        <v>1213</v>
      </c>
      <c r="T41" t="s">
        <v>1213</v>
      </c>
      <c r="U41" t="s">
        <v>1213</v>
      </c>
      <c r="V41" t="s">
        <v>1213</v>
      </c>
      <c r="W41" t="s">
        <v>1213</v>
      </c>
      <c r="X41" t="s">
        <v>1213</v>
      </c>
      <c r="Y41" t="s">
        <v>1213</v>
      </c>
      <c r="Z41" t="s">
        <v>1213</v>
      </c>
      <c r="AA41" t="s">
        <v>1213</v>
      </c>
      <c r="AB41" t="s">
        <v>1213</v>
      </c>
      <c r="AC41" t="s">
        <v>1213</v>
      </c>
      <c r="AD41" t="s">
        <v>1213</v>
      </c>
      <c r="AE41" t="s">
        <v>1213</v>
      </c>
      <c r="AF41" t="s">
        <v>1213</v>
      </c>
      <c r="AG41" t="s">
        <v>1213</v>
      </c>
      <c r="AH41" t="s">
        <v>1213</v>
      </c>
      <c r="AI41" t="s">
        <v>1213</v>
      </c>
      <c r="AJ41" t="s">
        <v>1213</v>
      </c>
      <c r="AK41" t="s">
        <v>1213</v>
      </c>
      <c r="AL41" t="s">
        <v>1213</v>
      </c>
      <c r="AM41" t="s">
        <v>1213</v>
      </c>
      <c r="AN41" t="s">
        <v>1213</v>
      </c>
      <c r="AO41" t="s">
        <v>1213</v>
      </c>
      <c r="AP41" t="s">
        <v>1213</v>
      </c>
      <c r="AQ41" t="s">
        <v>1213</v>
      </c>
      <c r="AR41" t="s">
        <v>1213</v>
      </c>
      <c r="AS41" t="s">
        <v>1213</v>
      </c>
      <c r="AT41" t="s">
        <v>1213</v>
      </c>
      <c r="AU41" t="s">
        <v>1213</v>
      </c>
      <c r="AV41" t="s">
        <v>1213</v>
      </c>
      <c r="AW41" t="s">
        <v>1213</v>
      </c>
      <c r="AX41" t="s">
        <v>1213</v>
      </c>
      <c r="AY41" t="s">
        <v>1213</v>
      </c>
      <c r="AZ41" t="s">
        <v>1213</v>
      </c>
      <c r="BA41" t="s">
        <v>1213</v>
      </c>
      <c r="BB41" t="s">
        <v>1213</v>
      </c>
      <c r="BC41" t="s">
        <v>1213</v>
      </c>
      <c r="BD41" t="s">
        <v>1213</v>
      </c>
      <c r="BE41" t="s">
        <v>1213</v>
      </c>
      <c r="BF41" t="s">
        <v>1213</v>
      </c>
      <c r="BG41" t="s">
        <v>1213</v>
      </c>
      <c r="BH41" t="s">
        <v>1213</v>
      </c>
      <c r="BI41" t="s">
        <v>1213</v>
      </c>
      <c r="BJ41" t="s">
        <v>1213</v>
      </c>
      <c r="BK41" t="s">
        <v>1213</v>
      </c>
      <c r="BL41" t="s">
        <v>1213</v>
      </c>
      <c r="BM41" t="s">
        <v>1213</v>
      </c>
      <c r="BN41" t="s">
        <v>1213</v>
      </c>
      <c r="BO41" t="s">
        <v>1213</v>
      </c>
      <c r="BP41" t="s">
        <v>1213</v>
      </c>
      <c r="BQ41" t="s">
        <v>1213</v>
      </c>
      <c r="BR41" t="s">
        <v>1213</v>
      </c>
    </row>
    <row r="42" spans="1:70" x14ac:dyDescent="0.35">
      <c r="A42" t="s">
        <v>1588</v>
      </c>
      <c r="B42" t="s">
        <v>1589</v>
      </c>
      <c r="C42" t="s">
        <v>1977</v>
      </c>
      <c r="D42" t="s">
        <v>1978</v>
      </c>
      <c r="E42">
        <v>24.488903520320086</v>
      </c>
      <c r="F42">
        <v>24.940821225369223</v>
      </c>
      <c r="G42">
        <v>26.017265293057136</v>
      </c>
      <c r="H42">
        <v>26.912314604804365</v>
      </c>
      <c r="I42">
        <v>27.741363761512623</v>
      </c>
      <c r="J42">
        <v>28.688586692845071</v>
      </c>
      <c r="K42">
        <v>30.058747739571942</v>
      </c>
      <c r="L42">
        <v>31.262659566505718</v>
      </c>
      <c r="M42">
        <v>32.011657326459954</v>
      </c>
      <c r="N42">
        <v>32.808438998180975</v>
      </c>
      <c r="O42">
        <v>33.994787817144918</v>
      </c>
      <c r="P42">
        <v>36.229340389388426</v>
      </c>
      <c r="Q42">
        <v>38.642217010447787</v>
      </c>
      <c r="R42">
        <v>42.025215718010926</v>
      </c>
      <c r="S42">
        <v>46.129992655697251</v>
      </c>
      <c r="T42">
        <v>49.219131541207659</v>
      </c>
      <c r="U42">
        <v>50.06347408911266</v>
      </c>
      <c r="V42">
        <v>50.712296294167729</v>
      </c>
      <c r="W42">
        <v>51.234020795269728</v>
      </c>
      <c r="X42">
        <v>53.102853485503182</v>
      </c>
      <c r="Y42">
        <v>55.23891621747687</v>
      </c>
      <c r="Z42">
        <v>58.824092921802887</v>
      </c>
      <c r="AA42">
        <v>62.150655273530248</v>
      </c>
      <c r="AB42">
        <v>63.983971844389025</v>
      </c>
      <c r="AC42">
        <v>65.85963426842325</v>
      </c>
      <c r="AD42">
        <v>68.122175717957433</v>
      </c>
      <c r="AE42">
        <v>68.633303105189952</v>
      </c>
      <c r="AF42">
        <v>69.621843587067104</v>
      </c>
      <c r="AG42">
        <v>70.925490745109258</v>
      </c>
      <c r="AH42">
        <v>73.163381333041073</v>
      </c>
      <c r="AI42">
        <v>77.117100530741155</v>
      </c>
      <c r="AJ42">
        <v>81.635851558208458</v>
      </c>
      <c r="AK42">
        <v>84.931515545997755</v>
      </c>
      <c r="AL42">
        <v>87.727989144599221</v>
      </c>
      <c r="AM42">
        <v>88.475534249578033</v>
      </c>
      <c r="AN42">
        <v>90.067941483482358</v>
      </c>
      <c r="AO42">
        <v>90.79896357787166</v>
      </c>
      <c r="AP42">
        <v>91.271322869985198</v>
      </c>
      <c r="AQ42">
        <v>91.28769551950748</v>
      </c>
      <c r="AR42">
        <v>92.023880010531968</v>
      </c>
      <c r="AS42">
        <v>93.458099048515223</v>
      </c>
      <c r="AT42">
        <v>94.382418647980003</v>
      </c>
      <c r="AU42">
        <v>94.989025312784506</v>
      </c>
      <c r="AV42">
        <v>95.595314548669563</v>
      </c>
      <c r="AW42">
        <v>96.362857675564939</v>
      </c>
      <c r="AX42">
        <v>97.492186236549358</v>
      </c>
      <c r="AY42">
        <v>98.525125000167066</v>
      </c>
      <c r="AZ42">
        <v>99.246674347332771</v>
      </c>
      <c r="BA42">
        <v>101.65443952745193</v>
      </c>
      <c r="BB42">
        <v>101.16600830795016</v>
      </c>
      <c r="BC42">
        <v>101.86227193567493</v>
      </c>
      <c r="BD42">
        <v>102.09792949469342</v>
      </c>
      <c r="BE42">
        <v>101.39084822353415</v>
      </c>
      <c r="BF42">
        <v>101.17050243317617</v>
      </c>
      <c r="BG42">
        <v>101.15714535838734</v>
      </c>
      <c r="BH42">
        <v>100</v>
      </c>
      <c r="BI42">
        <v>99.565381335714164</v>
      </c>
      <c r="BJ42">
        <v>100.09684923396054</v>
      </c>
      <c r="BK42">
        <v>101.03409153179835</v>
      </c>
      <c r="BL42">
        <v>101.40073028699578</v>
      </c>
      <c r="BM42">
        <v>100.66468780364578</v>
      </c>
      <c r="BN42">
        <v>101.25036921995348</v>
      </c>
      <c r="BO42">
        <v>104.12084552371729</v>
      </c>
      <c r="BP42">
        <v>106.34424297546471</v>
      </c>
      <c r="BQ42">
        <v>106.34424297546471</v>
      </c>
      <c r="BR42">
        <v>106.34424297546471</v>
      </c>
    </row>
    <row r="43" spans="1:70" x14ac:dyDescent="0.35">
      <c r="A43" t="s">
        <v>1590</v>
      </c>
      <c r="B43" t="s">
        <v>1591</v>
      </c>
      <c r="C43" t="s">
        <v>1977</v>
      </c>
      <c r="D43" t="s">
        <v>1978</v>
      </c>
      <c r="E43" t="s">
        <v>1213</v>
      </c>
      <c r="F43" t="s">
        <v>1213</v>
      </c>
      <c r="G43" t="s">
        <v>1213</v>
      </c>
      <c r="H43" t="s">
        <v>1213</v>
      </c>
      <c r="I43" t="s">
        <v>1213</v>
      </c>
      <c r="J43" t="s">
        <v>1213</v>
      </c>
      <c r="K43" t="s">
        <v>1213</v>
      </c>
      <c r="L43" t="s">
        <v>1213</v>
      </c>
      <c r="M43" t="s">
        <v>1213</v>
      </c>
      <c r="N43" t="s">
        <v>1213</v>
      </c>
      <c r="O43" t="s">
        <v>1213</v>
      </c>
      <c r="P43" t="s">
        <v>1213</v>
      </c>
      <c r="Q43" t="s">
        <v>1213</v>
      </c>
      <c r="R43" t="s">
        <v>1213</v>
      </c>
      <c r="S43" t="s">
        <v>1213</v>
      </c>
      <c r="T43" t="s">
        <v>1213</v>
      </c>
      <c r="U43" t="s">
        <v>1213</v>
      </c>
      <c r="V43" t="s">
        <v>1213</v>
      </c>
      <c r="W43" t="s">
        <v>1213</v>
      </c>
      <c r="X43" t="s">
        <v>1213</v>
      </c>
      <c r="Y43" t="s">
        <v>1213</v>
      </c>
      <c r="Z43" t="s">
        <v>1213</v>
      </c>
      <c r="AA43" t="s">
        <v>1213</v>
      </c>
      <c r="AB43" t="s">
        <v>1213</v>
      </c>
      <c r="AC43" t="s">
        <v>1213</v>
      </c>
      <c r="AD43" t="s">
        <v>1213</v>
      </c>
      <c r="AE43" t="s">
        <v>1213</v>
      </c>
      <c r="AF43" t="s">
        <v>1213</v>
      </c>
      <c r="AG43" t="s">
        <v>1213</v>
      </c>
      <c r="AH43" t="s">
        <v>1213</v>
      </c>
      <c r="AI43" t="s">
        <v>1213</v>
      </c>
      <c r="AJ43" t="s">
        <v>1213</v>
      </c>
      <c r="AK43" t="s">
        <v>1213</v>
      </c>
      <c r="AL43" t="s">
        <v>1213</v>
      </c>
      <c r="AM43" t="s">
        <v>1213</v>
      </c>
      <c r="AN43" t="s">
        <v>1213</v>
      </c>
      <c r="AO43" t="s">
        <v>1213</v>
      </c>
      <c r="AP43" t="s">
        <v>1213</v>
      </c>
      <c r="AQ43" t="s">
        <v>1213</v>
      </c>
      <c r="AR43" t="s">
        <v>1213</v>
      </c>
      <c r="AS43" t="s">
        <v>1213</v>
      </c>
      <c r="AT43" t="s">
        <v>1213</v>
      </c>
      <c r="AU43" t="s">
        <v>1213</v>
      </c>
      <c r="AV43" t="s">
        <v>1213</v>
      </c>
      <c r="AW43" t="s">
        <v>1213</v>
      </c>
      <c r="AX43" t="s">
        <v>1213</v>
      </c>
      <c r="AY43" t="s">
        <v>1213</v>
      </c>
      <c r="AZ43" t="s">
        <v>1213</v>
      </c>
      <c r="BA43" t="s">
        <v>1213</v>
      </c>
      <c r="BB43" t="s">
        <v>1213</v>
      </c>
      <c r="BC43" t="s">
        <v>1213</v>
      </c>
      <c r="BD43" t="s">
        <v>1213</v>
      </c>
      <c r="BE43" t="s">
        <v>1213</v>
      </c>
      <c r="BF43" t="s">
        <v>1213</v>
      </c>
      <c r="BG43" t="s">
        <v>1213</v>
      </c>
      <c r="BH43" t="s">
        <v>1213</v>
      </c>
      <c r="BI43" t="s">
        <v>1213</v>
      </c>
      <c r="BJ43" t="s">
        <v>1213</v>
      </c>
      <c r="BK43" t="s">
        <v>1213</v>
      </c>
      <c r="BL43" t="s">
        <v>1213</v>
      </c>
      <c r="BM43" t="s">
        <v>1213</v>
      </c>
      <c r="BN43" t="s">
        <v>1213</v>
      </c>
      <c r="BO43" t="s">
        <v>1213</v>
      </c>
      <c r="BP43" t="s">
        <v>1213</v>
      </c>
      <c r="BQ43" t="s">
        <v>1213</v>
      </c>
      <c r="BR43" t="s">
        <v>1213</v>
      </c>
    </row>
    <row r="44" spans="1:70" x14ac:dyDescent="0.35">
      <c r="A44" t="s">
        <v>1592</v>
      </c>
      <c r="B44" t="s">
        <v>1593</v>
      </c>
      <c r="C44" t="s">
        <v>1977</v>
      </c>
      <c r="D44" t="s">
        <v>1978</v>
      </c>
      <c r="E44">
        <v>0</v>
      </c>
      <c r="F44">
        <v>0</v>
      </c>
      <c r="G44">
        <v>0</v>
      </c>
      <c r="H44">
        <v>0</v>
      </c>
      <c r="I44">
        <v>0</v>
      </c>
      <c r="J44">
        <v>0</v>
      </c>
      <c r="K44">
        <v>0</v>
      </c>
      <c r="L44">
        <v>0</v>
      </c>
      <c r="M44">
        <v>0</v>
      </c>
      <c r="N44">
        <v>0</v>
      </c>
      <c r="O44">
        <v>9.4994459627554899E-4</v>
      </c>
      <c r="P44">
        <v>1.1404296830311324E-3</v>
      </c>
      <c r="Q44">
        <v>2.0276353995478335E-3</v>
      </c>
      <c r="R44">
        <v>9.1813558567965265E-3</v>
      </c>
      <c r="S44">
        <v>5.5523197472238987E-2</v>
      </c>
      <c r="T44">
        <v>0.26358820378256081</v>
      </c>
      <c r="U44">
        <v>0.8221956653985466</v>
      </c>
      <c r="V44">
        <v>1.5782385574330122</v>
      </c>
      <c r="W44">
        <v>2.210910593170321</v>
      </c>
      <c r="X44">
        <v>2.949116373244228</v>
      </c>
      <c r="Y44">
        <v>3.9853869271906679</v>
      </c>
      <c r="Z44">
        <v>4.7699833843304136</v>
      </c>
      <c r="AA44">
        <v>5.2441687171431779</v>
      </c>
      <c r="AB44">
        <v>6.6735819933355538</v>
      </c>
      <c r="AC44">
        <v>7.9989691021182541</v>
      </c>
      <c r="AD44">
        <v>10.454932493167542</v>
      </c>
      <c r="AE44">
        <v>12.491222749847859</v>
      </c>
      <c r="AF44">
        <v>14.974583473310462</v>
      </c>
      <c r="AG44">
        <v>17.173503908768133</v>
      </c>
      <c r="AH44">
        <v>20.097797288831163</v>
      </c>
      <c r="AI44">
        <v>25.330556488736736</v>
      </c>
      <c r="AJ44">
        <v>30.848669384493775</v>
      </c>
      <c r="AK44">
        <v>35.607325421974387</v>
      </c>
      <c r="AL44">
        <v>40.139342818489609</v>
      </c>
      <c r="AM44">
        <v>44.732535841724321</v>
      </c>
      <c r="AN44">
        <v>48.415200159800804</v>
      </c>
      <c r="AO44">
        <v>51.978131781326816</v>
      </c>
      <c r="AP44">
        <v>55.166400029054643</v>
      </c>
      <c r="AQ44">
        <v>57.985540735629122</v>
      </c>
      <c r="AR44">
        <v>59.920448169098307</v>
      </c>
      <c r="AS44">
        <v>62.223354549333848</v>
      </c>
      <c r="AT44">
        <v>64.444168626346979</v>
      </c>
      <c r="AU44">
        <v>66.048440578552032</v>
      </c>
      <c r="AV44">
        <v>67.904519825308313</v>
      </c>
      <c r="AW44">
        <v>68.62073508448556</v>
      </c>
      <c r="AX44">
        <v>70.715435321463048</v>
      </c>
      <c r="AY44">
        <v>73.114115147497955</v>
      </c>
      <c r="AZ44">
        <v>76.33683866457207</v>
      </c>
      <c r="BA44">
        <v>82.990562662865102</v>
      </c>
      <c r="BB44">
        <v>83.283556842841008</v>
      </c>
      <c r="BC44">
        <v>84.458447206660608</v>
      </c>
      <c r="BD44">
        <v>87.280387154180517</v>
      </c>
      <c r="BE44">
        <v>89.905299763022043</v>
      </c>
      <c r="BF44">
        <v>91.51420503554661</v>
      </c>
      <c r="BG44">
        <v>95.832463204917246</v>
      </c>
      <c r="BH44">
        <v>100</v>
      </c>
      <c r="BI44">
        <v>103.78619355893068</v>
      </c>
      <c r="BJ44">
        <v>106.05155397368708</v>
      </c>
      <c r="BK44">
        <v>108.633792458483</v>
      </c>
      <c r="BL44">
        <v>111.41215032187151</v>
      </c>
      <c r="BM44">
        <v>114.8051971635329</v>
      </c>
      <c r="BN44">
        <v>119.99963681596483</v>
      </c>
      <c r="BO44">
        <v>133.97223458056783</v>
      </c>
      <c r="BP44">
        <v>144.1295840634842</v>
      </c>
      <c r="BQ44">
        <v>144.1295840634842</v>
      </c>
      <c r="BR44">
        <v>144.1295840634842</v>
      </c>
    </row>
    <row r="45" spans="1:70" x14ac:dyDescent="0.35">
      <c r="A45" t="s">
        <v>1594</v>
      </c>
      <c r="B45" t="s">
        <v>219</v>
      </c>
      <c r="C45" t="s">
        <v>1977</v>
      </c>
      <c r="D45" t="s">
        <v>1978</v>
      </c>
      <c r="E45">
        <v>0</v>
      </c>
      <c r="F45">
        <v>0</v>
      </c>
      <c r="G45">
        <v>0</v>
      </c>
      <c r="H45">
        <v>0</v>
      </c>
      <c r="I45">
        <v>0</v>
      </c>
      <c r="J45">
        <v>0</v>
      </c>
      <c r="K45">
        <v>0</v>
      </c>
      <c r="L45">
        <v>0</v>
      </c>
      <c r="M45">
        <v>0</v>
      </c>
      <c r="N45">
        <v>0</v>
      </c>
      <c r="O45">
        <v>0</v>
      </c>
      <c r="P45">
        <v>0</v>
      </c>
      <c r="Q45">
        <v>0</v>
      </c>
      <c r="R45">
        <v>0</v>
      </c>
      <c r="S45">
        <v>0</v>
      </c>
      <c r="T45">
        <v>0</v>
      </c>
      <c r="U45">
        <v>0</v>
      </c>
      <c r="V45">
        <v>0</v>
      </c>
      <c r="W45">
        <v>0</v>
      </c>
      <c r="X45">
        <v>0</v>
      </c>
      <c r="Y45">
        <v>0</v>
      </c>
      <c r="Z45">
        <v>0</v>
      </c>
      <c r="AA45">
        <v>0</v>
      </c>
      <c r="AB45">
        <v>0</v>
      </c>
      <c r="AC45">
        <v>0</v>
      </c>
      <c r="AD45">
        <v>0</v>
      </c>
      <c r="AE45">
        <v>22.666062152262256</v>
      </c>
      <c r="AF45">
        <v>24.30568780963312</v>
      </c>
      <c r="AG45">
        <v>28.878029550631073</v>
      </c>
      <c r="AH45">
        <v>34.147010388558314</v>
      </c>
      <c r="AI45">
        <v>35.189276213180563</v>
      </c>
      <c r="AJ45">
        <v>36.440848151369302</v>
      </c>
      <c r="AK45">
        <v>38.756292843135739</v>
      </c>
      <c r="AL45">
        <v>44.418617703784612</v>
      </c>
      <c r="AM45">
        <v>55.193237235883778</v>
      </c>
      <c r="AN45">
        <v>64.460857976064162</v>
      </c>
      <c r="AO45">
        <v>69.819592423239826</v>
      </c>
      <c r="AP45">
        <v>71.765090967879416</v>
      </c>
      <c r="AQ45">
        <v>71.210213323340099</v>
      </c>
      <c r="AR45">
        <v>70.212221636275089</v>
      </c>
      <c r="AS45">
        <v>70.45642762575703</v>
      </c>
      <c r="AT45">
        <v>70.963097840085098</v>
      </c>
      <c r="AU45">
        <v>70.44366861248929</v>
      </c>
      <c r="AV45">
        <v>71.237993876343225</v>
      </c>
      <c r="AW45">
        <v>73.962588855289468</v>
      </c>
      <c r="AX45">
        <v>75.276470695188593</v>
      </c>
      <c r="AY45">
        <v>76.51810413444484</v>
      </c>
      <c r="AZ45">
        <v>80.203803438988487</v>
      </c>
      <c r="BA45">
        <v>84.956080401378912</v>
      </c>
      <c r="BB45">
        <v>84.337459745341391</v>
      </c>
      <c r="BC45">
        <v>87.015447980426913</v>
      </c>
      <c r="BD45">
        <v>91.848198008285664</v>
      </c>
      <c r="BE45">
        <v>94.254183898523621</v>
      </c>
      <c r="BF45">
        <v>96.724633202072681</v>
      </c>
      <c r="BG45">
        <v>98.583334018102718</v>
      </c>
      <c r="BH45">
        <v>100</v>
      </c>
      <c r="BI45">
        <v>102.00000182191997</v>
      </c>
      <c r="BJ45">
        <v>103.62500057167435</v>
      </c>
      <c r="BK45">
        <v>105.77500213517824</v>
      </c>
      <c r="BL45">
        <v>108.84166713361155</v>
      </c>
      <c r="BM45">
        <v>111.47500625866523</v>
      </c>
      <c r="BN45">
        <v>112.56859294241278</v>
      </c>
      <c r="BO45">
        <v>114.79021917802289</v>
      </c>
      <c r="BP45">
        <v>115.05978888861954</v>
      </c>
      <c r="BQ45">
        <v>115.05978888861954</v>
      </c>
      <c r="BR45">
        <v>115.05978888861954</v>
      </c>
    </row>
    <row r="46" spans="1:70" x14ac:dyDescent="0.35">
      <c r="A46" t="s">
        <v>1595</v>
      </c>
      <c r="B46" t="s">
        <v>1596</v>
      </c>
      <c r="C46" t="s">
        <v>1977</v>
      </c>
      <c r="D46" t="s">
        <v>1978</v>
      </c>
      <c r="E46">
        <v>5.0131976841016135</v>
      </c>
      <c r="F46">
        <v>5.595555399383791</v>
      </c>
      <c r="G46">
        <v>5.5205050740732213</v>
      </c>
      <c r="H46">
        <v>5.572589179614349</v>
      </c>
      <c r="I46">
        <v>5.6070385092459478</v>
      </c>
      <c r="J46">
        <v>5.7534481601935141</v>
      </c>
      <c r="K46">
        <v>5.9945934676350836</v>
      </c>
      <c r="L46">
        <v>6.131980675127136</v>
      </c>
      <c r="M46">
        <v>6.4600695288003349</v>
      </c>
      <c r="N46">
        <v>6.7475573868191203</v>
      </c>
      <c r="O46">
        <v>7.3012073274131355</v>
      </c>
      <c r="P46">
        <v>7.2688085531047104</v>
      </c>
      <c r="Q46">
        <v>7.2913646617906389</v>
      </c>
      <c r="R46">
        <v>8.10092390823743</v>
      </c>
      <c r="S46">
        <v>9.5071947572695201</v>
      </c>
      <c r="T46">
        <v>10.595219418271403</v>
      </c>
      <c r="U46">
        <v>11.874765947613167</v>
      </c>
      <c r="V46">
        <v>15.131047820303065</v>
      </c>
      <c r="W46">
        <v>17.13485049410794</v>
      </c>
      <c r="X46">
        <v>19.935088860212634</v>
      </c>
      <c r="Y46">
        <v>22.865742545648327</v>
      </c>
      <c r="Z46">
        <v>24.877747440790973</v>
      </c>
      <c r="AA46">
        <v>26.764258349419926</v>
      </c>
      <c r="AB46">
        <v>28.273877187354941</v>
      </c>
      <c r="AC46">
        <v>29.485345279563642</v>
      </c>
      <c r="AD46">
        <v>30.034894109499064</v>
      </c>
      <c r="AE46">
        <v>32.943159309675252</v>
      </c>
      <c r="AF46">
        <v>35.230503754033343</v>
      </c>
      <c r="AG46">
        <v>37.672219406063029</v>
      </c>
      <c r="AH46">
        <v>38.067596219352808</v>
      </c>
      <c r="AI46">
        <v>37.760817189798594</v>
      </c>
      <c r="AJ46">
        <v>38.396463339035286</v>
      </c>
      <c r="AK46">
        <v>40.021165079555821</v>
      </c>
      <c r="AL46">
        <v>40.887509059017347</v>
      </c>
      <c r="AM46">
        <v>51.551614171090947</v>
      </c>
      <c r="AN46">
        <v>58.920953031381309</v>
      </c>
      <c r="AO46">
        <v>60.382667977100645</v>
      </c>
      <c r="AP46">
        <v>62.810554418679729</v>
      </c>
      <c r="AQ46">
        <v>65.707030219922785</v>
      </c>
      <c r="AR46">
        <v>66.168540502999633</v>
      </c>
      <c r="AS46">
        <v>67.843117494667311</v>
      </c>
      <c r="AT46">
        <v>70.802114833730869</v>
      </c>
      <c r="AU46">
        <v>72.980883427680524</v>
      </c>
      <c r="AV46">
        <v>75.386922644008152</v>
      </c>
      <c r="AW46">
        <v>76.486055198110037</v>
      </c>
      <c r="AX46">
        <v>79.458173581890676</v>
      </c>
      <c r="AY46">
        <v>81.418558875409744</v>
      </c>
      <c r="AZ46">
        <v>82.959003133406213</v>
      </c>
      <c r="BA46">
        <v>88.192494818690875</v>
      </c>
      <c r="BB46">
        <v>89.091621340212498</v>
      </c>
      <c r="BC46">
        <v>90.184290983753755</v>
      </c>
      <c r="BD46">
        <v>94.61453471207993</v>
      </c>
      <c r="BE46">
        <v>95.848791913427704</v>
      </c>
      <c r="BF46">
        <v>98.322812532724583</v>
      </c>
      <c r="BG46">
        <v>98.763969369930948</v>
      </c>
      <c r="BH46">
        <v>100</v>
      </c>
      <c r="BI46">
        <v>100.72317845751304</v>
      </c>
      <c r="BJ46">
        <v>101.41401966692635</v>
      </c>
      <c r="BK46">
        <v>101.77851081269556</v>
      </c>
      <c r="BL46">
        <v>100.65196168679262</v>
      </c>
      <c r="BM46">
        <v>103.09277836873713</v>
      </c>
      <c r="BN46">
        <v>107.31128526879374</v>
      </c>
      <c r="BO46">
        <v>112.97320814978866</v>
      </c>
      <c r="BP46">
        <v>117.92947504909174</v>
      </c>
      <c r="BQ46">
        <v>117.92947504909174</v>
      </c>
      <c r="BR46">
        <v>117.92947504909174</v>
      </c>
    </row>
    <row r="47" spans="1:70" x14ac:dyDescent="0.35">
      <c r="A47" t="s">
        <v>1597</v>
      </c>
      <c r="B47" t="s">
        <v>1598</v>
      </c>
      <c r="C47" t="s">
        <v>1977</v>
      </c>
      <c r="D47" t="s">
        <v>1978</v>
      </c>
      <c r="E47">
        <v>0</v>
      </c>
      <c r="F47">
        <v>0</v>
      </c>
      <c r="G47">
        <v>0</v>
      </c>
      <c r="H47">
        <v>0</v>
      </c>
      <c r="I47">
        <v>0</v>
      </c>
      <c r="J47">
        <v>0</v>
      </c>
      <c r="K47">
        <v>0</v>
      </c>
      <c r="L47">
        <v>0</v>
      </c>
      <c r="M47">
        <v>6.6669329971554632</v>
      </c>
      <c r="N47">
        <v>6.5934906507973299</v>
      </c>
      <c r="O47">
        <v>6.9797429908976092</v>
      </c>
      <c r="P47">
        <v>7.2599119418193991</v>
      </c>
      <c r="Q47">
        <v>7.8474507126572401</v>
      </c>
      <c r="R47">
        <v>8.6623887485531839</v>
      </c>
      <c r="S47">
        <v>10.155172440438484</v>
      </c>
      <c r="T47">
        <v>11.531536412949706</v>
      </c>
      <c r="U47">
        <v>12.676692998745249</v>
      </c>
      <c r="V47">
        <v>14.539952526731062</v>
      </c>
      <c r="W47">
        <v>16.352074420956285</v>
      </c>
      <c r="X47">
        <v>17.428140799437099</v>
      </c>
      <c r="Y47">
        <v>19.092833983549347</v>
      </c>
      <c r="Z47">
        <v>21.141017749134683</v>
      </c>
      <c r="AA47">
        <v>23.943686670969885</v>
      </c>
      <c r="AB47">
        <v>27.925815412138725</v>
      </c>
      <c r="AC47">
        <v>31.101908345302149</v>
      </c>
      <c r="AD47">
        <v>33.748175135422088</v>
      </c>
      <c r="AE47">
        <v>36.370416776112833</v>
      </c>
      <c r="AF47">
        <v>41.149671336095032</v>
      </c>
      <c r="AG47">
        <v>41.841945674948519</v>
      </c>
      <c r="AH47">
        <v>41.14505723454895</v>
      </c>
      <c r="AI47">
        <v>41.597398293009206</v>
      </c>
      <c r="AJ47">
        <v>41.622378084137701</v>
      </c>
      <c r="AK47">
        <v>41.615695592243377</v>
      </c>
      <c r="AL47">
        <v>40.28126560374313</v>
      </c>
      <c r="AM47">
        <v>54.417758992113093</v>
      </c>
      <c r="AN47">
        <v>59.353281429025607</v>
      </c>
      <c r="AO47">
        <v>61.682342016661792</v>
      </c>
      <c r="AP47">
        <v>64.634606214487192</v>
      </c>
      <c r="AQ47">
        <v>66.684009189274022</v>
      </c>
      <c r="AR47">
        <v>67.932163801555021</v>
      </c>
      <c r="AS47">
        <v>68.765820610660995</v>
      </c>
      <c r="AT47">
        <v>71.80511341108668</v>
      </c>
      <c r="AU47">
        <v>73.840373774485741</v>
      </c>
      <c r="AV47">
        <v>74.300520074477319</v>
      </c>
      <c r="AW47">
        <v>74.474121293007926</v>
      </c>
      <c r="AX47">
        <v>75.973687143831199</v>
      </c>
      <c r="AY47">
        <v>79.861699964598543</v>
      </c>
      <c r="AZ47">
        <v>80.597547461486698</v>
      </c>
      <c r="BA47">
        <v>84.899688408409645</v>
      </c>
      <c r="BB47">
        <v>87.48371101376101</v>
      </c>
      <c r="BC47">
        <v>88.599461171833468</v>
      </c>
      <c r="BD47">
        <v>91.204019056167937</v>
      </c>
      <c r="BE47">
        <v>93.698719648350547</v>
      </c>
      <c r="BF47">
        <v>95.619868704373118</v>
      </c>
      <c r="BG47">
        <v>97.393520218180058</v>
      </c>
      <c r="BH47">
        <v>100</v>
      </c>
      <c r="BI47">
        <v>100.87419038328878</v>
      </c>
      <c r="BJ47">
        <v>101.52019792837278</v>
      </c>
      <c r="BK47">
        <v>102.60530480039564</v>
      </c>
      <c r="BL47">
        <v>105.12200991293685</v>
      </c>
      <c r="BM47">
        <v>107.68447330025157</v>
      </c>
      <c r="BN47">
        <v>110.13091121790376</v>
      </c>
      <c r="BO47">
        <v>117.01153497491237</v>
      </c>
      <c r="BP47">
        <v>125.65027877672426</v>
      </c>
      <c r="BQ47">
        <v>125.65027877672426</v>
      </c>
      <c r="BR47">
        <v>125.65027877672426</v>
      </c>
    </row>
    <row r="48" spans="1:70" x14ac:dyDescent="0.35">
      <c r="A48" t="s">
        <v>1599</v>
      </c>
      <c r="B48" t="s">
        <v>1600</v>
      </c>
      <c r="C48" t="s">
        <v>1977</v>
      </c>
      <c r="D48" t="s">
        <v>1978</v>
      </c>
      <c r="E48">
        <v>0</v>
      </c>
      <c r="F48">
        <v>0</v>
      </c>
      <c r="G48">
        <v>0</v>
      </c>
      <c r="H48">
        <v>2.7260968529248174E-14</v>
      </c>
      <c r="I48">
        <v>3.6917093905567589E-14</v>
      </c>
      <c r="J48">
        <v>3.591037203568893E-14</v>
      </c>
      <c r="K48">
        <v>4.1577065101854182E-14</v>
      </c>
      <c r="L48">
        <v>5.6930030388083869E-14</v>
      </c>
      <c r="M48">
        <v>8.7286074865762045E-14</v>
      </c>
      <c r="N48">
        <v>9.2677033699064906E-14</v>
      </c>
      <c r="O48">
        <v>1.001146288983446E-13</v>
      </c>
      <c r="P48">
        <v>1.0589860123676879E-13</v>
      </c>
      <c r="Q48">
        <v>1.2263504427206687E-13</v>
      </c>
      <c r="R48">
        <v>1.4181855252798688E-13</v>
      </c>
      <c r="S48">
        <v>1.8361146034782066E-13</v>
      </c>
      <c r="T48">
        <v>2.3623077792931987E-13</v>
      </c>
      <c r="U48">
        <v>4.2612715439911522E-13</v>
      </c>
      <c r="V48">
        <v>7.1993206137091828E-13</v>
      </c>
      <c r="W48">
        <v>1.0710359991582944E-12</v>
      </c>
      <c r="X48">
        <v>2.1533313757686225E-12</v>
      </c>
      <c r="Y48">
        <v>3.1573416567827814E-12</v>
      </c>
      <c r="Z48">
        <v>4.2753015536071261E-12</v>
      </c>
      <c r="AA48">
        <v>5.8443242941613726E-12</v>
      </c>
      <c r="AB48">
        <v>1.0316792677390371E-11</v>
      </c>
      <c r="AC48">
        <v>1.5704945160722288E-11</v>
      </c>
      <c r="AD48">
        <v>1.9445986306651761E-11</v>
      </c>
      <c r="AE48">
        <v>2.8080004226805144E-11</v>
      </c>
      <c r="AF48">
        <v>5.0170644671161537E-11</v>
      </c>
      <c r="AG48">
        <v>8.5837824555278844E-11</v>
      </c>
      <c r="AH48">
        <v>1.7516515361495739E-10</v>
      </c>
      <c r="AI48">
        <v>3.1756637433930893E-10</v>
      </c>
      <c r="AJ48">
        <v>7.1593332936341993E-9</v>
      </c>
      <c r="AK48">
        <v>3.0278036558902117E-7</v>
      </c>
      <c r="AL48">
        <v>6.3187378675899216E-6</v>
      </c>
      <c r="AM48">
        <v>1.5084806175897974E-3</v>
      </c>
      <c r="AN48">
        <v>9.6830710862478436E-3</v>
      </c>
      <c r="AO48">
        <v>5.7366565502977133E-2</v>
      </c>
      <c r="AP48">
        <v>0.17124878249739567</v>
      </c>
      <c r="AQ48">
        <v>0.22116575946668895</v>
      </c>
      <c r="AR48">
        <v>0.8512558966295195</v>
      </c>
      <c r="AS48">
        <v>5.2259182072130654</v>
      </c>
      <c r="AT48">
        <v>24.035911266492313</v>
      </c>
      <c r="AU48">
        <v>31.612651249747859</v>
      </c>
      <c r="AV48">
        <v>35.682453134425387</v>
      </c>
      <c r="AW48">
        <v>37.107747336145955</v>
      </c>
      <c r="AX48">
        <v>45.017937825801646</v>
      </c>
      <c r="AY48">
        <v>50.893991934018139</v>
      </c>
      <c r="AZ48">
        <v>59.518030094175387</v>
      </c>
      <c r="BA48">
        <v>69.815473369266329</v>
      </c>
      <c r="BB48">
        <v>71.770306623605663</v>
      </c>
      <c r="BC48">
        <v>76.865998393881924</v>
      </c>
      <c r="BD48">
        <v>88.639191270296649</v>
      </c>
      <c r="BE48">
        <v>97.256541041792488</v>
      </c>
      <c r="BF48">
        <v>98.042590874199547</v>
      </c>
      <c r="BG48">
        <v>99.261298414988772</v>
      </c>
      <c r="BH48">
        <v>100</v>
      </c>
      <c r="BI48">
        <v>102.88585107289981</v>
      </c>
      <c r="BJ48">
        <v>0</v>
      </c>
      <c r="BK48">
        <v>0</v>
      </c>
      <c r="BL48">
        <v>0</v>
      </c>
      <c r="BM48">
        <v>0</v>
      </c>
      <c r="BN48">
        <v>0</v>
      </c>
      <c r="BO48">
        <v>0</v>
      </c>
      <c r="BP48">
        <v>0</v>
      </c>
      <c r="BQ48">
        <v>0</v>
      </c>
      <c r="BR48">
        <v>0</v>
      </c>
    </row>
    <row r="49" spans="1:70" x14ac:dyDescent="0.35">
      <c r="A49" t="s">
        <v>1601</v>
      </c>
      <c r="B49" t="s">
        <v>1602</v>
      </c>
      <c r="C49" t="s">
        <v>1977</v>
      </c>
      <c r="D49" t="s">
        <v>1978</v>
      </c>
      <c r="E49">
        <v>0</v>
      </c>
      <c r="F49">
        <v>0</v>
      </c>
      <c r="G49">
        <v>0</v>
      </c>
      <c r="H49">
        <v>0</v>
      </c>
      <c r="I49">
        <v>0</v>
      </c>
      <c r="J49">
        <v>0</v>
      </c>
      <c r="K49">
        <v>0</v>
      </c>
      <c r="L49">
        <v>0</v>
      </c>
      <c r="M49">
        <v>0</v>
      </c>
      <c r="N49">
        <v>0</v>
      </c>
      <c r="O49">
        <v>0</v>
      </c>
      <c r="P49">
        <v>0</v>
      </c>
      <c r="Q49">
        <v>0</v>
      </c>
      <c r="R49">
        <v>0</v>
      </c>
      <c r="S49">
        <v>0</v>
      </c>
      <c r="T49">
        <v>0</v>
      </c>
      <c r="U49">
        <v>0</v>
      </c>
      <c r="V49">
        <v>0</v>
      </c>
      <c r="W49">
        <v>0</v>
      </c>
      <c r="X49">
        <v>0</v>
      </c>
      <c r="Y49">
        <v>0</v>
      </c>
      <c r="Z49">
        <v>0</v>
      </c>
      <c r="AA49">
        <v>0</v>
      </c>
      <c r="AB49">
        <v>0</v>
      </c>
      <c r="AC49">
        <v>0</v>
      </c>
      <c r="AD49">
        <v>30.453278914739379</v>
      </c>
      <c r="AE49">
        <v>31.719560019510325</v>
      </c>
      <c r="AF49">
        <v>31.860257920040461</v>
      </c>
      <c r="AG49">
        <v>32.188553021277357</v>
      </c>
      <c r="AH49">
        <v>31.610128319098056</v>
      </c>
      <c r="AI49">
        <v>32.523361914205488</v>
      </c>
      <c r="AJ49">
        <v>31.977506170482201</v>
      </c>
      <c r="AK49">
        <v>30.719041615740711</v>
      </c>
      <c r="AL49">
        <v>32.231544046439382</v>
      </c>
      <c r="AM49">
        <v>45.9105065979778</v>
      </c>
      <c r="AN49">
        <v>50.234361522602178</v>
      </c>
      <c r="AO49">
        <v>55.273430774921394</v>
      </c>
      <c r="AP49">
        <v>0</v>
      </c>
      <c r="AQ49">
        <v>63.114733212798541</v>
      </c>
      <c r="AR49">
        <v>65.729369197649802</v>
      </c>
      <c r="AS49">
        <v>65.149641737132171</v>
      </c>
      <c r="AT49">
        <v>65.186118970602976</v>
      </c>
      <c r="AU49">
        <v>68.040462489690526</v>
      </c>
      <c r="AV49">
        <v>67.610552238070753</v>
      </c>
      <c r="AW49">
        <v>69.253330502593798</v>
      </c>
      <c r="AX49">
        <v>71.396367969001389</v>
      </c>
      <c r="AY49">
        <v>76.064151094921513</v>
      </c>
      <c r="AZ49">
        <v>78.08338538214727</v>
      </c>
      <c r="BA49">
        <v>81.955345973332342</v>
      </c>
      <c r="BB49">
        <v>85.573677569702198</v>
      </c>
      <c r="BC49">
        <v>85.90871992041491</v>
      </c>
      <c r="BD49">
        <v>87.420358624716613</v>
      </c>
      <c r="BE49">
        <v>91.800282707229456</v>
      </c>
      <c r="BF49">
        <v>96.052119470259669</v>
      </c>
      <c r="BG49">
        <v>96.928248836191571</v>
      </c>
      <c r="BH49">
        <v>100</v>
      </c>
      <c r="BI49">
        <v>103.190561797238</v>
      </c>
      <c r="BJ49">
        <v>103.65498518493257</v>
      </c>
      <c r="BK49">
        <v>104.84989804902807</v>
      </c>
      <c r="BL49">
        <v>107.16296340103419</v>
      </c>
      <c r="BM49">
        <v>109.08693667323368</v>
      </c>
      <c r="BN49">
        <v>110.95847879838792</v>
      </c>
      <c r="BO49">
        <v>114.33543723929314</v>
      </c>
      <c r="BP49">
        <v>119.2538569210334</v>
      </c>
      <c r="BQ49">
        <v>119.2538569210334</v>
      </c>
      <c r="BR49">
        <v>119.2538569210334</v>
      </c>
    </row>
    <row r="50" spans="1:70" x14ac:dyDescent="0.35">
      <c r="A50" t="s">
        <v>1603</v>
      </c>
      <c r="B50" t="s">
        <v>1604</v>
      </c>
      <c r="C50" t="s">
        <v>1977</v>
      </c>
      <c r="D50" t="s">
        <v>1978</v>
      </c>
      <c r="E50">
        <v>4.8734964101526938E-2</v>
      </c>
      <c r="F50">
        <v>5.2771773996957046E-2</v>
      </c>
      <c r="G50">
        <v>5.5250513801005444E-2</v>
      </c>
      <c r="H50">
        <v>6.9812027343086419E-2</v>
      </c>
      <c r="I50">
        <v>8.1730640484529007E-2</v>
      </c>
      <c r="J50">
        <v>8.7934554864615502E-2</v>
      </c>
      <c r="K50">
        <v>0.10264439517411707</v>
      </c>
      <c r="L50">
        <v>0.11119281682890426</v>
      </c>
      <c r="M50">
        <v>0.11947394498634431</v>
      </c>
      <c r="N50">
        <v>0.1278152132931423</v>
      </c>
      <c r="O50">
        <v>0.13664548420751524</v>
      </c>
      <c r="P50">
        <v>0.15296131262028523</v>
      </c>
      <c r="Q50">
        <v>0.17199652044106448</v>
      </c>
      <c r="R50">
        <v>0.21074673223513751</v>
      </c>
      <c r="S50">
        <v>0.2610539948365288</v>
      </c>
      <c r="T50">
        <v>0.3222385315725203</v>
      </c>
      <c r="U50">
        <v>0.38614237953723846</v>
      </c>
      <c r="V50">
        <v>0.51666938669540063</v>
      </c>
      <c r="W50">
        <v>0.60844619179938708</v>
      </c>
      <c r="X50">
        <v>0.75528905659001178</v>
      </c>
      <c r="Y50">
        <v>0.95583834006275536</v>
      </c>
      <c r="Z50">
        <v>1.218251927204314</v>
      </c>
      <c r="AA50">
        <v>1.5194158430187135</v>
      </c>
      <c r="AB50">
        <v>1.8171805832725916</v>
      </c>
      <c r="AC50">
        <v>2.1108663518134336</v>
      </c>
      <c r="AD50">
        <v>2.6193777366433721</v>
      </c>
      <c r="AE50">
        <v>3.1129330217241327</v>
      </c>
      <c r="AF50">
        <v>3.8383095573991812</v>
      </c>
      <c r="AG50">
        <v>4.9171968450056136</v>
      </c>
      <c r="AH50">
        <v>6.1891551032329737</v>
      </c>
      <c r="AI50">
        <v>7.9934191213123906</v>
      </c>
      <c r="AJ50">
        <v>10.422444974545957</v>
      </c>
      <c r="AK50">
        <v>13.237612671622335</v>
      </c>
      <c r="AL50">
        <v>16.208461625641068</v>
      </c>
      <c r="AM50">
        <v>19.911485953450775</v>
      </c>
      <c r="AN50">
        <v>24.071352385949542</v>
      </c>
      <c r="AO50">
        <v>29.077610075355182</v>
      </c>
      <c r="AP50">
        <v>34.448250969577508</v>
      </c>
      <c r="AQ50">
        <v>40.882143888597916</v>
      </c>
      <c r="AR50">
        <v>45.327540288988892</v>
      </c>
      <c r="AS50">
        <v>49.509163704731272</v>
      </c>
      <c r="AT50">
        <v>53.45284629222148</v>
      </c>
      <c r="AU50">
        <v>56.847907720002446</v>
      </c>
      <c r="AV50">
        <v>60.901043380685635</v>
      </c>
      <c r="AW50">
        <v>64.49665319586876</v>
      </c>
      <c r="AX50">
        <v>67.754391807483742</v>
      </c>
      <c r="AY50">
        <v>70.663374879970249</v>
      </c>
      <c r="AZ50">
        <v>74.581224337074204</v>
      </c>
      <c r="BA50">
        <v>79.799586802376325</v>
      </c>
      <c r="BB50">
        <v>83.153177694185018</v>
      </c>
      <c r="BC50">
        <v>85.042419786391392</v>
      </c>
      <c r="BD50">
        <v>87.94664686688283</v>
      </c>
      <c r="BE50">
        <v>90.733941606819926</v>
      </c>
      <c r="BF50">
        <v>92.564038170892701</v>
      </c>
      <c r="BG50">
        <v>95.247319570442045</v>
      </c>
      <c r="BH50">
        <v>100.00000000000001</v>
      </c>
      <c r="BI50">
        <v>107.51346024627648</v>
      </c>
      <c r="BJ50">
        <v>112.1519277146878</v>
      </c>
      <c r="BK50">
        <v>115.78628868643497</v>
      </c>
      <c r="BL50">
        <v>119.8654620153538</v>
      </c>
      <c r="BM50">
        <v>122.89402473256077</v>
      </c>
      <c r="BN50">
        <v>127.18924165196296</v>
      </c>
      <c r="BO50">
        <v>140.13358503306551</v>
      </c>
      <c r="BP50">
        <v>156.57952873778152</v>
      </c>
      <c r="BQ50">
        <v>156.57952873778152</v>
      </c>
      <c r="BR50">
        <v>156.57952873778152</v>
      </c>
    </row>
    <row r="51" spans="1:70" x14ac:dyDescent="0.35">
      <c r="A51" t="s">
        <v>1605</v>
      </c>
      <c r="B51" t="s">
        <v>1606</v>
      </c>
      <c r="C51" t="s">
        <v>1977</v>
      </c>
      <c r="D51" t="s">
        <v>1978</v>
      </c>
      <c r="E51" t="s">
        <v>1213</v>
      </c>
      <c r="F51" t="s">
        <v>1213</v>
      </c>
      <c r="G51" t="s">
        <v>1213</v>
      </c>
      <c r="H51" t="s">
        <v>1213</v>
      </c>
      <c r="I51" t="s">
        <v>1213</v>
      </c>
      <c r="J51" t="s">
        <v>1213</v>
      </c>
      <c r="K51" t="s">
        <v>1213</v>
      </c>
      <c r="L51" t="s">
        <v>1213</v>
      </c>
      <c r="M51" t="s">
        <v>1213</v>
      </c>
      <c r="N51" t="s">
        <v>1213</v>
      </c>
      <c r="O51" t="s">
        <v>1213</v>
      </c>
      <c r="P51" t="s">
        <v>1213</v>
      </c>
      <c r="Q51" t="s">
        <v>1213</v>
      </c>
      <c r="R51" t="s">
        <v>1213</v>
      </c>
      <c r="S51" t="s">
        <v>1213</v>
      </c>
      <c r="T51" t="s">
        <v>1213</v>
      </c>
      <c r="U51" t="s">
        <v>1213</v>
      </c>
      <c r="V51" t="s">
        <v>1213</v>
      </c>
      <c r="W51" t="s">
        <v>1213</v>
      </c>
      <c r="X51" t="s">
        <v>1213</v>
      </c>
      <c r="Y51" t="s">
        <v>1213</v>
      </c>
      <c r="Z51" t="s">
        <v>1213</v>
      </c>
      <c r="AA51" t="s">
        <v>1213</v>
      </c>
      <c r="AB51" t="s">
        <v>1213</v>
      </c>
      <c r="AC51" t="s">
        <v>1213</v>
      </c>
      <c r="AD51" t="s">
        <v>1213</v>
      </c>
      <c r="AE51" t="s">
        <v>1213</v>
      </c>
      <c r="AF51" t="s">
        <v>1213</v>
      </c>
      <c r="AG51" t="s">
        <v>1213</v>
      </c>
      <c r="AH51" t="s">
        <v>1213</v>
      </c>
      <c r="AI51" t="s">
        <v>1213</v>
      </c>
      <c r="AJ51" t="s">
        <v>1213</v>
      </c>
      <c r="AK51" t="s">
        <v>1213</v>
      </c>
      <c r="AL51" t="s">
        <v>1213</v>
      </c>
      <c r="AM51" t="s">
        <v>1213</v>
      </c>
      <c r="AN51" t="s">
        <v>1213</v>
      </c>
      <c r="AO51" t="s">
        <v>1213</v>
      </c>
      <c r="AP51" t="s">
        <v>1213</v>
      </c>
      <c r="AQ51" t="s">
        <v>1213</v>
      </c>
      <c r="AR51" t="s">
        <v>1213</v>
      </c>
      <c r="AS51" t="s">
        <v>1213</v>
      </c>
      <c r="AT51" t="s">
        <v>1213</v>
      </c>
      <c r="AU51" t="s">
        <v>1213</v>
      </c>
      <c r="AV51" t="s">
        <v>1213</v>
      </c>
      <c r="AW51" t="s">
        <v>1213</v>
      </c>
      <c r="AX51" t="s">
        <v>1213</v>
      </c>
      <c r="AY51" t="s">
        <v>1213</v>
      </c>
      <c r="AZ51" t="s">
        <v>1213</v>
      </c>
      <c r="BA51" t="s">
        <v>1213</v>
      </c>
      <c r="BB51" t="s">
        <v>1213</v>
      </c>
      <c r="BC51" t="s">
        <v>1213</v>
      </c>
      <c r="BD51" t="s">
        <v>1213</v>
      </c>
      <c r="BE51" t="s">
        <v>1213</v>
      </c>
      <c r="BF51" t="s">
        <v>1213</v>
      </c>
      <c r="BG51" t="s">
        <v>1213</v>
      </c>
      <c r="BH51" t="s">
        <v>1213</v>
      </c>
      <c r="BI51" t="s">
        <v>1213</v>
      </c>
      <c r="BJ51" t="s">
        <v>1213</v>
      </c>
      <c r="BK51" t="s">
        <v>1213</v>
      </c>
      <c r="BL51" t="s">
        <v>1213</v>
      </c>
      <c r="BM51" t="s">
        <v>1213</v>
      </c>
      <c r="BN51" t="s">
        <v>1213</v>
      </c>
      <c r="BO51" t="s">
        <v>1213</v>
      </c>
      <c r="BP51" t="s">
        <v>1213</v>
      </c>
      <c r="BQ51" t="s">
        <v>1213</v>
      </c>
      <c r="BR51" t="s">
        <v>1213</v>
      </c>
    </row>
    <row r="52" spans="1:70" x14ac:dyDescent="0.35">
      <c r="A52" t="s">
        <v>1607</v>
      </c>
      <c r="B52" t="s">
        <v>1608</v>
      </c>
      <c r="C52" t="s">
        <v>1977</v>
      </c>
      <c r="D52" t="s">
        <v>1978</v>
      </c>
      <c r="E52">
        <v>0</v>
      </c>
      <c r="F52">
        <v>0</v>
      </c>
      <c r="G52">
        <v>0</v>
      </c>
      <c r="H52">
        <v>0</v>
      </c>
      <c r="I52">
        <v>0</v>
      </c>
      <c r="J52">
        <v>0</v>
      </c>
      <c r="K52">
        <v>0</v>
      </c>
      <c r="L52">
        <v>0</v>
      </c>
      <c r="M52">
        <v>0</v>
      </c>
      <c r="N52">
        <v>0</v>
      </c>
      <c r="O52">
        <v>0</v>
      </c>
      <c r="P52">
        <v>0</v>
      </c>
      <c r="Q52">
        <v>0</v>
      </c>
      <c r="R52">
        <v>0</v>
      </c>
      <c r="S52">
        <v>0</v>
      </c>
      <c r="T52">
        <v>0</v>
      </c>
      <c r="U52">
        <v>0</v>
      </c>
      <c r="V52">
        <v>0</v>
      </c>
      <c r="W52">
        <v>0</v>
      </c>
      <c r="X52">
        <v>0</v>
      </c>
      <c r="Y52">
        <v>0</v>
      </c>
      <c r="Z52">
        <v>0</v>
      </c>
      <c r="AA52">
        <v>0</v>
      </c>
      <c r="AB52">
        <v>27.214368779611849</v>
      </c>
      <c r="AC52">
        <v>30.275985267318113</v>
      </c>
      <c r="AD52">
        <v>31.908847394094852</v>
      </c>
      <c r="AE52">
        <v>35.378679413495348</v>
      </c>
      <c r="AF52">
        <v>36.739397852476017</v>
      </c>
      <c r="AG52">
        <v>38.236188135354581</v>
      </c>
      <c r="AH52">
        <v>39.977907737249787</v>
      </c>
      <c r="AI52">
        <v>44.236956451259033</v>
      </c>
      <c r="AJ52">
        <v>48.461987204293763</v>
      </c>
      <c r="AK52">
        <v>49.972384671562239</v>
      </c>
      <c r="AL52">
        <v>52.864984139240349</v>
      </c>
      <c r="AM52">
        <v>54.689914227928774</v>
      </c>
      <c r="AN52">
        <v>59.257356076066792</v>
      </c>
      <c r="AO52">
        <v>62.791239387994331</v>
      </c>
      <c r="AP52">
        <v>68.163697125722052</v>
      </c>
      <c r="AQ52">
        <v>71.158970230165622</v>
      </c>
      <c r="AR52">
        <v>74.258963621941433</v>
      </c>
      <c r="AS52">
        <v>72.419229963330636</v>
      </c>
      <c r="AT52">
        <v>74.845248619900048</v>
      </c>
      <c r="AU52">
        <v>76.255732852946409</v>
      </c>
      <c r="AV52">
        <v>77.16178088848892</v>
      </c>
      <c r="AW52">
        <v>75.702789173548013</v>
      </c>
      <c r="AX52">
        <v>76.019901808093437</v>
      </c>
      <c r="AY52">
        <v>80.101468773166729</v>
      </c>
      <c r="AZ52">
        <v>83.634742191297605</v>
      </c>
      <c r="BA52">
        <v>89.300523826288455</v>
      </c>
      <c r="BB52">
        <v>90.185584426096298</v>
      </c>
      <c r="BC52">
        <v>92.060240342224958</v>
      </c>
      <c r="BD52">
        <v>96.178908172826908</v>
      </c>
      <c r="BE52">
        <v>98.62223373368731</v>
      </c>
      <c r="BF52">
        <v>100.10801995143001</v>
      </c>
      <c r="BG52">
        <v>99.868983878403412</v>
      </c>
      <c r="BH52">
        <v>100</v>
      </c>
      <c r="BI52">
        <v>98.592183629082854</v>
      </c>
      <c r="BJ52">
        <v>99.365555753863319</v>
      </c>
      <c r="BK52">
        <v>100.61457648408488</v>
      </c>
      <c r="BL52">
        <v>101.72804454060513</v>
      </c>
      <c r="BM52">
        <v>102.34430877039452</v>
      </c>
      <c r="BN52">
        <v>104.25011636085148</v>
      </c>
      <c r="BO52">
        <v>112.51811933695636</v>
      </c>
      <c r="BP52">
        <v>0</v>
      </c>
      <c r="BQ52">
        <v>0</v>
      </c>
      <c r="BR52">
        <v>0</v>
      </c>
    </row>
    <row r="53" spans="1:70" x14ac:dyDescent="0.35">
      <c r="A53" t="s">
        <v>1609</v>
      </c>
      <c r="B53" t="s">
        <v>1610</v>
      </c>
      <c r="C53" t="s">
        <v>1977</v>
      </c>
      <c r="D53" t="s">
        <v>1978</v>
      </c>
      <c r="E53">
        <v>0.20507805054950226</v>
      </c>
      <c r="F53">
        <v>0.21006307531319424</v>
      </c>
      <c r="G53">
        <v>0.21568826972517743</v>
      </c>
      <c r="H53">
        <v>0.22201142687917141</v>
      </c>
      <c r="I53">
        <v>0.22939116032802678</v>
      </c>
      <c r="J53">
        <v>0.22786570911050763</v>
      </c>
      <c r="K53">
        <v>0.22828243638529533</v>
      </c>
      <c r="L53">
        <v>0.23104086508785715</v>
      </c>
      <c r="M53">
        <v>0.2404994272659558</v>
      </c>
      <c r="N53">
        <v>0.24682297691880825</v>
      </c>
      <c r="O53">
        <v>0.25830591608622766</v>
      </c>
      <c r="P53">
        <v>0.26626961253561721</v>
      </c>
      <c r="Q53">
        <v>0.27852101209013536</v>
      </c>
      <c r="R53">
        <v>0.32089529418058421</v>
      </c>
      <c r="S53">
        <v>0.41740015533058511</v>
      </c>
      <c r="T53">
        <v>0.48989923155283049</v>
      </c>
      <c r="U53">
        <v>0.50697630226400359</v>
      </c>
      <c r="V53">
        <v>0.52821982836665071</v>
      </c>
      <c r="W53">
        <v>0.55995066482376776</v>
      </c>
      <c r="X53">
        <v>0.61140123015254022</v>
      </c>
      <c r="Y53">
        <v>0.72227988748998284</v>
      </c>
      <c r="Z53">
        <v>0.98993038935707856</v>
      </c>
      <c r="AA53">
        <v>1.8820688505370031</v>
      </c>
      <c r="AB53">
        <v>2.4960694994953503</v>
      </c>
      <c r="AC53">
        <v>2.7942855811135128</v>
      </c>
      <c r="AD53">
        <v>3.2150328871296474</v>
      </c>
      <c r="AE53">
        <v>3.5955340192213532</v>
      </c>
      <c r="AF53">
        <v>4.2011089658436358</v>
      </c>
      <c r="AG53">
        <v>5.076306387220181</v>
      </c>
      <c r="AH53">
        <v>5.9143948642655113</v>
      </c>
      <c r="AI53">
        <v>7.0404810179682524</v>
      </c>
      <c r="AJ53">
        <v>9.0617532273128578</v>
      </c>
      <c r="AK53">
        <v>11.036415168415472</v>
      </c>
      <c r="AL53">
        <v>12.115622148482355</v>
      </c>
      <c r="AM53">
        <v>13.755407239291685</v>
      </c>
      <c r="AN53">
        <v>16.944804478888237</v>
      </c>
      <c r="AO53">
        <v>19.912085863284886</v>
      </c>
      <c r="AP53">
        <v>22.550047775524909</v>
      </c>
      <c r="AQ53">
        <v>25.179225444903988</v>
      </c>
      <c r="AR53">
        <v>27.708549578087418</v>
      </c>
      <c r="AS53">
        <v>30.745835999978429</v>
      </c>
      <c r="AT53">
        <v>34.206469146691411</v>
      </c>
      <c r="AU53">
        <v>37.342354212940755</v>
      </c>
      <c r="AV53">
        <v>40.870303343211098</v>
      </c>
      <c r="AW53">
        <v>45.903405597176125</v>
      </c>
      <c r="AX53">
        <v>52.237292875620405</v>
      </c>
      <c r="AY53">
        <v>58.229222128404047</v>
      </c>
      <c r="AZ53">
        <v>63.677872850773589</v>
      </c>
      <c r="BA53">
        <v>72.226285681504777</v>
      </c>
      <c r="BB53">
        <v>77.890777799887701</v>
      </c>
      <c r="BC53">
        <v>82.301543337689509</v>
      </c>
      <c r="BD53">
        <v>86.316211230564775</v>
      </c>
      <c r="BE53">
        <v>90.196516061719137</v>
      </c>
      <c r="BF53">
        <v>94.914999005049708</v>
      </c>
      <c r="BG53">
        <v>99.2043985751599</v>
      </c>
      <c r="BH53">
        <v>100</v>
      </c>
      <c r="BI53">
        <v>99.982521149409095</v>
      </c>
      <c r="BJ53">
        <v>101.60814388948347</v>
      </c>
      <c r="BK53">
        <v>103.8649772237131</v>
      </c>
      <c r="BL53">
        <v>106.04203529114415</v>
      </c>
      <c r="BM53">
        <v>106.81074617661338</v>
      </c>
      <c r="BN53">
        <v>108.6548097315073</v>
      </c>
      <c r="BO53">
        <v>117.64575065733995</v>
      </c>
      <c r="BP53">
        <v>118.2636185030465</v>
      </c>
      <c r="BQ53">
        <v>118.2636185030465</v>
      </c>
      <c r="BR53">
        <v>118.2636185030465</v>
      </c>
    </row>
    <row r="54" spans="1:70" x14ac:dyDescent="0.35">
      <c r="A54" t="s">
        <v>1611</v>
      </c>
      <c r="B54" t="s">
        <v>1612</v>
      </c>
      <c r="C54" t="s">
        <v>1977</v>
      </c>
      <c r="D54" t="s">
        <v>1978</v>
      </c>
      <c r="E54" t="s">
        <v>1213</v>
      </c>
      <c r="F54" t="s">
        <v>1213</v>
      </c>
      <c r="G54" t="s">
        <v>1213</v>
      </c>
      <c r="H54" t="s">
        <v>1213</v>
      </c>
      <c r="I54" t="s">
        <v>1213</v>
      </c>
      <c r="J54" t="s">
        <v>1213</v>
      </c>
      <c r="K54" t="s">
        <v>1213</v>
      </c>
      <c r="L54" t="s">
        <v>1213</v>
      </c>
      <c r="M54" t="s">
        <v>1213</v>
      </c>
      <c r="N54" t="s">
        <v>1213</v>
      </c>
      <c r="O54" t="s">
        <v>1213</v>
      </c>
      <c r="P54" t="s">
        <v>1213</v>
      </c>
      <c r="Q54" t="s">
        <v>1213</v>
      </c>
      <c r="R54" t="s">
        <v>1213</v>
      </c>
      <c r="S54" t="s">
        <v>1213</v>
      </c>
      <c r="T54" t="s">
        <v>1213</v>
      </c>
      <c r="U54" t="s">
        <v>1213</v>
      </c>
      <c r="V54" t="s">
        <v>1213</v>
      </c>
      <c r="W54" t="s">
        <v>1213</v>
      </c>
      <c r="X54" t="s">
        <v>1213</v>
      </c>
      <c r="Y54" t="s">
        <v>1213</v>
      </c>
      <c r="Z54" t="s">
        <v>1213</v>
      </c>
      <c r="AA54" t="s">
        <v>1213</v>
      </c>
      <c r="AB54" t="s">
        <v>1213</v>
      </c>
      <c r="AC54" t="s">
        <v>1213</v>
      </c>
      <c r="AD54" t="s">
        <v>1213</v>
      </c>
      <c r="AE54" t="s">
        <v>1213</v>
      </c>
      <c r="AF54" t="s">
        <v>1213</v>
      </c>
      <c r="AG54" t="s">
        <v>1213</v>
      </c>
      <c r="AH54" t="s">
        <v>1213</v>
      </c>
      <c r="AI54" t="s">
        <v>1213</v>
      </c>
      <c r="AJ54" t="s">
        <v>1213</v>
      </c>
      <c r="AK54" t="s">
        <v>1213</v>
      </c>
      <c r="AL54" t="s">
        <v>1213</v>
      </c>
      <c r="AM54" t="s">
        <v>1213</v>
      </c>
      <c r="AN54" t="s">
        <v>1213</v>
      </c>
      <c r="AO54" t="s">
        <v>1213</v>
      </c>
      <c r="AP54" t="s">
        <v>1213</v>
      </c>
      <c r="AQ54" t="s">
        <v>1213</v>
      </c>
      <c r="AR54" t="s">
        <v>1213</v>
      </c>
      <c r="AS54" t="s">
        <v>1213</v>
      </c>
      <c r="AT54" t="s">
        <v>1213</v>
      </c>
      <c r="AU54" t="s">
        <v>1213</v>
      </c>
      <c r="AV54" t="s">
        <v>1213</v>
      </c>
      <c r="AW54" t="s">
        <v>1213</v>
      </c>
      <c r="AX54" t="s">
        <v>1213</v>
      </c>
      <c r="AY54" t="s">
        <v>1213</v>
      </c>
      <c r="AZ54" t="s">
        <v>1213</v>
      </c>
      <c r="BA54" t="s">
        <v>1213</v>
      </c>
      <c r="BB54" t="s">
        <v>1213</v>
      </c>
      <c r="BC54" t="s">
        <v>1213</v>
      </c>
      <c r="BD54" t="s">
        <v>1213</v>
      </c>
      <c r="BE54" t="s">
        <v>1213</v>
      </c>
      <c r="BF54" t="s">
        <v>1213</v>
      </c>
      <c r="BG54" t="s">
        <v>1213</v>
      </c>
      <c r="BH54" t="s">
        <v>1213</v>
      </c>
      <c r="BI54" t="s">
        <v>1213</v>
      </c>
      <c r="BJ54" t="s">
        <v>1213</v>
      </c>
      <c r="BK54" t="s">
        <v>1213</v>
      </c>
      <c r="BL54" t="s">
        <v>1213</v>
      </c>
      <c r="BM54" t="s">
        <v>1213</v>
      </c>
      <c r="BN54" t="s">
        <v>1213</v>
      </c>
      <c r="BO54" t="s">
        <v>1213</v>
      </c>
      <c r="BP54" t="s">
        <v>1213</v>
      </c>
      <c r="BQ54" t="s">
        <v>1213</v>
      </c>
      <c r="BR54" t="s">
        <v>1213</v>
      </c>
    </row>
    <row r="55" spans="1:70" x14ac:dyDescent="0.35">
      <c r="A55" t="s">
        <v>1613</v>
      </c>
      <c r="B55" t="s">
        <v>1614</v>
      </c>
      <c r="C55" t="s">
        <v>1977</v>
      </c>
      <c r="D55" t="s">
        <v>1978</v>
      </c>
      <c r="E55" t="s">
        <v>1213</v>
      </c>
      <c r="F55" t="s">
        <v>1213</v>
      </c>
      <c r="G55" t="s">
        <v>1213</v>
      </c>
      <c r="H55" t="s">
        <v>1213</v>
      </c>
      <c r="I55" t="s">
        <v>1213</v>
      </c>
      <c r="J55" t="s">
        <v>1213</v>
      </c>
      <c r="K55" t="s">
        <v>1213</v>
      </c>
      <c r="L55" t="s">
        <v>1213</v>
      </c>
      <c r="M55" t="s">
        <v>1213</v>
      </c>
      <c r="N55" t="s">
        <v>1213</v>
      </c>
      <c r="O55" t="s">
        <v>1213</v>
      </c>
      <c r="P55" t="s">
        <v>1213</v>
      </c>
      <c r="Q55" t="s">
        <v>1213</v>
      </c>
      <c r="R55" t="s">
        <v>1213</v>
      </c>
      <c r="S55" t="s">
        <v>1213</v>
      </c>
      <c r="T55" t="s">
        <v>1213</v>
      </c>
      <c r="U55" t="s">
        <v>1213</v>
      </c>
      <c r="V55" t="s">
        <v>1213</v>
      </c>
      <c r="W55" t="s">
        <v>1213</v>
      </c>
      <c r="X55" t="s">
        <v>1213</v>
      </c>
      <c r="Y55" t="s">
        <v>1213</v>
      </c>
      <c r="Z55" t="s">
        <v>1213</v>
      </c>
      <c r="AA55" t="s">
        <v>1213</v>
      </c>
      <c r="AB55" t="s">
        <v>1213</v>
      </c>
      <c r="AC55" t="s">
        <v>1213</v>
      </c>
      <c r="AD55" t="s">
        <v>1213</v>
      </c>
      <c r="AE55" t="s">
        <v>1213</v>
      </c>
      <c r="AF55" t="s">
        <v>1213</v>
      </c>
      <c r="AG55" t="s">
        <v>1213</v>
      </c>
      <c r="AH55" t="s">
        <v>1213</v>
      </c>
      <c r="AI55" t="s">
        <v>1213</v>
      </c>
      <c r="AJ55" t="s">
        <v>1213</v>
      </c>
      <c r="AK55" t="s">
        <v>1213</v>
      </c>
      <c r="AL55" t="s">
        <v>1213</v>
      </c>
      <c r="AM55" t="s">
        <v>1213</v>
      </c>
      <c r="AN55" t="s">
        <v>1213</v>
      </c>
      <c r="AO55" t="s">
        <v>1213</v>
      </c>
      <c r="AP55" t="s">
        <v>1213</v>
      </c>
      <c r="AQ55" t="s">
        <v>1213</v>
      </c>
      <c r="AR55" t="s">
        <v>1213</v>
      </c>
      <c r="AS55" t="s">
        <v>1213</v>
      </c>
      <c r="AT55" t="s">
        <v>1213</v>
      </c>
      <c r="AU55" t="s">
        <v>1213</v>
      </c>
      <c r="AV55" t="s">
        <v>1213</v>
      </c>
      <c r="AW55" t="s">
        <v>1213</v>
      </c>
      <c r="AX55" t="s">
        <v>1213</v>
      </c>
      <c r="AY55" t="s">
        <v>1213</v>
      </c>
      <c r="AZ55" t="s">
        <v>1213</v>
      </c>
      <c r="BA55" t="s">
        <v>1213</v>
      </c>
      <c r="BB55" t="s">
        <v>1213</v>
      </c>
      <c r="BC55" t="s">
        <v>1213</v>
      </c>
      <c r="BD55" t="s">
        <v>1213</v>
      </c>
      <c r="BE55" t="s">
        <v>1213</v>
      </c>
      <c r="BF55" t="s">
        <v>1213</v>
      </c>
      <c r="BG55" t="s">
        <v>1213</v>
      </c>
      <c r="BH55" t="s">
        <v>1213</v>
      </c>
      <c r="BI55" t="s">
        <v>1213</v>
      </c>
      <c r="BJ55" t="s">
        <v>1213</v>
      </c>
      <c r="BK55" t="s">
        <v>1213</v>
      </c>
      <c r="BL55" t="s">
        <v>1213</v>
      </c>
      <c r="BM55" t="s">
        <v>1213</v>
      </c>
      <c r="BN55" t="s">
        <v>1213</v>
      </c>
      <c r="BO55" t="s">
        <v>1213</v>
      </c>
      <c r="BP55" t="s">
        <v>1213</v>
      </c>
      <c r="BQ55" t="s">
        <v>1213</v>
      </c>
      <c r="BR55" t="s">
        <v>1213</v>
      </c>
    </row>
    <row r="56" spans="1:70" x14ac:dyDescent="0.35">
      <c r="A56" t="s">
        <v>1615</v>
      </c>
      <c r="B56" t="s">
        <v>1616</v>
      </c>
      <c r="C56" t="s">
        <v>1977</v>
      </c>
      <c r="D56" t="s">
        <v>1978</v>
      </c>
      <c r="E56">
        <v>0</v>
      </c>
      <c r="F56">
        <v>0</v>
      </c>
      <c r="G56">
        <v>0</v>
      </c>
      <c r="H56">
        <v>0</v>
      </c>
      <c r="I56">
        <v>0</v>
      </c>
      <c r="J56">
        <v>0</v>
      </c>
      <c r="K56">
        <v>0</v>
      </c>
      <c r="L56">
        <v>0</v>
      </c>
      <c r="M56">
        <v>0</v>
      </c>
      <c r="N56">
        <v>0</v>
      </c>
      <c r="O56">
        <v>0</v>
      </c>
      <c r="P56">
        <v>0</v>
      </c>
      <c r="Q56">
        <v>0</v>
      </c>
      <c r="R56">
        <v>0</v>
      </c>
      <c r="S56">
        <v>0</v>
      </c>
      <c r="T56">
        <v>0</v>
      </c>
      <c r="U56">
        <v>0</v>
      </c>
      <c r="V56">
        <v>0</v>
      </c>
      <c r="W56">
        <v>0</v>
      </c>
      <c r="X56">
        <v>0</v>
      </c>
      <c r="Y56">
        <v>0</v>
      </c>
      <c r="Z56">
        <v>0</v>
      </c>
      <c r="AA56">
        <v>0</v>
      </c>
      <c r="AB56">
        <v>0</v>
      </c>
      <c r="AC56">
        <v>0</v>
      </c>
      <c r="AD56">
        <v>0</v>
      </c>
      <c r="AE56">
        <v>0</v>
      </c>
      <c r="AF56">
        <v>0</v>
      </c>
      <c r="AG56">
        <v>0</v>
      </c>
      <c r="AH56">
        <v>0</v>
      </c>
      <c r="AI56">
        <v>0</v>
      </c>
      <c r="AJ56">
        <v>0</v>
      </c>
      <c r="AK56">
        <v>0</v>
      </c>
      <c r="AL56">
        <v>0</v>
      </c>
      <c r="AM56">
        <v>0</v>
      </c>
      <c r="AN56">
        <v>0</v>
      </c>
      <c r="AO56">
        <v>0</v>
      </c>
      <c r="AP56">
        <v>0</v>
      </c>
      <c r="AQ56">
        <v>0</v>
      </c>
      <c r="AR56">
        <v>0</v>
      </c>
      <c r="AS56">
        <v>71.095225249527672</v>
      </c>
      <c r="AT56">
        <v>72.369840841650742</v>
      </c>
      <c r="AU56">
        <v>72.653088751011396</v>
      </c>
      <c r="AV56">
        <v>73.840032371189466</v>
      </c>
      <c r="AW56">
        <v>74.858376045319474</v>
      </c>
      <c r="AX56">
        <v>77.940383059077178</v>
      </c>
      <c r="AY56">
        <v>80.368222282168631</v>
      </c>
      <c r="AZ56">
        <v>82.775829511734059</v>
      </c>
      <c r="BA56">
        <v>88.467763690315621</v>
      </c>
      <c r="BB56">
        <v>90.018883193956839</v>
      </c>
      <c r="BC56">
        <v>92.520906393309673</v>
      </c>
      <c r="BD56">
        <v>94.678985702724844</v>
      </c>
      <c r="BE56">
        <v>97.693552738063005</v>
      </c>
      <c r="BF56">
        <v>98.995144321553326</v>
      </c>
      <c r="BG56">
        <v>100.47882384677615</v>
      </c>
      <c r="BH56">
        <v>100</v>
      </c>
      <c r="BI56">
        <v>99.952792015105601</v>
      </c>
      <c r="BJ56">
        <v>101.5376315079577</v>
      </c>
      <c r="BK56">
        <v>104.16104666846435</v>
      </c>
      <c r="BL56">
        <v>106.8923657944426</v>
      </c>
      <c r="BM56">
        <v>0</v>
      </c>
      <c r="BN56">
        <v>0</v>
      </c>
      <c r="BO56">
        <v>0</v>
      </c>
      <c r="BP56">
        <v>0</v>
      </c>
      <c r="BQ56">
        <v>0</v>
      </c>
      <c r="BR56">
        <v>0</v>
      </c>
    </row>
    <row r="57" spans="1:70" x14ac:dyDescent="0.35">
      <c r="A57" t="s">
        <v>1617</v>
      </c>
      <c r="B57" t="s">
        <v>1618</v>
      </c>
      <c r="C57" t="s">
        <v>1977</v>
      </c>
      <c r="D57" t="s">
        <v>1978</v>
      </c>
      <c r="E57">
        <v>0</v>
      </c>
      <c r="F57">
        <v>0</v>
      </c>
      <c r="G57">
        <v>0</v>
      </c>
      <c r="H57">
        <v>0</v>
      </c>
      <c r="I57">
        <v>0</v>
      </c>
      <c r="J57">
        <v>0</v>
      </c>
      <c r="K57">
        <v>0</v>
      </c>
      <c r="L57">
        <v>0</v>
      </c>
      <c r="M57">
        <v>0</v>
      </c>
      <c r="N57">
        <v>0</v>
      </c>
      <c r="O57">
        <v>0</v>
      </c>
      <c r="P57">
        <v>0</v>
      </c>
      <c r="Q57">
        <v>0</v>
      </c>
      <c r="R57">
        <v>0</v>
      </c>
      <c r="S57">
        <v>0</v>
      </c>
      <c r="T57">
        <v>0</v>
      </c>
      <c r="U57">
        <v>0</v>
      </c>
      <c r="V57">
        <v>0</v>
      </c>
      <c r="W57">
        <v>0</v>
      </c>
      <c r="X57">
        <v>0</v>
      </c>
      <c r="Y57">
        <v>0</v>
      </c>
      <c r="Z57">
        <v>0</v>
      </c>
      <c r="AA57">
        <v>0</v>
      </c>
      <c r="AB57">
        <v>0</v>
      </c>
      <c r="AC57">
        <v>0</v>
      </c>
      <c r="AD57">
        <v>0</v>
      </c>
      <c r="AE57">
        <v>0</v>
      </c>
      <c r="AF57">
        <v>0</v>
      </c>
      <c r="AG57">
        <v>0</v>
      </c>
      <c r="AH57">
        <v>0</v>
      </c>
      <c r="AI57">
        <v>0</v>
      </c>
      <c r="AJ57">
        <v>0</v>
      </c>
      <c r="AK57">
        <v>0</v>
      </c>
      <c r="AL57">
        <v>0</v>
      </c>
      <c r="AM57">
        <v>0</v>
      </c>
      <c r="AN57">
        <v>0</v>
      </c>
      <c r="AO57">
        <v>0</v>
      </c>
      <c r="AP57">
        <v>0</v>
      </c>
      <c r="AQ57">
        <v>0</v>
      </c>
      <c r="AR57">
        <v>0</v>
      </c>
      <c r="AS57">
        <v>0</v>
      </c>
      <c r="AT57">
        <v>0</v>
      </c>
      <c r="AU57">
        <v>0</v>
      </c>
      <c r="AV57">
        <v>0</v>
      </c>
      <c r="AW57">
        <v>0</v>
      </c>
      <c r="AX57">
        <v>0</v>
      </c>
      <c r="AY57">
        <v>0</v>
      </c>
      <c r="AZ57">
        <v>0</v>
      </c>
      <c r="BA57">
        <v>0</v>
      </c>
      <c r="BB57">
        <v>96.268947722124693</v>
      </c>
      <c r="BC57">
        <v>96.534785623962378</v>
      </c>
      <c r="BD57">
        <v>97.81429219133507</v>
      </c>
      <c r="BE57">
        <v>98.977253704624133</v>
      </c>
      <c r="BF57">
        <v>101.11576759901061</v>
      </c>
      <c r="BG57">
        <v>102.40396136053117</v>
      </c>
      <c r="BH57">
        <v>100</v>
      </c>
      <c r="BI57">
        <v>99.374741641381959</v>
      </c>
      <c r="BJ57">
        <v>0</v>
      </c>
      <c r="BK57">
        <v>0</v>
      </c>
      <c r="BL57">
        <v>0</v>
      </c>
      <c r="BM57">
        <v>0</v>
      </c>
      <c r="BN57">
        <v>0</v>
      </c>
      <c r="BO57">
        <v>0</v>
      </c>
      <c r="BP57">
        <v>0</v>
      </c>
      <c r="BQ57">
        <v>0</v>
      </c>
      <c r="BR57">
        <v>0</v>
      </c>
    </row>
    <row r="58" spans="1:70" x14ac:dyDescent="0.35">
      <c r="A58" t="s">
        <v>1619</v>
      </c>
      <c r="B58" t="s">
        <v>1620</v>
      </c>
      <c r="C58" t="s">
        <v>1977</v>
      </c>
      <c r="D58" t="s">
        <v>1978</v>
      </c>
      <c r="E58">
        <v>13.704721609610077</v>
      </c>
      <c r="F58">
        <v>13.62038486124329</v>
      </c>
      <c r="G58">
        <v>13.634440985971054</v>
      </c>
      <c r="H58">
        <v>13.90150735579938</v>
      </c>
      <c r="I58">
        <v>13.859338981475418</v>
      </c>
      <c r="J58">
        <v>13.887451230930948</v>
      </c>
      <c r="K58">
        <v>13.957731854569971</v>
      </c>
      <c r="L58">
        <v>14.056124727805193</v>
      </c>
      <c r="M58">
        <v>14.585572092482273</v>
      </c>
      <c r="N58">
        <v>14.933461179425185</v>
      </c>
      <c r="O58">
        <v>15.291892360019329</v>
      </c>
      <c r="P58">
        <v>15.925589316544599</v>
      </c>
      <c r="Q58">
        <v>16.695162145380433</v>
      </c>
      <c r="R58">
        <v>17.998867713872624</v>
      </c>
      <c r="S58">
        <v>20.910484547690135</v>
      </c>
      <c r="T58">
        <v>21.880623517452893</v>
      </c>
      <c r="U58">
        <v>22.723988021337519</v>
      </c>
      <c r="V58">
        <v>24.388852023431056</v>
      </c>
      <c r="W58">
        <v>26.202476153254274</v>
      </c>
      <c r="X58">
        <v>28.682202062515028</v>
      </c>
      <c r="Y58">
        <v>32.559336101207123</v>
      </c>
      <c r="Z58">
        <v>36.057737006210274</v>
      </c>
      <c r="AA58">
        <v>38.377258126865037</v>
      </c>
      <c r="AB58">
        <v>40.315199995806019</v>
      </c>
      <c r="AC58">
        <v>42.730867069648724</v>
      </c>
      <c r="AD58">
        <v>44.882132772345166</v>
      </c>
      <c r="AE58">
        <v>45.428962881130687</v>
      </c>
      <c r="AF58">
        <v>46.6971880948958</v>
      </c>
      <c r="AG58">
        <v>48.298559036455615</v>
      </c>
      <c r="AH58">
        <v>50.117231850463398</v>
      </c>
      <c r="AI58">
        <v>52.373537006892988</v>
      </c>
      <c r="AJ58">
        <v>55.010688302142675</v>
      </c>
      <c r="AK58">
        <v>58.592004875938322</v>
      </c>
      <c r="AL58">
        <v>61.436158445957972</v>
      </c>
      <c r="AM58">
        <v>64.322791219512212</v>
      </c>
      <c r="AN58">
        <v>66.005358292866433</v>
      </c>
      <c r="AO58">
        <v>67.971608323161263</v>
      </c>
      <c r="AP58">
        <v>70.422218927097447</v>
      </c>
      <c r="AQ58">
        <v>71.991019857650628</v>
      </c>
      <c r="AR58">
        <v>73.164473481330305</v>
      </c>
      <c r="AS58">
        <v>76.194695492172173</v>
      </c>
      <c r="AT58">
        <v>77.698048772991228</v>
      </c>
      <c r="AU58">
        <v>79.874491591351671</v>
      </c>
      <c r="AV58">
        <v>83.180549025746558</v>
      </c>
      <c r="AW58">
        <v>85.082236934843209</v>
      </c>
      <c r="AX58">
        <v>87.260479457849485</v>
      </c>
      <c r="AY58">
        <v>89.271560671824702</v>
      </c>
      <c r="AZ58">
        <v>91.389663995753011</v>
      </c>
      <c r="BA58">
        <v>95.656655101833238</v>
      </c>
      <c r="BB58">
        <v>95.968760433753644</v>
      </c>
      <c r="BC58">
        <v>98.300840506916941</v>
      </c>
      <c r="BD58">
        <v>101.53439691088271</v>
      </c>
      <c r="BE58">
        <v>103.960108583622</v>
      </c>
      <c r="BF58">
        <v>103.54493590953246</v>
      </c>
      <c r="BG58">
        <v>102.14191356859766</v>
      </c>
      <c r="BH58">
        <v>99.999999999999986</v>
      </c>
      <c r="BI58">
        <v>98.570833333333056</v>
      </c>
      <c r="BJ58">
        <v>99.0949999999998</v>
      </c>
      <c r="BK58">
        <v>100.51749999999937</v>
      </c>
      <c r="BL58">
        <v>100.76916666666686</v>
      </c>
      <c r="BM58">
        <v>100.12583333333276</v>
      </c>
      <c r="BN58">
        <v>102.57499999999956</v>
      </c>
      <c r="BO58">
        <v>111.18666666666637</v>
      </c>
      <c r="BP58">
        <v>115.12416666666603</v>
      </c>
      <c r="BQ58">
        <v>115.12416666666603</v>
      </c>
      <c r="BR58">
        <v>115.12416666666603</v>
      </c>
    </row>
    <row r="59" spans="1:70" x14ac:dyDescent="0.35">
      <c r="A59" t="s">
        <v>1621</v>
      </c>
      <c r="B59" t="s">
        <v>1622</v>
      </c>
      <c r="C59" t="s">
        <v>1977</v>
      </c>
      <c r="D59" t="s">
        <v>1978</v>
      </c>
      <c r="E59">
        <v>0</v>
      </c>
      <c r="F59">
        <v>0</v>
      </c>
      <c r="G59">
        <v>0</v>
      </c>
      <c r="H59">
        <v>0</v>
      </c>
      <c r="I59">
        <v>0</v>
      </c>
      <c r="J59">
        <v>0</v>
      </c>
      <c r="K59">
        <v>0</v>
      </c>
      <c r="L59">
        <v>0</v>
      </c>
      <c r="M59">
        <v>0</v>
      </c>
      <c r="N59">
        <v>0</v>
      </c>
      <c r="O59">
        <v>0</v>
      </c>
      <c r="P59">
        <v>0</v>
      </c>
      <c r="Q59">
        <v>0</v>
      </c>
      <c r="R59">
        <v>0</v>
      </c>
      <c r="S59">
        <v>0</v>
      </c>
      <c r="T59">
        <v>0</v>
      </c>
      <c r="U59">
        <v>0</v>
      </c>
      <c r="V59">
        <v>0</v>
      </c>
      <c r="W59">
        <v>0</v>
      </c>
      <c r="X59">
        <v>0</v>
      </c>
      <c r="Y59">
        <v>0</v>
      </c>
      <c r="Z59">
        <v>0</v>
      </c>
      <c r="AA59">
        <v>0</v>
      </c>
      <c r="AB59">
        <v>0</v>
      </c>
      <c r="AC59">
        <v>0</v>
      </c>
      <c r="AD59">
        <v>0</v>
      </c>
      <c r="AE59">
        <v>0</v>
      </c>
      <c r="AF59">
        <v>0</v>
      </c>
      <c r="AG59">
        <v>0</v>
      </c>
      <c r="AH59">
        <v>0</v>
      </c>
      <c r="AI59">
        <v>0</v>
      </c>
      <c r="AJ59">
        <v>32.459677419354861</v>
      </c>
      <c r="AK59">
        <v>36.058319579895034</v>
      </c>
      <c r="AL59">
        <v>43.563148287071805</v>
      </c>
      <c r="AM59">
        <v>47.936639993331703</v>
      </c>
      <c r="AN59">
        <v>52.246394932066394</v>
      </c>
      <c r="AO59">
        <v>56.822538968075449</v>
      </c>
      <c r="AP59">
        <v>61.70709344002681</v>
      </c>
      <c r="AQ59">
        <v>68.308743852629959</v>
      </c>
      <c r="AR59">
        <v>69.767441860465269</v>
      </c>
      <c r="AS59">
        <v>72.401433691756466</v>
      </c>
      <c r="AT59">
        <v>75.777277652746633</v>
      </c>
      <c r="AU59">
        <v>77.219304826206752</v>
      </c>
      <c r="AV59">
        <v>77.310994415270628</v>
      </c>
      <c r="AW59">
        <v>79.444861215304016</v>
      </c>
      <c r="AX59">
        <v>80.920230057514487</v>
      </c>
      <c r="AY59">
        <v>82.970742685671595</v>
      </c>
      <c r="AZ59">
        <v>85.338001166958563</v>
      </c>
      <c r="BA59">
        <v>90.764357756105923</v>
      </c>
      <c r="BB59">
        <v>91.689589063932857</v>
      </c>
      <c r="BC59">
        <v>93.039926648328901</v>
      </c>
      <c r="BD59">
        <v>94.82370592648131</v>
      </c>
      <c r="BE59">
        <v>97.941151954655339</v>
      </c>
      <c r="BF59">
        <v>99.34983745936465</v>
      </c>
      <c r="BG59">
        <v>99.691589564057779</v>
      </c>
      <c r="BH59">
        <v>100</v>
      </c>
      <c r="BI59">
        <v>100.68350420938627</v>
      </c>
      <c r="BJ59">
        <v>103.15078769692401</v>
      </c>
      <c r="BK59">
        <v>105.36800866883364</v>
      </c>
      <c r="BL59">
        <v>108.36875885638133</v>
      </c>
      <c r="BM59">
        <v>111.79461532049665</v>
      </c>
      <c r="BN59">
        <v>116.08735517212638</v>
      </c>
      <c r="BO59">
        <v>133.61673751771301</v>
      </c>
      <c r="BP59">
        <v>147.86196549137287</v>
      </c>
      <c r="BQ59">
        <v>147.86196549137287</v>
      </c>
      <c r="BR59">
        <v>147.86196549137287</v>
      </c>
    </row>
    <row r="60" spans="1:70" x14ac:dyDescent="0.35">
      <c r="A60" t="s">
        <v>1623</v>
      </c>
      <c r="B60" t="s">
        <v>1624</v>
      </c>
      <c r="C60" t="s">
        <v>1977</v>
      </c>
      <c r="D60" t="s">
        <v>1978</v>
      </c>
      <c r="E60">
        <v>22.990911554339224</v>
      </c>
      <c r="F60">
        <v>23.518252944726857</v>
      </c>
      <c r="G60">
        <v>24.186940421792375</v>
      </c>
      <c r="H60">
        <v>24.904557215122338</v>
      </c>
      <c r="I60">
        <v>25.486261876760768</v>
      </c>
      <c r="J60">
        <v>26.312607848301926</v>
      </c>
      <c r="K60">
        <v>27.242248164498235</v>
      </c>
      <c r="L60">
        <v>27.731532541443613</v>
      </c>
      <c r="M60">
        <v>28.139266300808345</v>
      </c>
      <c r="N60">
        <v>28.677479994018174</v>
      </c>
      <c r="O60">
        <v>29.66692456501093</v>
      </c>
      <c r="P60">
        <v>31.221760511274162</v>
      </c>
      <c r="Q60">
        <v>32.934253194873236</v>
      </c>
      <c r="R60">
        <v>35.250197781464934</v>
      </c>
      <c r="S60">
        <v>37.712928559710171</v>
      </c>
      <c r="T60">
        <v>39.941889452304878</v>
      </c>
      <c r="U60">
        <v>41.638074120955693</v>
      </c>
      <c r="V60">
        <v>43.192907431509134</v>
      </c>
      <c r="W60">
        <v>44.367191693317977</v>
      </c>
      <c r="X60">
        <v>46.161232358787991</v>
      </c>
      <c r="Y60">
        <v>48.672891574727686</v>
      </c>
      <c r="Z60">
        <v>51.760817983039949</v>
      </c>
      <c r="AA60">
        <v>54.473625783314077</v>
      </c>
      <c r="AB60">
        <v>56.267668205923897</v>
      </c>
      <c r="AC60">
        <v>57.621352053573084</v>
      </c>
      <c r="AD60">
        <v>58.811943451760285</v>
      </c>
      <c r="AE60">
        <v>58.73583293915538</v>
      </c>
      <c r="AF60">
        <v>58.882617373669127</v>
      </c>
      <c r="AG60">
        <v>59.632851954035488</v>
      </c>
      <c r="AH60">
        <v>61.290984880663579</v>
      </c>
      <c r="AI60">
        <v>62.943676823745996</v>
      </c>
      <c r="AJ60">
        <v>65.491027942889815</v>
      </c>
      <c r="AK60">
        <v>68.80289479653139</v>
      </c>
      <c r="AL60">
        <v>71.8815329635963</v>
      </c>
      <c r="AM60">
        <v>73.817343186447914</v>
      </c>
      <c r="AN60">
        <v>75.076785473949442</v>
      </c>
      <c r="AO60">
        <v>76.165193918436785</v>
      </c>
      <c r="AP60">
        <v>77.642320354831568</v>
      </c>
      <c r="AQ60">
        <v>78.349784394107957</v>
      </c>
      <c r="AR60">
        <v>78.808469937704601</v>
      </c>
      <c r="AS60">
        <v>79.94352341665136</v>
      </c>
      <c r="AT60">
        <v>81.529488852498005</v>
      </c>
      <c r="AU60">
        <v>82.687864848674394</v>
      </c>
      <c r="AV60">
        <v>83.543041092305302</v>
      </c>
      <c r="AW60">
        <v>84.934648410768148</v>
      </c>
      <c r="AX60">
        <v>86.248511955135498</v>
      </c>
      <c r="AY60">
        <v>87.609018776822452</v>
      </c>
      <c r="AZ60">
        <v>89.622575409479353</v>
      </c>
      <c r="BA60">
        <v>91.978197092455062</v>
      </c>
      <c r="BB60">
        <v>92.265848793037364</v>
      </c>
      <c r="BC60">
        <v>93.284288807265682</v>
      </c>
      <c r="BD60">
        <v>95.220099030117581</v>
      </c>
      <c r="BE60">
        <v>97.132584100029661</v>
      </c>
      <c r="BF60">
        <v>98.594160727321167</v>
      </c>
      <c r="BG60">
        <v>99.488206661575191</v>
      </c>
      <c r="BH60">
        <v>100</v>
      </c>
      <c r="BI60">
        <v>100.49174700844462</v>
      </c>
      <c r="BJ60">
        <v>102.00866475531426</v>
      </c>
      <c r="BK60">
        <v>103.77562701712502</v>
      </c>
      <c r="BL60">
        <v>105.27586950681662</v>
      </c>
      <c r="BM60">
        <v>105.42839100294063</v>
      </c>
      <c r="BN60">
        <v>108.66152832703155</v>
      </c>
      <c r="BO60">
        <v>116.1293726897392</v>
      </c>
      <c r="BP60">
        <v>123.03493230043223</v>
      </c>
      <c r="BQ60">
        <v>123.03493230043223</v>
      </c>
      <c r="BR60">
        <v>123.03493230043223</v>
      </c>
    </row>
    <row r="61" spans="1:70" x14ac:dyDescent="0.35">
      <c r="A61" t="s">
        <v>1625</v>
      </c>
      <c r="B61" t="s">
        <v>1626</v>
      </c>
      <c r="C61" t="s">
        <v>1977</v>
      </c>
      <c r="D61" t="s">
        <v>1978</v>
      </c>
      <c r="E61">
        <v>0</v>
      </c>
      <c r="F61">
        <v>0</v>
      </c>
      <c r="G61">
        <v>0</v>
      </c>
      <c r="H61">
        <v>0</v>
      </c>
      <c r="I61">
        <v>0</v>
      </c>
      <c r="J61">
        <v>0</v>
      </c>
      <c r="K61">
        <v>0</v>
      </c>
      <c r="L61">
        <v>0</v>
      </c>
      <c r="M61">
        <v>0</v>
      </c>
      <c r="N61">
        <v>0</v>
      </c>
      <c r="O61">
        <v>0</v>
      </c>
      <c r="P61">
        <v>0</v>
      </c>
      <c r="Q61">
        <v>0</v>
      </c>
      <c r="R61">
        <v>0</v>
      </c>
      <c r="S61">
        <v>0</v>
      </c>
      <c r="T61">
        <v>0</v>
      </c>
      <c r="U61">
        <v>0</v>
      </c>
      <c r="V61">
        <v>0</v>
      </c>
      <c r="W61">
        <v>0</v>
      </c>
      <c r="X61">
        <v>73.245324198874158</v>
      </c>
      <c r="Y61">
        <v>82.077262656298146</v>
      </c>
      <c r="Z61">
        <v>86.769921686640046</v>
      </c>
      <c r="AA61">
        <v>84.678146788829153</v>
      </c>
      <c r="AB61">
        <v>85.441810640410864</v>
      </c>
      <c r="AC61">
        <v>87.052145283852823</v>
      </c>
      <c r="AD61">
        <v>88.905401006337343</v>
      </c>
      <c r="AE61">
        <v>105.03962729909668</v>
      </c>
      <c r="AF61">
        <v>109.33481997423405</v>
      </c>
      <c r="AG61">
        <v>0</v>
      </c>
      <c r="AH61">
        <v>0</v>
      </c>
      <c r="AI61">
        <v>0</v>
      </c>
      <c r="AJ61">
        <v>0</v>
      </c>
      <c r="AK61">
        <v>0</v>
      </c>
      <c r="AL61">
        <v>0</v>
      </c>
      <c r="AM61">
        <v>0</v>
      </c>
      <c r="AN61">
        <v>0</v>
      </c>
      <c r="AO61">
        <v>0</v>
      </c>
      <c r="AP61">
        <v>0</v>
      </c>
      <c r="AQ61">
        <v>0</v>
      </c>
      <c r="AR61">
        <v>0</v>
      </c>
      <c r="AS61">
        <v>62.298032189019722</v>
      </c>
      <c r="AT61">
        <v>63.386162169864221</v>
      </c>
      <c r="AU61">
        <v>63.790324734177922</v>
      </c>
      <c r="AV61">
        <v>65.054628140492397</v>
      </c>
      <c r="AW61">
        <v>67.085804104735757</v>
      </c>
      <c r="AX61">
        <v>69.168795782352504</v>
      </c>
      <c r="AY61">
        <v>71.578226454222516</v>
      </c>
      <c r="AZ61">
        <v>75.132784391647704</v>
      </c>
      <c r="BA61">
        <v>84.117629090621307</v>
      </c>
      <c r="BB61">
        <v>85.527016494382039</v>
      </c>
      <c r="BC61">
        <v>88.905401006337343</v>
      </c>
      <c r="BD61">
        <v>93.411761467475301</v>
      </c>
      <c r="BE61">
        <v>96.897149992537379</v>
      </c>
      <c r="BF61">
        <v>99.51921829384284</v>
      </c>
      <c r="BG61">
        <v>100.85463179607457</v>
      </c>
      <c r="BH61">
        <v>100.00000000000001</v>
      </c>
      <c r="BI61">
        <v>102.73841208738692</v>
      </c>
      <c r="BJ61">
        <v>103.3220814553557</v>
      </c>
      <c r="BK61">
        <v>103.47496801739655</v>
      </c>
      <c r="BL61">
        <v>106.90956474986582</v>
      </c>
      <c r="BM61">
        <v>108.80978373336686</v>
      </c>
      <c r="BN61">
        <v>110.09582588474613</v>
      </c>
      <c r="BO61">
        <v>115.79857880968704</v>
      </c>
      <c r="BP61">
        <v>117.52984649716819</v>
      </c>
      <c r="BQ61">
        <v>117.52984649716819</v>
      </c>
      <c r="BR61">
        <v>117.52984649716819</v>
      </c>
    </row>
    <row r="62" spans="1:70" x14ac:dyDescent="0.35">
      <c r="A62" t="s">
        <v>1627</v>
      </c>
      <c r="B62" t="s">
        <v>1628</v>
      </c>
      <c r="C62" t="s">
        <v>1977</v>
      </c>
      <c r="D62" t="s">
        <v>1978</v>
      </c>
      <c r="E62">
        <v>0</v>
      </c>
      <c r="F62">
        <v>0</v>
      </c>
      <c r="G62">
        <v>0</v>
      </c>
      <c r="H62">
        <v>0</v>
      </c>
      <c r="I62">
        <v>7.7902962626592869</v>
      </c>
      <c r="J62">
        <v>0</v>
      </c>
      <c r="K62">
        <v>8.1791618843915561</v>
      </c>
      <c r="L62">
        <v>8.2570648470246919</v>
      </c>
      <c r="M62">
        <v>8.7004625426215281</v>
      </c>
      <c r="N62">
        <v>9.0672556583412618</v>
      </c>
      <c r="O62">
        <v>10.191005894229837</v>
      </c>
      <c r="P62">
        <v>10.561694158048319</v>
      </c>
      <c r="Q62">
        <v>10.951208971194362</v>
      </c>
      <c r="R62">
        <v>12.276208527208192</v>
      </c>
      <c r="S62">
        <v>16.496287085890948</v>
      </c>
      <c r="T62">
        <v>19.779508204546083</v>
      </c>
      <c r="U62">
        <v>21.935968348033022</v>
      </c>
      <c r="V62">
        <v>24.020687156022237</v>
      </c>
      <c r="W62">
        <v>25.873301643283977</v>
      </c>
      <c r="X62">
        <v>0</v>
      </c>
      <c r="Y62">
        <v>40.525414399030524</v>
      </c>
      <c r="Z62">
        <v>45.901794482792312</v>
      </c>
      <c r="AA62">
        <v>47.91899203384272</v>
      </c>
      <c r="AB62">
        <v>49.906649034982273</v>
      </c>
      <c r="AC62">
        <v>51.013575640924572</v>
      </c>
      <c r="AD62">
        <v>52.921473157305101</v>
      </c>
      <c r="AE62">
        <v>54.38963848787094</v>
      </c>
      <c r="AF62">
        <v>56.578593236259735</v>
      </c>
      <c r="AG62">
        <v>58.233286039119186</v>
      </c>
      <c r="AH62">
        <v>61.854535450324718</v>
      </c>
      <c r="AI62">
        <v>63.828266192220724</v>
      </c>
      <c r="AJ62">
        <v>67.375242220793737</v>
      </c>
      <c r="AK62">
        <v>71.061897968274451</v>
      </c>
      <c r="AL62">
        <v>72.176877653510218</v>
      </c>
      <c r="AM62">
        <v>72.187802876337827</v>
      </c>
      <c r="AN62">
        <v>73.138904219160096</v>
      </c>
      <c r="AO62">
        <v>74.365563959966806</v>
      </c>
      <c r="AP62">
        <v>76.177330078872004</v>
      </c>
      <c r="AQ62">
        <v>76.938453935859286</v>
      </c>
      <c r="AR62">
        <v>77.845925976585676</v>
      </c>
      <c r="AS62">
        <v>78.513024152343675</v>
      </c>
      <c r="AT62">
        <v>79.536750790696956</v>
      </c>
      <c r="AU62">
        <v>79.672007274882645</v>
      </c>
      <c r="AV62">
        <v>80.829934737057044</v>
      </c>
      <c r="AW62">
        <v>82.765092142503178</v>
      </c>
      <c r="AX62">
        <v>84.157118888355228</v>
      </c>
      <c r="AY62">
        <v>86.010587975230393</v>
      </c>
      <c r="AZ62">
        <v>89.134682866054476</v>
      </c>
      <c r="BA62">
        <v>94.803579022751506</v>
      </c>
      <c r="BB62">
        <v>94.809517112301066</v>
      </c>
      <c r="BC62">
        <v>97.653201822965229</v>
      </c>
      <c r="BD62">
        <v>98.757885471172131</v>
      </c>
      <c r="BE62">
        <v>100.09780429360771</v>
      </c>
      <c r="BF62">
        <v>100.05134725414413</v>
      </c>
      <c r="BG62">
        <v>100.85100801995144</v>
      </c>
      <c r="BH62">
        <v>100</v>
      </c>
      <c r="BI62">
        <v>100.1418162257325</v>
      </c>
      <c r="BJ62">
        <v>100.4384892496773</v>
      </c>
      <c r="BK62">
        <v>101.43201786558382</v>
      </c>
      <c r="BL62">
        <v>102.95818788204788</v>
      </c>
      <c r="BM62">
        <v>102.20956199977185</v>
      </c>
      <c r="BN62">
        <v>103.72552855070269</v>
      </c>
      <c r="BO62">
        <v>111.79601284496408</v>
      </c>
      <c r="BP62">
        <v>115.68780869480096</v>
      </c>
      <c r="BQ62">
        <v>115.68780869480096</v>
      </c>
      <c r="BR62">
        <v>115.68780869480096</v>
      </c>
    </row>
    <row r="63" spans="1:70" x14ac:dyDescent="0.35">
      <c r="A63" t="s">
        <v>1629</v>
      </c>
      <c r="B63" t="s">
        <v>1630</v>
      </c>
      <c r="C63" t="s">
        <v>1977</v>
      </c>
      <c r="D63" t="s">
        <v>1978</v>
      </c>
      <c r="E63">
        <v>7.6966757721177119</v>
      </c>
      <c r="F63">
        <v>7.9623364332074074</v>
      </c>
      <c r="G63">
        <v>8.5497832470688078</v>
      </c>
      <c r="H63">
        <v>9.0717503206002181</v>
      </c>
      <c r="I63">
        <v>9.3523199181445502</v>
      </c>
      <c r="J63">
        <v>9.862021353613315</v>
      </c>
      <c r="K63">
        <v>10.558769187515004</v>
      </c>
      <c r="L63">
        <v>11.425417499999964</v>
      </c>
      <c r="M63">
        <v>12.340045833333297</v>
      </c>
      <c r="N63">
        <v>12.770456666666592</v>
      </c>
      <c r="O63">
        <v>13.60243166666659</v>
      </c>
      <c r="P63">
        <v>14.400876666666568</v>
      </c>
      <c r="Q63">
        <v>15.345914166666631</v>
      </c>
      <c r="R63">
        <v>16.773603333333281</v>
      </c>
      <c r="S63">
        <v>19.335805833333236</v>
      </c>
      <c r="T63">
        <v>21.193128333333213</v>
      </c>
      <c r="U63">
        <v>23.102690833333277</v>
      </c>
      <c r="V63">
        <v>25.626021666666606</v>
      </c>
      <c r="W63">
        <v>28.243374999999848</v>
      </c>
      <c r="X63">
        <v>30.95785999999994</v>
      </c>
      <c r="Y63">
        <v>34.767324999999836</v>
      </c>
      <c r="Z63">
        <v>38.858530833333184</v>
      </c>
      <c r="AA63">
        <v>42.791334999999812</v>
      </c>
      <c r="AB63">
        <v>45.747458333333178</v>
      </c>
      <c r="AC63">
        <v>48.625329999999821</v>
      </c>
      <c r="AD63">
        <v>50.900388333333204</v>
      </c>
      <c r="AE63">
        <v>52.772598333333157</v>
      </c>
      <c r="AF63">
        <v>54.894053333333147</v>
      </c>
      <c r="AG63">
        <v>57.383571666666434</v>
      </c>
      <c r="AH63">
        <v>60.122330833333145</v>
      </c>
      <c r="AI63">
        <v>61.710524166666424</v>
      </c>
      <c r="AJ63">
        <v>63.188585833333107</v>
      </c>
      <c r="AK63">
        <v>64.513046666666412</v>
      </c>
      <c r="AL63">
        <v>65.324528333333049</v>
      </c>
      <c r="AM63">
        <v>66.625802499999722</v>
      </c>
      <c r="AN63">
        <v>68.014023333333085</v>
      </c>
      <c r="AO63">
        <v>69.460204166666387</v>
      </c>
      <c r="AP63">
        <v>70.975941666666444</v>
      </c>
      <c r="AQ63">
        <v>72.285909999999674</v>
      </c>
      <c r="AR63">
        <v>74.091464166666412</v>
      </c>
      <c r="AS63">
        <v>76.242548333333076</v>
      </c>
      <c r="AT63">
        <v>78.024999999999679</v>
      </c>
      <c r="AU63">
        <v>79.916666666666345</v>
      </c>
      <c r="AV63">
        <v>81.574999999999719</v>
      </c>
      <c r="AW63">
        <v>82.516666666666382</v>
      </c>
      <c r="AX63">
        <v>84.016666666666382</v>
      </c>
      <c r="AY63">
        <v>85.633333333333027</v>
      </c>
      <c r="AZ63">
        <v>87.083333333333016</v>
      </c>
      <c r="BA63">
        <v>90.058333333332996</v>
      </c>
      <c r="BB63">
        <v>91.233333333332951</v>
      </c>
      <c r="BC63">
        <v>93.341666666666299</v>
      </c>
      <c r="BD63">
        <v>95.916666666666799</v>
      </c>
      <c r="BE63">
        <v>98.216666666665958</v>
      </c>
      <c r="BF63">
        <v>98.991666666666418</v>
      </c>
      <c r="BG63">
        <v>99.549999999999756</v>
      </c>
      <c r="BH63">
        <v>100</v>
      </c>
      <c r="BI63">
        <v>100.25000000000004</v>
      </c>
      <c r="BJ63">
        <v>101.39999999999961</v>
      </c>
      <c r="BK63">
        <v>102.22499999999989</v>
      </c>
      <c r="BL63">
        <v>102.99999999999943</v>
      </c>
      <c r="BM63">
        <v>103.43333333333275</v>
      </c>
      <c r="BN63">
        <v>105.34999999999934</v>
      </c>
      <c r="BO63">
        <v>113.45833333333341</v>
      </c>
      <c r="BP63">
        <v>117.20833333333294</v>
      </c>
      <c r="BQ63">
        <v>117.20833333333294</v>
      </c>
      <c r="BR63">
        <v>117.20833333333294</v>
      </c>
    </row>
    <row r="64" spans="1:70" x14ac:dyDescent="0.35">
      <c r="A64" t="s">
        <v>1631</v>
      </c>
      <c r="B64" t="s">
        <v>1632</v>
      </c>
      <c r="C64" t="s">
        <v>1977</v>
      </c>
      <c r="D64" t="s">
        <v>1978</v>
      </c>
      <c r="E64">
        <v>0.3805774092799809</v>
      </c>
      <c r="F64">
        <v>0.36573489031425643</v>
      </c>
      <c r="G64">
        <v>0.39922570233089483</v>
      </c>
      <c r="H64">
        <v>0.43347766916609298</v>
      </c>
      <c r="I64">
        <v>0.44261152698881256</v>
      </c>
      <c r="J64">
        <v>0.43423882398465269</v>
      </c>
      <c r="K64">
        <v>0.43538055621249239</v>
      </c>
      <c r="L64">
        <v>0.44077206951221048</v>
      </c>
      <c r="M64">
        <v>0.44093064343210953</v>
      </c>
      <c r="N64">
        <v>0.44514870971956533</v>
      </c>
      <c r="O64">
        <v>0.46213855213941785</v>
      </c>
      <c r="P64">
        <v>0.47868324584917571</v>
      </c>
      <c r="Q64">
        <v>0.52004498012691303</v>
      </c>
      <c r="R64">
        <v>0.59846534448880828</v>
      </c>
      <c r="S64">
        <v>0.67710828320704131</v>
      </c>
      <c r="T64">
        <v>0.77530066942601861</v>
      </c>
      <c r="U64">
        <v>0.8355070324155901</v>
      </c>
      <c r="V64">
        <v>0.94289915863691764</v>
      </c>
      <c r="W64">
        <v>0.9756917802514351</v>
      </c>
      <c r="X64">
        <v>1.0651998428754201</v>
      </c>
      <c r="Y64">
        <v>1.2436542179189192</v>
      </c>
      <c r="Z64">
        <v>1.3371103416467229</v>
      </c>
      <c r="AA64">
        <v>1.4393490484304767</v>
      </c>
      <c r="AB64">
        <v>1.5203645842594522</v>
      </c>
      <c r="AC64">
        <v>1.8267435613072145</v>
      </c>
      <c r="AD64">
        <v>2.654919229168557</v>
      </c>
      <c r="AE64">
        <v>2.8577277833837931</v>
      </c>
      <c r="AF64">
        <v>3.2449705817739565</v>
      </c>
      <c r="AG64">
        <v>4.6683390376189582</v>
      </c>
      <c r="AH64">
        <v>6.5663884076145989</v>
      </c>
      <c r="AI64">
        <v>9.8799507944838485</v>
      </c>
      <c r="AJ64">
        <v>14.531348381102399</v>
      </c>
      <c r="AK64">
        <v>15.150242343321482</v>
      </c>
      <c r="AL64">
        <v>15.945681396413757</v>
      </c>
      <c r="AM64">
        <v>17.262917140319722</v>
      </c>
      <c r="AN64">
        <v>19.426989433935173</v>
      </c>
      <c r="AO64">
        <v>20.47590967975739</v>
      </c>
      <c r="AP64">
        <v>22.174707357389646</v>
      </c>
      <c r="AQ64">
        <v>23.246115061554878</v>
      </c>
      <c r="AR64">
        <v>24.750264669405336</v>
      </c>
      <c r="AS64">
        <v>26.662008689128804</v>
      </c>
      <c r="AT64">
        <v>29.030413181295149</v>
      </c>
      <c r="AU64">
        <v>30.54677840588516</v>
      </c>
      <c r="AV64">
        <v>38.931781329453742</v>
      </c>
      <c r="AW64">
        <v>58.966410750208041</v>
      </c>
      <c r="AX64">
        <v>61.437222829373439</v>
      </c>
      <c r="AY64">
        <v>66.089744058204062</v>
      </c>
      <c r="AZ64">
        <v>70.150011468783845</v>
      </c>
      <c r="BA64">
        <v>77.61721438799529</v>
      </c>
      <c r="BB64">
        <v>78.736572068553329</v>
      </c>
      <c r="BC64">
        <v>83.720543698247596</v>
      </c>
      <c r="BD64">
        <v>88.573629461850942</v>
      </c>
      <c r="BE64">
        <v>91.845979614948732</v>
      </c>
      <c r="BF64">
        <v>96.283013855682441</v>
      </c>
      <c r="BG64">
        <v>99.170196999566073</v>
      </c>
      <c r="BH64">
        <v>99.999999999999986</v>
      </c>
      <c r="BI64">
        <v>101.61416607245188</v>
      </c>
      <c r="BJ64">
        <v>104.94666051479926</v>
      </c>
      <c r="BK64">
        <v>108.68741523705648</v>
      </c>
      <c r="BL64">
        <v>110.65531367532077</v>
      </c>
      <c r="BM64">
        <v>114.83922627283947</v>
      </c>
      <c r="BN64">
        <v>124.30542769070638</v>
      </c>
      <c r="BO64">
        <v>135.2580934008777</v>
      </c>
      <c r="BP64">
        <v>141.73102204551756</v>
      </c>
      <c r="BQ64">
        <v>141.73102204551756</v>
      </c>
      <c r="BR64">
        <v>141.73102204551756</v>
      </c>
    </row>
    <row r="65" spans="1:70" x14ac:dyDescent="0.35">
      <c r="A65" t="s">
        <v>1633</v>
      </c>
      <c r="B65" t="s">
        <v>1634</v>
      </c>
      <c r="C65" t="s">
        <v>1977</v>
      </c>
      <c r="D65" t="s">
        <v>1978</v>
      </c>
      <c r="E65">
        <v>0</v>
      </c>
      <c r="F65">
        <v>0</v>
      </c>
      <c r="G65">
        <v>0</v>
      </c>
      <c r="H65">
        <v>0</v>
      </c>
      <c r="I65">
        <v>0</v>
      </c>
      <c r="J65">
        <v>0</v>
      </c>
      <c r="K65">
        <v>0</v>
      </c>
      <c r="L65">
        <v>0</v>
      </c>
      <c r="M65">
        <v>0</v>
      </c>
      <c r="N65">
        <v>2.0270573723919982</v>
      </c>
      <c r="O65">
        <v>2.1608431589496004</v>
      </c>
      <c r="P65">
        <v>2.2176007653765759</v>
      </c>
      <c r="Q65">
        <v>2.2986830602722579</v>
      </c>
      <c r="R65">
        <v>2.4405770763396917</v>
      </c>
      <c r="S65">
        <v>2.5552747393343047</v>
      </c>
      <c r="T65">
        <v>2.7655819417267313</v>
      </c>
      <c r="U65">
        <v>3.0263966569694318</v>
      </c>
      <c r="V65">
        <v>3.3892399266242124</v>
      </c>
      <c r="W65">
        <v>3.9831677367502754</v>
      </c>
      <c r="X65">
        <v>4.4352015307818728</v>
      </c>
      <c r="Y65">
        <v>4.8573362285943231</v>
      </c>
      <c r="Z65">
        <v>5.5691712091993164</v>
      </c>
      <c r="AA65">
        <v>5.933534771876646</v>
      </c>
      <c r="AB65">
        <v>6.2875985185774894</v>
      </c>
      <c r="AC65">
        <v>6.7979250361686754</v>
      </c>
      <c r="AD65">
        <v>7.5105030515261841</v>
      </c>
      <c r="AE65">
        <v>8.4396731353961503</v>
      </c>
      <c r="AF65">
        <v>9.0676912335945836</v>
      </c>
      <c r="AG65">
        <v>9.6037318780412129</v>
      </c>
      <c r="AH65">
        <v>10.497297786265305</v>
      </c>
      <c r="AI65">
        <v>12.245363909990884</v>
      </c>
      <c r="AJ65">
        <v>15.41524619331183</v>
      </c>
      <c r="AK65">
        <v>20.297202545592128</v>
      </c>
      <c r="AL65">
        <v>24.46631414242087</v>
      </c>
      <c r="AM65">
        <v>31.573204939091408</v>
      </c>
      <c r="AN65">
        <v>40.975587439769953</v>
      </c>
      <c r="AO65">
        <v>48.629448501796922</v>
      </c>
      <c r="AP65">
        <v>51.417628996583957</v>
      </c>
      <c r="AQ65">
        <v>53.962884742306592</v>
      </c>
      <c r="AR65">
        <v>55.390478866353085</v>
      </c>
      <c r="AS65">
        <v>55.578342980918322</v>
      </c>
      <c r="AT65">
        <v>57.927077279607246</v>
      </c>
      <c r="AU65">
        <v>58.748658130862587</v>
      </c>
      <c r="AV65">
        <v>61.256611297644014</v>
      </c>
      <c r="AW65">
        <v>63.683475909379325</v>
      </c>
      <c r="AX65">
        <v>64.563865935593611</v>
      </c>
      <c r="AY65">
        <v>66.056259170592426</v>
      </c>
      <c r="AZ65">
        <v>68.486466136381296</v>
      </c>
      <c r="BA65">
        <v>71.813943161634199</v>
      </c>
      <c r="BB65">
        <v>75.933952428759056</v>
      </c>
      <c r="BC65">
        <v>78.903776353386462</v>
      </c>
      <c r="BD65">
        <v>82.473550081087666</v>
      </c>
      <c r="BE65">
        <v>89.806645300795225</v>
      </c>
      <c r="BF65">
        <v>92.729168275542392</v>
      </c>
      <c r="BG65">
        <v>95.434010348289902</v>
      </c>
      <c r="BH65">
        <v>100</v>
      </c>
      <c r="BI65">
        <v>106.39769480268733</v>
      </c>
      <c r="BJ65">
        <v>112.34651324426632</v>
      </c>
      <c r="BK65">
        <v>117.14369835508587</v>
      </c>
      <c r="BL65">
        <v>119.43007182021816</v>
      </c>
      <c r="BM65">
        <v>122.31446443740835</v>
      </c>
      <c r="BN65">
        <v>131.15298478646991</v>
      </c>
      <c r="BO65">
        <v>143.30498494092254</v>
      </c>
      <c r="BP65">
        <v>156.66412464283005</v>
      </c>
      <c r="BQ65">
        <v>156.66412464283005</v>
      </c>
      <c r="BR65">
        <v>156.66412464283005</v>
      </c>
    </row>
    <row r="66" spans="1:70" x14ac:dyDescent="0.35">
      <c r="A66" t="s">
        <v>1635</v>
      </c>
      <c r="B66" t="s">
        <v>1636</v>
      </c>
      <c r="C66" t="s">
        <v>1977</v>
      </c>
      <c r="D66" t="s">
        <v>1978</v>
      </c>
      <c r="E66" t="s">
        <v>1213</v>
      </c>
      <c r="F66" t="s">
        <v>1213</v>
      </c>
      <c r="G66" t="s">
        <v>1213</v>
      </c>
      <c r="H66" t="s">
        <v>1213</v>
      </c>
      <c r="I66" t="s">
        <v>1213</v>
      </c>
      <c r="J66" t="s">
        <v>1213</v>
      </c>
      <c r="K66" t="s">
        <v>1213</v>
      </c>
      <c r="L66" t="s">
        <v>1213</v>
      </c>
      <c r="M66" t="s">
        <v>1213</v>
      </c>
      <c r="N66" t="s">
        <v>1213</v>
      </c>
      <c r="O66" t="s">
        <v>1213</v>
      </c>
      <c r="P66" t="s">
        <v>1213</v>
      </c>
      <c r="Q66" t="s">
        <v>1213</v>
      </c>
      <c r="R66" t="s">
        <v>1213</v>
      </c>
      <c r="S66" t="s">
        <v>1213</v>
      </c>
      <c r="T66" t="s">
        <v>1213</v>
      </c>
      <c r="U66" t="s">
        <v>1213</v>
      </c>
      <c r="V66" t="s">
        <v>1213</v>
      </c>
      <c r="W66" t="s">
        <v>1213</v>
      </c>
      <c r="X66" t="s">
        <v>1213</v>
      </c>
      <c r="Y66" t="s">
        <v>1213</v>
      </c>
      <c r="Z66" t="s">
        <v>1213</v>
      </c>
      <c r="AA66" t="s">
        <v>1213</v>
      </c>
      <c r="AB66" t="s">
        <v>1213</v>
      </c>
      <c r="AC66" t="s">
        <v>1213</v>
      </c>
      <c r="AD66" t="s">
        <v>1213</v>
      </c>
      <c r="AE66" t="s">
        <v>1213</v>
      </c>
      <c r="AF66" t="s">
        <v>1213</v>
      </c>
      <c r="AG66" t="s">
        <v>1213</v>
      </c>
      <c r="AH66" t="s">
        <v>1213</v>
      </c>
      <c r="AI66" t="s">
        <v>1213</v>
      </c>
      <c r="AJ66" t="s">
        <v>1213</v>
      </c>
      <c r="AK66" t="s">
        <v>1213</v>
      </c>
      <c r="AL66" t="s">
        <v>1213</v>
      </c>
      <c r="AM66" t="s">
        <v>1213</v>
      </c>
      <c r="AN66" t="s">
        <v>1213</v>
      </c>
      <c r="AO66" t="s">
        <v>1213</v>
      </c>
      <c r="AP66" t="s">
        <v>1213</v>
      </c>
      <c r="AQ66" t="s">
        <v>1213</v>
      </c>
      <c r="AR66" t="s">
        <v>1213</v>
      </c>
      <c r="AS66" t="s">
        <v>1213</v>
      </c>
      <c r="AT66" t="s">
        <v>1213</v>
      </c>
      <c r="AU66" t="s">
        <v>1213</v>
      </c>
      <c r="AV66" t="s">
        <v>1213</v>
      </c>
      <c r="AW66" t="s">
        <v>1213</v>
      </c>
      <c r="AX66" t="s">
        <v>1213</v>
      </c>
      <c r="AY66" t="s">
        <v>1213</v>
      </c>
      <c r="AZ66" t="s">
        <v>1213</v>
      </c>
      <c r="BA66" t="s">
        <v>1213</v>
      </c>
      <c r="BB66" t="s">
        <v>1213</v>
      </c>
      <c r="BC66" t="s">
        <v>1213</v>
      </c>
      <c r="BD66" t="s">
        <v>1213</v>
      </c>
      <c r="BE66" t="s">
        <v>1213</v>
      </c>
      <c r="BF66" t="s">
        <v>1213</v>
      </c>
      <c r="BG66" t="s">
        <v>1213</v>
      </c>
      <c r="BH66" t="s">
        <v>1213</v>
      </c>
      <c r="BI66" t="s">
        <v>1213</v>
      </c>
      <c r="BJ66" t="s">
        <v>1213</v>
      </c>
      <c r="BK66" t="s">
        <v>1213</v>
      </c>
      <c r="BL66" t="s">
        <v>1213</v>
      </c>
      <c r="BM66" t="s">
        <v>1213</v>
      </c>
      <c r="BN66" t="s">
        <v>1213</v>
      </c>
      <c r="BO66" t="s">
        <v>1213</v>
      </c>
      <c r="BP66" t="s">
        <v>1213</v>
      </c>
      <c r="BQ66" t="s">
        <v>1213</v>
      </c>
      <c r="BR66" t="s">
        <v>1213</v>
      </c>
    </row>
    <row r="67" spans="1:70" x14ac:dyDescent="0.35">
      <c r="A67" t="s">
        <v>1637</v>
      </c>
      <c r="B67" t="s">
        <v>1638</v>
      </c>
      <c r="C67" t="s">
        <v>1977</v>
      </c>
      <c r="D67" t="s">
        <v>1978</v>
      </c>
      <c r="E67" t="s">
        <v>1213</v>
      </c>
      <c r="F67" t="s">
        <v>1213</v>
      </c>
      <c r="G67" t="s">
        <v>1213</v>
      </c>
      <c r="H67" t="s">
        <v>1213</v>
      </c>
      <c r="I67" t="s">
        <v>1213</v>
      </c>
      <c r="J67" t="s">
        <v>1213</v>
      </c>
      <c r="K67" t="s">
        <v>1213</v>
      </c>
      <c r="L67" t="s">
        <v>1213</v>
      </c>
      <c r="M67" t="s">
        <v>1213</v>
      </c>
      <c r="N67" t="s">
        <v>1213</v>
      </c>
      <c r="O67" t="s">
        <v>1213</v>
      </c>
      <c r="P67" t="s">
        <v>1213</v>
      </c>
      <c r="Q67" t="s">
        <v>1213</v>
      </c>
      <c r="R67" t="s">
        <v>1213</v>
      </c>
      <c r="S67" t="s">
        <v>1213</v>
      </c>
      <c r="T67" t="s">
        <v>1213</v>
      </c>
      <c r="U67" t="s">
        <v>1213</v>
      </c>
      <c r="V67" t="s">
        <v>1213</v>
      </c>
      <c r="W67" t="s">
        <v>1213</v>
      </c>
      <c r="X67" t="s">
        <v>1213</v>
      </c>
      <c r="Y67" t="s">
        <v>1213</v>
      </c>
      <c r="Z67" t="s">
        <v>1213</v>
      </c>
      <c r="AA67" t="s">
        <v>1213</v>
      </c>
      <c r="AB67" t="s">
        <v>1213</v>
      </c>
      <c r="AC67" t="s">
        <v>1213</v>
      </c>
      <c r="AD67" t="s">
        <v>1213</v>
      </c>
      <c r="AE67" t="s">
        <v>1213</v>
      </c>
      <c r="AF67" t="s">
        <v>1213</v>
      </c>
      <c r="AG67" t="s">
        <v>1213</v>
      </c>
      <c r="AH67" t="s">
        <v>1213</v>
      </c>
      <c r="AI67" t="s">
        <v>1213</v>
      </c>
      <c r="AJ67" t="s">
        <v>1213</v>
      </c>
      <c r="AK67" t="s">
        <v>1213</v>
      </c>
      <c r="AL67" t="s">
        <v>1213</v>
      </c>
      <c r="AM67" t="s">
        <v>1213</v>
      </c>
      <c r="AN67" t="s">
        <v>1213</v>
      </c>
      <c r="AO67" t="s">
        <v>1213</v>
      </c>
      <c r="AP67" t="s">
        <v>1213</v>
      </c>
      <c r="AQ67" t="s">
        <v>1213</v>
      </c>
      <c r="AR67" t="s">
        <v>1213</v>
      </c>
      <c r="AS67" t="s">
        <v>1213</v>
      </c>
      <c r="AT67" t="s">
        <v>1213</v>
      </c>
      <c r="AU67" t="s">
        <v>1213</v>
      </c>
      <c r="AV67" t="s">
        <v>1213</v>
      </c>
      <c r="AW67" t="s">
        <v>1213</v>
      </c>
      <c r="AX67" t="s">
        <v>1213</v>
      </c>
      <c r="AY67" t="s">
        <v>1213</v>
      </c>
      <c r="AZ67" t="s">
        <v>1213</v>
      </c>
      <c r="BA67" t="s">
        <v>1213</v>
      </c>
      <c r="BB67" t="s">
        <v>1213</v>
      </c>
      <c r="BC67" t="s">
        <v>1213</v>
      </c>
      <c r="BD67" t="s">
        <v>1213</v>
      </c>
      <c r="BE67" t="s">
        <v>1213</v>
      </c>
      <c r="BF67" t="s">
        <v>1213</v>
      </c>
      <c r="BG67" t="s">
        <v>1213</v>
      </c>
      <c r="BH67" t="s">
        <v>1213</v>
      </c>
      <c r="BI67" t="s">
        <v>1213</v>
      </c>
      <c r="BJ67" t="s">
        <v>1213</v>
      </c>
      <c r="BK67" t="s">
        <v>1213</v>
      </c>
      <c r="BL67" t="s">
        <v>1213</v>
      </c>
      <c r="BM67" t="s">
        <v>1213</v>
      </c>
      <c r="BN67" t="s">
        <v>1213</v>
      </c>
      <c r="BO67" t="s">
        <v>1213</v>
      </c>
      <c r="BP67" t="s">
        <v>1213</v>
      </c>
      <c r="BQ67" t="s">
        <v>1213</v>
      </c>
      <c r="BR67" t="s">
        <v>1213</v>
      </c>
    </row>
    <row r="68" spans="1:70" x14ac:dyDescent="0.35">
      <c r="A68" t="s">
        <v>1639</v>
      </c>
      <c r="B68" t="s">
        <v>1640</v>
      </c>
      <c r="C68" t="s">
        <v>1977</v>
      </c>
      <c r="D68" t="s">
        <v>1978</v>
      </c>
      <c r="E68" t="s">
        <v>1213</v>
      </c>
      <c r="F68" t="s">
        <v>1213</v>
      </c>
      <c r="G68" t="s">
        <v>1213</v>
      </c>
      <c r="H68" t="s">
        <v>1213</v>
      </c>
      <c r="I68" t="s">
        <v>1213</v>
      </c>
      <c r="J68" t="s">
        <v>1213</v>
      </c>
      <c r="K68" t="s">
        <v>1213</v>
      </c>
      <c r="L68" t="s">
        <v>1213</v>
      </c>
      <c r="M68" t="s">
        <v>1213</v>
      </c>
      <c r="N68" t="s">
        <v>1213</v>
      </c>
      <c r="O68" t="s">
        <v>1213</v>
      </c>
      <c r="P68" t="s">
        <v>1213</v>
      </c>
      <c r="Q68" t="s">
        <v>1213</v>
      </c>
      <c r="R68" t="s">
        <v>1213</v>
      </c>
      <c r="S68" t="s">
        <v>1213</v>
      </c>
      <c r="T68" t="s">
        <v>1213</v>
      </c>
      <c r="U68" t="s">
        <v>1213</v>
      </c>
      <c r="V68" t="s">
        <v>1213</v>
      </c>
      <c r="W68" t="s">
        <v>1213</v>
      </c>
      <c r="X68" t="s">
        <v>1213</v>
      </c>
      <c r="Y68" t="s">
        <v>1213</v>
      </c>
      <c r="Z68" t="s">
        <v>1213</v>
      </c>
      <c r="AA68" t="s">
        <v>1213</v>
      </c>
      <c r="AB68" t="s">
        <v>1213</v>
      </c>
      <c r="AC68" t="s">
        <v>1213</v>
      </c>
      <c r="AD68" t="s">
        <v>1213</v>
      </c>
      <c r="AE68" t="s">
        <v>1213</v>
      </c>
      <c r="AF68" t="s">
        <v>1213</v>
      </c>
      <c r="AG68" t="s">
        <v>1213</v>
      </c>
      <c r="AH68" t="s">
        <v>1213</v>
      </c>
      <c r="AI68" t="s">
        <v>1213</v>
      </c>
      <c r="AJ68" t="s">
        <v>1213</v>
      </c>
      <c r="AK68" t="s">
        <v>1213</v>
      </c>
      <c r="AL68" t="s">
        <v>1213</v>
      </c>
      <c r="AM68" t="s">
        <v>1213</v>
      </c>
      <c r="AN68" t="s">
        <v>1213</v>
      </c>
      <c r="AO68" t="s">
        <v>1213</v>
      </c>
      <c r="AP68" t="s">
        <v>1213</v>
      </c>
      <c r="AQ68" t="s">
        <v>1213</v>
      </c>
      <c r="AR68" t="s">
        <v>1213</v>
      </c>
      <c r="AS68" t="s">
        <v>1213</v>
      </c>
      <c r="AT68" t="s">
        <v>1213</v>
      </c>
      <c r="AU68" t="s">
        <v>1213</v>
      </c>
      <c r="AV68" t="s">
        <v>1213</v>
      </c>
      <c r="AW68" t="s">
        <v>1213</v>
      </c>
      <c r="AX68" t="s">
        <v>1213</v>
      </c>
      <c r="AY68" t="s">
        <v>1213</v>
      </c>
      <c r="AZ68" t="s">
        <v>1213</v>
      </c>
      <c r="BA68" t="s">
        <v>1213</v>
      </c>
      <c r="BB68" t="s">
        <v>1213</v>
      </c>
      <c r="BC68" t="s">
        <v>1213</v>
      </c>
      <c r="BD68" t="s">
        <v>1213</v>
      </c>
      <c r="BE68" t="s">
        <v>1213</v>
      </c>
      <c r="BF68" t="s">
        <v>1213</v>
      </c>
      <c r="BG68" t="s">
        <v>1213</v>
      </c>
      <c r="BH68" t="s">
        <v>1213</v>
      </c>
      <c r="BI68" t="s">
        <v>1213</v>
      </c>
      <c r="BJ68" t="s">
        <v>1213</v>
      </c>
      <c r="BK68" t="s">
        <v>1213</v>
      </c>
      <c r="BL68" t="s">
        <v>1213</v>
      </c>
      <c r="BM68" t="s">
        <v>1213</v>
      </c>
      <c r="BN68" t="s">
        <v>1213</v>
      </c>
      <c r="BO68" t="s">
        <v>1213</v>
      </c>
      <c r="BP68" t="s">
        <v>1213</v>
      </c>
      <c r="BQ68" t="s">
        <v>1213</v>
      </c>
      <c r="BR68" t="s">
        <v>1213</v>
      </c>
    </row>
    <row r="69" spans="1:70" x14ac:dyDescent="0.35">
      <c r="A69" t="s">
        <v>1641</v>
      </c>
      <c r="B69" t="s">
        <v>1642</v>
      </c>
      <c r="C69" t="s">
        <v>1977</v>
      </c>
      <c r="D69" t="s">
        <v>1978</v>
      </c>
      <c r="E69" t="s">
        <v>1213</v>
      </c>
      <c r="F69" t="s">
        <v>1213</v>
      </c>
      <c r="G69" t="s">
        <v>1213</v>
      </c>
      <c r="H69" t="s">
        <v>1213</v>
      </c>
      <c r="I69" t="s">
        <v>1213</v>
      </c>
      <c r="J69" t="s">
        <v>1213</v>
      </c>
      <c r="K69" t="s">
        <v>1213</v>
      </c>
      <c r="L69" t="s">
        <v>1213</v>
      </c>
      <c r="M69" t="s">
        <v>1213</v>
      </c>
      <c r="N69" t="s">
        <v>1213</v>
      </c>
      <c r="O69" t="s">
        <v>1213</v>
      </c>
      <c r="P69" t="s">
        <v>1213</v>
      </c>
      <c r="Q69" t="s">
        <v>1213</v>
      </c>
      <c r="R69" t="s">
        <v>1213</v>
      </c>
      <c r="S69" t="s">
        <v>1213</v>
      </c>
      <c r="T69" t="s">
        <v>1213</v>
      </c>
      <c r="U69" t="s">
        <v>1213</v>
      </c>
      <c r="V69" t="s">
        <v>1213</v>
      </c>
      <c r="W69" t="s">
        <v>1213</v>
      </c>
      <c r="X69" t="s">
        <v>1213</v>
      </c>
      <c r="Y69" t="s">
        <v>1213</v>
      </c>
      <c r="Z69" t="s">
        <v>1213</v>
      </c>
      <c r="AA69" t="s">
        <v>1213</v>
      </c>
      <c r="AB69" t="s">
        <v>1213</v>
      </c>
      <c r="AC69" t="s">
        <v>1213</v>
      </c>
      <c r="AD69" t="s">
        <v>1213</v>
      </c>
      <c r="AE69" t="s">
        <v>1213</v>
      </c>
      <c r="AF69" t="s">
        <v>1213</v>
      </c>
      <c r="AG69" t="s">
        <v>1213</v>
      </c>
      <c r="AH69" t="s">
        <v>1213</v>
      </c>
      <c r="AI69" t="s">
        <v>1213</v>
      </c>
      <c r="AJ69" t="s">
        <v>1213</v>
      </c>
      <c r="AK69" t="s">
        <v>1213</v>
      </c>
      <c r="AL69" t="s">
        <v>1213</v>
      </c>
      <c r="AM69" t="s">
        <v>1213</v>
      </c>
      <c r="AN69" t="s">
        <v>1213</v>
      </c>
      <c r="AO69" t="s">
        <v>1213</v>
      </c>
      <c r="AP69" t="s">
        <v>1213</v>
      </c>
      <c r="AQ69" t="s">
        <v>1213</v>
      </c>
      <c r="AR69" t="s">
        <v>1213</v>
      </c>
      <c r="AS69" t="s">
        <v>1213</v>
      </c>
      <c r="AT69" t="s">
        <v>1213</v>
      </c>
      <c r="AU69" t="s">
        <v>1213</v>
      </c>
      <c r="AV69" t="s">
        <v>1213</v>
      </c>
      <c r="AW69" t="s">
        <v>1213</v>
      </c>
      <c r="AX69" t="s">
        <v>1213</v>
      </c>
      <c r="AY69" t="s">
        <v>1213</v>
      </c>
      <c r="AZ69" t="s">
        <v>1213</v>
      </c>
      <c r="BA69" t="s">
        <v>1213</v>
      </c>
      <c r="BB69" t="s">
        <v>1213</v>
      </c>
      <c r="BC69" t="s">
        <v>1213</v>
      </c>
      <c r="BD69" t="s">
        <v>1213</v>
      </c>
      <c r="BE69" t="s">
        <v>1213</v>
      </c>
      <c r="BF69" t="s">
        <v>1213</v>
      </c>
      <c r="BG69" t="s">
        <v>1213</v>
      </c>
      <c r="BH69" t="s">
        <v>1213</v>
      </c>
      <c r="BI69" t="s">
        <v>1213</v>
      </c>
      <c r="BJ69" t="s">
        <v>1213</v>
      </c>
      <c r="BK69" t="s">
        <v>1213</v>
      </c>
      <c r="BL69" t="s">
        <v>1213</v>
      </c>
      <c r="BM69" t="s">
        <v>1213</v>
      </c>
      <c r="BN69" t="s">
        <v>1213</v>
      </c>
      <c r="BO69" t="s">
        <v>1213</v>
      </c>
      <c r="BP69" t="s">
        <v>1213</v>
      </c>
      <c r="BQ69" t="s">
        <v>1213</v>
      </c>
      <c r="BR69" t="s">
        <v>1213</v>
      </c>
    </row>
    <row r="70" spans="1:70" x14ac:dyDescent="0.35">
      <c r="A70" t="s">
        <v>1643</v>
      </c>
      <c r="B70" t="s">
        <v>1644</v>
      </c>
      <c r="C70" t="s">
        <v>1977</v>
      </c>
      <c r="D70" t="s">
        <v>1978</v>
      </c>
      <c r="E70" t="s">
        <v>1213</v>
      </c>
      <c r="F70" t="s">
        <v>1213</v>
      </c>
      <c r="G70" t="s">
        <v>1213</v>
      </c>
      <c r="H70" t="s">
        <v>1213</v>
      </c>
      <c r="I70" t="s">
        <v>1213</v>
      </c>
      <c r="J70" t="s">
        <v>1213</v>
      </c>
      <c r="K70" t="s">
        <v>1213</v>
      </c>
      <c r="L70" t="s">
        <v>1213</v>
      </c>
      <c r="M70" t="s">
        <v>1213</v>
      </c>
      <c r="N70" t="s">
        <v>1213</v>
      </c>
      <c r="O70" t="s">
        <v>1213</v>
      </c>
      <c r="P70" t="s">
        <v>1213</v>
      </c>
      <c r="Q70" t="s">
        <v>1213</v>
      </c>
      <c r="R70" t="s">
        <v>1213</v>
      </c>
      <c r="S70" t="s">
        <v>1213</v>
      </c>
      <c r="T70" t="s">
        <v>1213</v>
      </c>
      <c r="U70" t="s">
        <v>1213</v>
      </c>
      <c r="V70" t="s">
        <v>1213</v>
      </c>
      <c r="W70" t="s">
        <v>1213</v>
      </c>
      <c r="X70" t="s">
        <v>1213</v>
      </c>
      <c r="Y70" t="s">
        <v>1213</v>
      </c>
      <c r="Z70" t="s">
        <v>1213</v>
      </c>
      <c r="AA70" t="s">
        <v>1213</v>
      </c>
      <c r="AB70" t="s">
        <v>1213</v>
      </c>
      <c r="AC70" t="s">
        <v>1213</v>
      </c>
      <c r="AD70" t="s">
        <v>1213</v>
      </c>
      <c r="AE70" t="s">
        <v>1213</v>
      </c>
      <c r="AF70" t="s">
        <v>1213</v>
      </c>
      <c r="AG70" t="s">
        <v>1213</v>
      </c>
      <c r="AH70" t="s">
        <v>1213</v>
      </c>
      <c r="AI70" t="s">
        <v>1213</v>
      </c>
      <c r="AJ70" t="s">
        <v>1213</v>
      </c>
      <c r="AK70" t="s">
        <v>1213</v>
      </c>
      <c r="AL70" t="s">
        <v>1213</v>
      </c>
      <c r="AM70" t="s">
        <v>1213</v>
      </c>
      <c r="AN70" t="s">
        <v>1213</v>
      </c>
      <c r="AO70" t="s">
        <v>1213</v>
      </c>
      <c r="AP70" t="s">
        <v>1213</v>
      </c>
      <c r="AQ70" t="s">
        <v>1213</v>
      </c>
      <c r="AR70" t="s">
        <v>1213</v>
      </c>
      <c r="AS70" t="s">
        <v>1213</v>
      </c>
      <c r="AT70" t="s">
        <v>1213</v>
      </c>
      <c r="AU70" t="s">
        <v>1213</v>
      </c>
      <c r="AV70" t="s">
        <v>1213</v>
      </c>
      <c r="AW70" t="s">
        <v>1213</v>
      </c>
      <c r="AX70" t="s">
        <v>1213</v>
      </c>
      <c r="AY70" t="s">
        <v>1213</v>
      </c>
      <c r="AZ70" t="s">
        <v>1213</v>
      </c>
      <c r="BA70" t="s">
        <v>1213</v>
      </c>
      <c r="BB70" t="s">
        <v>1213</v>
      </c>
      <c r="BC70" t="s">
        <v>1213</v>
      </c>
      <c r="BD70" t="s">
        <v>1213</v>
      </c>
      <c r="BE70" t="s">
        <v>1213</v>
      </c>
      <c r="BF70" t="s">
        <v>1213</v>
      </c>
      <c r="BG70" t="s">
        <v>1213</v>
      </c>
      <c r="BH70" t="s">
        <v>1213</v>
      </c>
      <c r="BI70" t="s">
        <v>1213</v>
      </c>
      <c r="BJ70" t="s">
        <v>1213</v>
      </c>
      <c r="BK70" t="s">
        <v>1213</v>
      </c>
      <c r="BL70" t="s">
        <v>1213</v>
      </c>
      <c r="BM70" t="s">
        <v>1213</v>
      </c>
      <c r="BN70" t="s">
        <v>1213</v>
      </c>
      <c r="BO70" t="s">
        <v>1213</v>
      </c>
      <c r="BP70" t="s">
        <v>1213</v>
      </c>
      <c r="BQ70" t="s">
        <v>1213</v>
      </c>
      <c r="BR70" t="s">
        <v>1213</v>
      </c>
    </row>
    <row r="71" spans="1:70" x14ac:dyDescent="0.35">
      <c r="A71" t="s">
        <v>1645</v>
      </c>
      <c r="B71" t="s">
        <v>1646</v>
      </c>
      <c r="C71" t="s">
        <v>1977</v>
      </c>
      <c r="D71" t="s">
        <v>1978</v>
      </c>
      <c r="E71">
        <v>1.0078199702018195E-2</v>
      </c>
      <c r="F71">
        <v>1.0479878496012666E-2</v>
      </c>
      <c r="G71">
        <v>1.0780743788743649E-2</v>
      </c>
      <c r="H71">
        <v>1.1421067042727807E-2</v>
      </c>
      <c r="I71">
        <v>1.1881816247612744E-2</v>
      </c>
      <c r="J71">
        <v>1.2246477584152156E-2</v>
      </c>
      <c r="K71">
        <v>1.2914367029857944E-2</v>
      </c>
      <c r="L71">
        <v>1.3407455405199964E-2</v>
      </c>
      <c r="M71">
        <v>1.3986343225340814E-2</v>
      </c>
      <c r="N71">
        <v>1.4871214607503775E-2</v>
      </c>
      <c r="O71">
        <v>1.5640246177278921E-2</v>
      </c>
      <c r="P71">
        <v>1.7129458927468554E-2</v>
      </c>
      <c r="Q71">
        <v>1.841847090745212E-2</v>
      </c>
      <c r="R71">
        <v>2.0652290034622538E-2</v>
      </c>
      <c r="S71">
        <v>2.5341202821022531E-2</v>
      </c>
      <c r="T71">
        <v>2.8962378166503353E-2</v>
      </c>
      <c r="U71">
        <v>3.1909193017905915E-2</v>
      </c>
      <c r="V71">
        <v>3.6039651025477133E-2</v>
      </c>
      <c r="W71">
        <v>4.0760174461931406E-2</v>
      </c>
      <c r="X71">
        <v>4.4883959110783078E-2</v>
      </c>
      <c r="Y71">
        <v>5.0229319688108939E-2</v>
      </c>
      <c r="Z71">
        <v>5.7285518781996406E-2</v>
      </c>
      <c r="AA71">
        <v>6.6614172240213237E-2</v>
      </c>
      <c r="AB71">
        <v>9.8867570092532664E-2</v>
      </c>
      <c r="AC71">
        <v>0.12973361172654141</v>
      </c>
      <c r="AD71">
        <v>0.16605073399600345</v>
      </c>
      <c r="AE71">
        <v>0.20429259349967446</v>
      </c>
      <c r="AF71">
        <v>0.26456707466540208</v>
      </c>
      <c r="AG71">
        <v>0.41858820094679555</v>
      </c>
      <c r="AH71">
        <v>0.735242598946241</v>
      </c>
      <c r="AI71">
        <v>1.0919757863264388</v>
      </c>
      <c r="AJ71">
        <v>1.6239654308628073</v>
      </c>
      <c r="AK71">
        <v>2.5107775747220766</v>
      </c>
      <c r="AL71">
        <v>3.6394989832127345</v>
      </c>
      <c r="AM71">
        <v>4.6334782484135912</v>
      </c>
      <c r="AN71">
        <v>5.6961263779751059</v>
      </c>
      <c r="AO71">
        <v>7.0866339455731957</v>
      </c>
      <c r="AP71">
        <v>9.2592235360329944</v>
      </c>
      <c r="AQ71">
        <v>12.60165815554403</v>
      </c>
      <c r="AR71">
        <v>19.185017062662936</v>
      </c>
      <c r="AS71">
        <v>37.621123135890727</v>
      </c>
      <c r="AT71">
        <v>51.795537935912115</v>
      </c>
      <c r="AU71">
        <v>58.261484678021027</v>
      </c>
      <c r="AV71">
        <v>62.881250379509524</v>
      </c>
      <c r="AW71">
        <v>64.606228955171346</v>
      </c>
      <c r="AX71">
        <v>66.007070965821285</v>
      </c>
      <c r="AY71">
        <v>68.184478204501758</v>
      </c>
      <c r="AZ71">
        <v>69.736482919729568</v>
      </c>
      <c r="BA71">
        <v>75.594414390081127</v>
      </c>
      <c r="BB71">
        <v>79.495062202989132</v>
      </c>
      <c r="BC71">
        <v>82.320616684865115</v>
      </c>
      <c r="BD71">
        <v>86.004079562661829</v>
      </c>
      <c r="BE71">
        <v>90.391768446844608</v>
      </c>
      <c r="BF71">
        <v>92.852029704926309</v>
      </c>
      <c r="BG71">
        <v>96.184693479790838</v>
      </c>
      <c r="BH71">
        <v>100</v>
      </c>
      <c r="BI71">
        <v>101.72826463324581</v>
      </c>
      <c r="BJ71">
        <v>102.15281288529303</v>
      </c>
      <c r="BK71">
        <v>101.92388511573103</v>
      </c>
      <c r="BL71">
        <v>102.19501540638839</v>
      </c>
      <c r="BM71">
        <v>101.84870471260183</v>
      </c>
      <c r="BN71">
        <v>101.98441952335203</v>
      </c>
      <c r="BO71">
        <v>105.51937259416128</v>
      </c>
      <c r="BP71">
        <v>107.85735229303717</v>
      </c>
      <c r="BQ71">
        <v>107.85735229303717</v>
      </c>
      <c r="BR71">
        <v>107.85735229303717</v>
      </c>
    </row>
    <row r="72" spans="1:70" x14ac:dyDescent="0.35">
      <c r="A72" t="s">
        <v>1647</v>
      </c>
      <c r="B72" t="s">
        <v>1648</v>
      </c>
      <c r="C72" t="s">
        <v>1977</v>
      </c>
      <c r="D72" t="s">
        <v>1978</v>
      </c>
      <c r="E72">
        <v>0.77094463453236561</v>
      </c>
      <c r="F72">
        <v>0.77629195859429367</v>
      </c>
      <c r="G72">
        <v>0.75297931653193728</v>
      </c>
      <c r="H72">
        <v>0.75860140428197043</v>
      </c>
      <c r="I72">
        <v>0.78637367234250544</v>
      </c>
      <c r="J72">
        <v>0.90306369666644704</v>
      </c>
      <c r="K72">
        <v>0.98466851172124392</v>
      </c>
      <c r="L72">
        <v>0.99157987523423863</v>
      </c>
      <c r="M72">
        <v>0.97496338202287036</v>
      </c>
      <c r="N72">
        <v>1.0082078811694242</v>
      </c>
      <c r="O72">
        <v>1.0461457213727472</v>
      </c>
      <c r="P72">
        <v>1.0789991087662121</v>
      </c>
      <c r="Q72">
        <v>1.1016835905336706</v>
      </c>
      <c r="R72">
        <v>1.1580036832101799</v>
      </c>
      <c r="S72">
        <v>1.27408565199096</v>
      </c>
      <c r="T72">
        <v>1.3972858547121283</v>
      </c>
      <c r="U72">
        <v>1.5414496474833597</v>
      </c>
      <c r="V72">
        <v>1.7377095259728985</v>
      </c>
      <c r="W72">
        <v>1.9302147316184217</v>
      </c>
      <c r="X72">
        <v>2.1213901572996514</v>
      </c>
      <c r="Y72">
        <v>2.5630471458421238</v>
      </c>
      <c r="Z72">
        <v>2.8274840046876046</v>
      </c>
      <c r="AA72">
        <v>3.2466022089222748</v>
      </c>
      <c r="AB72">
        <v>3.768651749610771</v>
      </c>
      <c r="AC72">
        <v>4.4106930692592643</v>
      </c>
      <c r="AD72">
        <v>4.9446849197020777</v>
      </c>
      <c r="AE72">
        <v>6.1246988597114864</v>
      </c>
      <c r="AF72">
        <v>7.330872144896996</v>
      </c>
      <c r="AG72">
        <v>8.6257597311145418</v>
      </c>
      <c r="AH72">
        <v>10.459757300526766</v>
      </c>
      <c r="AI72">
        <v>12.212433427326268</v>
      </c>
      <c r="AJ72">
        <v>14.624211316280453</v>
      </c>
      <c r="AK72">
        <v>16.618577045250568</v>
      </c>
      <c r="AL72">
        <v>18.627728491059418</v>
      </c>
      <c r="AM72">
        <v>20.14667655552449</v>
      </c>
      <c r="AN72">
        <v>23.318212817419703</v>
      </c>
      <c r="AO72">
        <v>24.994116952941415</v>
      </c>
      <c r="AP72">
        <v>26.150246273442246</v>
      </c>
      <c r="AQ72">
        <v>27.162934294475036</v>
      </c>
      <c r="AR72">
        <v>27.999416618773459</v>
      </c>
      <c r="AS72">
        <v>28.750866460932802</v>
      </c>
      <c r="AT72">
        <v>29.403441323860623</v>
      </c>
      <c r="AU72">
        <v>30.208283654804944</v>
      </c>
      <c r="AV72">
        <v>31.570005525122557</v>
      </c>
      <c r="AW72">
        <v>35.128140670966893</v>
      </c>
      <c r="AX72">
        <v>36.83866928796661</v>
      </c>
      <c r="AY72">
        <v>39.654811103768679</v>
      </c>
      <c r="AZ72">
        <v>43.350230680534175</v>
      </c>
      <c r="BA72">
        <v>51.290619468552855</v>
      </c>
      <c r="BB72">
        <v>57.324189150188495</v>
      </c>
      <c r="BC72">
        <v>63.781866979524537</v>
      </c>
      <c r="BD72">
        <v>70.201464684447899</v>
      </c>
      <c r="BE72">
        <v>75.194002911110928</v>
      </c>
      <c r="BF72">
        <v>82.314664301204644</v>
      </c>
      <c r="BG72">
        <v>90.603928358712963</v>
      </c>
      <c r="BH72">
        <v>100</v>
      </c>
      <c r="BI72">
        <v>113.81360621482939</v>
      </c>
      <c r="BJ72">
        <v>147.39614129973268</v>
      </c>
      <c r="BK72">
        <v>168.62334615114813</v>
      </c>
      <c r="BL72">
        <v>184.05710309179153</v>
      </c>
      <c r="BM72">
        <v>193.34266042163685</v>
      </c>
      <c r="BN72">
        <v>203.42364225721437</v>
      </c>
      <c r="BO72">
        <v>231.69070193339547</v>
      </c>
      <c r="BP72">
        <v>310.19857801819768</v>
      </c>
      <c r="BQ72">
        <v>310.19857801819768</v>
      </c>
      <c r="BR72">
        <v>310.19857801819768</v>
      </c>
    </row>
    <row r="73" spans="1:70" x14ac:dyDescent="0.35">
      <c r="A73" t="s">
        <v>1649</v>
      </c>
      <c r="B73" t="s">
        <v>1650</v>
      </c>
      <c r="C73" t="s">
        <v>1977</v>
      </c>
      <c r="D73" t="s">
        <v>1978</v>
      </c>
      <c r="E73" t="s">
        <v>1213</v>
      </c>
      <c r="F73" t="s">
        <v>1213</v>
      </c>
      <c r="G73" t="s">
        <v>1213</v>
      </c>
      <c r="H73" t="s">
        <v>1213</v>
      </c>
      <c r="I73" t="s">
        <v>1213</v>
      </c>
      <c r="J73" t="s">
        <v>1213</v>
      </c>
      <c r="K73" t="s">
        <v>1213</v>
      </c>
      <c r="L73" t="s">
        <v>1213</v>
      </c>
      <c r="M73" t="s">
        <v>1213</v>
      </c>
      <c r="N73" t="s">
        <v>1213</v>
      </c>
      <c r="O73" t="s">
        <v>1213</v>
      </c>
      <c r="P73" t="s">
        <v>1213</v>
      </c>
      <c r="Q73" t="s">
        <v>1213</v>
      </c>
      <c r="R73" t="s">
        <v>1213</v>
      </c>
      <c r="S73" t="s">
        <v>1213</v>
      </c>
      <c r="T73" t="s">
        <v>1213</v>
      </c>
      <c r="U73" t="s">
        <v>1213</v>
      </c>
      <c r="V73" t="s">
        <v>1213</v>
      </c>
      <c r="W73" t="s">
        <v>1213</v>
      </c>
      <c r="X73" t="s">
        <v>1213</v>
      </c>
      <c r="Y73" t="s">
        <v>1213</v>
      </c>
      <c r="Z73" t="s">
        <v>1213</v>
      </c>
      <c r="AA73" t="s">
        <v>1213</v>
      </c>
      <c r="AB73" t="s">
        <v>1213</v>
      </c>
      <c r="AC73" t="s">
        <v>1213</v>
      </c>
      <c r="AD73" t="s">
        <v>1213</v>
      </c>
      <c r="AE73" t="s">
        <v>1213</v>
      </c>
      <c r="AF73" t="s">
        <v>1213</v>
      </c>
      <c r="AG73" t="s">
        <v>1213</v>
      </c>
      <c r="AH73" t="s">
        <v>1213</v>
      </c>
      <c r="AI73" t="s">
        <v>1213</v>
      </c>
      <c r="AJ73" t="s">
        <v>1213</v>
      </c>
      <c r="AK73" t="s">
        <v>1213</v>
      </c>
      <c r="AL73" t="s">
        <v>1213</v>
      </c>
      <c r="AM73" t="s">
        <v>1213</v>
      </c>
      <c r="AN73" t="s">
        <v>1213</v>
      </c>
      <c r="AO73" t="s">
        <v>1213</v>
      </c>
      <c r="AP73" t="s">
        <v>1213</v>
      </c>
      <c r="AQ73" t="s">
        <v>1213</v>
      </c>
      <c r="AR73" t="s">
        <v>1213</v>
      </c>
      <c r="AS73" t="s">
        <v>1213</v>
      </c>
      <c r="AT73" t="s">
        <v>1213</v>
      </c>
      <c r="AU73" t="s">
        <v>1213</v>
      </c>
      <c r="AV73" t="s">
        <v>1213</v>
      </c>
      <c r="AW73" t="s">
        <v>1213</v>
      </c>
      <c r="AX73" t="s">
        <v>1213</v>
      </c>
      <c r="AY73" t="s">
        <v>1213</v>
      </c>
      <c r="AZ73" t="s">
        <v>1213</v>
      </c>
      <c r="BA73" t="s">
        <v>1213</v>
      </c>
      <c r="BB73" t="s">
        <v>1213</v>
      </c>
      <c r="BC73" t="s">
        <v>1213</v>
      </c>
      <c r="BD73" t="s">
        <v>1213</v>
      </c>
      <c r="BE73" t="s">
        <v>1213</v>
      </c>
      <c r="BF73" t="s">
        <v>1213</v>
      </c>
      <c r="BG73" t="s">
        <v>1213</v>
      </c>
      <c r="BH73" t="s">
        <v>1213</v>
      </c>
      <c r="BI73" t="s">
        <v>1213</v>
      </c>
      <c r="BJ73" t="s">
        <v>1213</v>
      </c>
      <c r="BK73" t="s">
        <v>1213</v>
      </c>
      <c r="BL73" t="s">
        <v>1213</v>
      </c>
      <c r="BM73" t="s">
        <v>1213</v>
      </c>
      <c r="BN73" t="s">
        <v>1213</v>
      </c>
      <c r="BO73" t="s">
        <v>1213</v>
      </c>
      <c r="BP73" t="s">
        <v>1213</v>
      </c>
      <c r="BQ73" t="s">
        <v>1213</v>
      </c>
      <c r="BR73" t="s">
        <v>1213</v>
      </c>
    </row>
    <row r="74" spans="1:70" x14ac:dyDescent="0.35">
      <c r="A74" t="s">
        <v>1651</v>
      </c>
      <c r="B74" t="s">
        <v>1652</v>
      </c>
      <c r="C74" t="s">
        <v>1977</v>
      </c>
      <c r="D74" t="s">
        <v>1978</v>
      </c>
      <c r="E74" t="s">
        <v>1213</v>
      </c>
      <c r="F74" t="s">
        <v>1213</v>
      </c>
      <c r="G74" t="s">
        <v>1213</v>
      </c>
      <c r="H74" t="s">
        <v>1213</v>
      </c>
      <c r="I74" t="s">
        <v>1213</v>
      </c>
      <c r="J74" t="s">
        <v>1213</v>
      </c>
      <c r="K74" t="s">
        <v>1213</v>
      </c>
      <c r="L74" t="s">
        <v>1213</v>
      </c>
      <c r="M74" t="s">
        <v>1213</v>
      </c>
      <c r="N74" t="s">
        <v>1213</v>
      </c>
      <c r="O74" t="s">
        <v>1213</v>
      </c>
      <c r="P74" t="s">
        <v>1213</v>
      </c>
      <c r="Q74" t="s">
        <v>1213</v>
      </c>
      <c r="R74" t="s">
        <v>1213</v>
      </c>
      <c r="S74" t="s">
        <v>1213</v>
      </c>
      <c r="T74" t="s">
        <v>1213</v>
      </c>
      <c r="U74" t="s">
        <v>1213</v>
      </c>
      <c r="V74" t="s">
        <v>1213</v>
      </c>
      <c r="W74" t="s">
        <v>1213</v>
      </c>
      <c r="X74" t="s">
        <v>1213</v>
      </c>
      <c r="Y74" t="s">
        <v>1213</v>
      </c>
      <c r="Z74" t="s">
        <v>1213</v>
      </c>
      <c r="AA74" t="s">
        <v>1213</v>
      </c>
      <c r="AB74" t="s">
        <v>1213</v>
      </c>
      <c r="AC74" t="s">
        <v>1213</v>
      </c>
      <c r="AD74" t="s">
        <v>1213</v>
      </c>
      <c r="AE74" t="s">
        <v>1213</v>
      </c>
      <c r="AF74" t="s">
        <v>1213</v>
      </c>
      <c r="AG74" t="s">
        <v>1213</v>
      </c>
      <c r="AH74" t="s">
        <v>1213</v>
      </c>
      <c r="AI74" t="s">
        <v>1213</v>
      </c>
      <c r="AJ74" t="s">
        <v>1213</v>
      </c>
      <c r="AK74" t="s">
        <v>1213</v>
      </c>
      <c r="AL74" t="s">
        <v>1213</v>
      </c>
      <c r="AM74" t="s">
        <v>1213</v>
      </c>
      <c r="AN74" t="s">
        <v>1213</v>
      </c>
      <c r="AO74" t="s">
        <v>1213</v>
      </c>
      <c r="AP74" t="s">
        <v>1213</v>
      </c>
      <c r="AQ74" t="s">
        <v>1213</v>
      </c>
      <c r="AR74" t="s">
        <v>1213</v>
      </c>
      <c r="AS74" t="s">
        <v>1213</v>
      </c>
      <c r="AT74" t="s">
        <v>1213</v>
      </c>
      <c r="AU74" t="s">
        <v>1213</v>
      </c>
      <c r="AV74" t="s">
        <v>1213</v>
      </c>
      <c r="AW74" t="s">
        <v>1213</v>
      </c>
      <c r="AX74" t="s">
        <v>1213</v>
      </c>
      <c r="AY74" t="s">
        <v>1213</v>
      </c>
      <c r="AZ74" t="s">
        <v>1213</v>
      </c>
      <c r="BA74" t="s">
        <v>1213</v>
      </c>
      <c r="BB74" t="s">
        <v>1213</v>
      </c>
      <c r="BC74" t="s">
        <v>1213</v>
      </c>
      <c r="BD74" t="s">
        <v>1213</v>
      </c>
      <c r="BE74" t="s">
        <v>1213</v>
      </c>
      <c r="BF74" t="s">
        <v>1213</v>
      </c>
      <c r="BG74" t="s">
        <v>1213</v>
      </c>
      <c r="BH74" t="s">
        <v>1213</v>
      </c>
      <c r="BI74" t="s">
        <v>1213</v>
      </c>
      <c r="BJ74" t="s">
        <v>1213</v>
      </c>
      <c r="BK74" t="s">
        <v>1213</v>
      </c>
      <c r="BL74" t="s">
        <v>1213</v>
      </c>
      <c r="BM74" t="s">
        <v>1213</v>
      </c>
      <c r="BN74" t="s">
        <v>1213</v>
      </c>
      <c r="BO74" t="s">
        <v>1213</v>
      </c>
      <c r="BP74" t="s">
        <v>1213</v>
      </c>
      <c r="BQ74" t="s">
        <v>1213</v>
      </c>
      <c r="BR74" t="s">
        <v>1213</v>
      </c>
    </row>
    <row r="75" spans="1:70" x14ac:dyDescent="0.35">
      <c r="A75" t="s">
        <v>1653</v>
      </c>
      <c r="B75" t="s">
        <v>1654</v>
      </c>
      <c r="C75" t="s">
        <v>1977</v>
      </c>
      <c r="D75" t="s">
        <v>1978</v>
      </c>
      <c r="E75">
        <v>2.6840348136695944</v>
      </c>
      <c r="F75">
        <v>2.7057554425352199</v>
      </c>
      <c r="G75">
        <v>2.8601587597540843</v>
      </c>
      <c r="H75">
        <v>3.1102423949920395</v>
      </c>
      <c r="I75">
        <v>3.327313885947385</v>
      </c>
      <c r="J75">
        <v>3.7669897291467085</v>
      </c>
      <c r="K75">
        <v>4.0020637162236108</v>
      </c>
      <c r="L75">
        <v>4.2578608648641723</v>
      </c>
      <c r="M75">
        <v>4.4688108808775286</v>
      </c>
      <c r="N75">
        <v>4.565352708755765</v>
      </c>
      <c r="O75">
        <v>4.8269996850854238</v>
      </c>
      <c r="P75">
        <v>5.2245942018254103</v>
      </c>
      <c r="Q75">
        <v>5.6567876574906979</v>
      </c>
      <c r="R75">
        <v>6.3026065646747629</v>
      </c>
      <c r="S75">
        <v>7.2908788078565889</v>
      </c>
      <c r="T75">
        <v>8.5269223392173465</v>
      </c>
      <c r="U75">
        <v>10.029782173695363</v>
      </c>
      <c r="V75">
        <v>12.490896471618797</v>
      </c>
      <c r="W75">
        <v>14.960805182083899</v>
      </c>
      <c r="X75">
        <v>17.303702520832871</v>
      </c>
      <c r="Y75">
        <v>19.996487766060312</v>
      </c>
      <c r="Z75">
        <v>22.905845902408526</v>
      </c>
      <c r="AA75">
        <v>26.207724059917524</v>
      </c>
      <c r="AB75">
        <v>29.398271449204493</v>
      </c>
      <c r="AC75">
        <v>32.714477772652941</v>
      </c>
      <c r="AD75">
        <v>35.598080716256462</v>
      </c>
      <c r="AE75">
        <v>38.728910315369298</v>
      </c>
      <c r="AF75">
        <v>40.761410745812022</v>
      </c>
      <c r="AG75">
        <v>42.733150510420018</v>
      </c>
      <c r="AH75">
        <v>45.635345009853097</v>
      </c>
      <c r="AI75">
        <v>48.702870539788258</v>
      </c>
      <c r="AJ75">
        <v>51.59300283066225</v>
      </c>
      <c r="AK75">
        <v>54.64964641251639</v>
      </c>
      <c r="AL75">
        <v>57.146627961021665</v>
      </c>
      <c r="AM75">
        <v>59.843042306494468</v>
      </c>
      <c r="AN75">
        <v>62.639988438264361</v>
      </c>
      <c r="AO75">
        <v>64.869248906496765</v>
      </c>
      <c r="AP75">
        <v>66.147869777034813</v>
      </c>
      <c r="AQ75">
        <v>67.361239996110029</v>
      </c>
      <c r="AR75">
        <v>68.917519151353972</v>
      </c>
      <c r="AS75">
        <v>71.283812946110061</v>
      </c>
      <c r="AT75">
        <v>73.842783594824994</v>
      </c>
      <c r="AU75">
        <v>76.106549954992701</v>
      </c>
      <c r="AV75">
        <v>78.419343068623348</v>
      </c>
      <c r="AW75">
        <v>80.80270202035932</v>
      </c>
      <c r="AX75">
        <v>83.524794837185127</v>
      </c>
      <c r="AY75">
        <v>86.461172285021362</v>
      </c>
      <c r="AZ75">
        <v>88.870670036460069</v>
      </c>
      <c r="BA75">
        <v>92.492454986399338</v>
      </c>
      <c r="BB75">
        <v>92.226249599665493</v>
      </c>
      <c r="BC75">
        <v>93.886197197170816</v>
      </c>
      <c r="BD75">
        <v>96.886895718678332</v>
      </c>
      <c r="BE75">
        <v>99.256873032340735</v>
      </c>
      <c r="BF75">
        <v>100.65498657821628</v>
      </c>
      <c r="BG75">
        <v>100.5028819587862</v>
      </c>
      <c r="BH75">
        <v>100</v>
      </c>
      <c r="BI75">
        <v>99.797401999572799</v>
      </c>
      <c r="BJ75">
        <v>101.74951536167411</v>
      </c>
      <c r="BK75">
        <v>103.4538007866618</v>
      </c>
      <c r="BL75">
        <v>104.17747977365335</v>
      </c>
      <c r="BM75">
        <v>103.84124381433686</v>
      </c>
      <c r="BN75">
        <v>107.0531937955581</v>
      </c>
      <c r="BO75">
        <v>116.03557374665309</v>
      </c>
      <c r="BP75">
        <v>120.13436948843699</v>
      </c>
      <c r="BQ75">
        <v>120.13436948843699</v>
      </c>
      <c r="BR75">
        <v>120.13436948843699</v>
      </c>
    </row>
    <row r="76" spans="1:70" x14ac:dyDescent="0.35">
      <c r="A76" t="s">
        <v>1655</v>
      </c>
      <c r="B76" t="s">
        <v>1656</v>
      </c>
      <c r="C76" t="s">
        <v>1977</v>
      </c>
      <c r="D76" t="s">
        <v>1978</v>
      </c>
      <c r="E76">
        <v>0</v>
      </c>
      <c r="F76">
        <v>0</v>
      </c>
      <c r="G76">
        <v>0</v>
      </c>
      <c r="H76">
        <v>0</v>
      </c>
      <c r="I76">
        <v>0</v>
      </c>
      <c r="J76">
        <v>0</v>
      </c>
      <c r="K76">
        <v>0</v>
      </c>
      <c r="L76">
        <v>0</v>
      </c>
      <c r="M76">
        <v>0</v>
      </c>
      <c r="N76">
        <v>0</v>
      </c>
      <c r="O76">
        <v>0</v>
      </c>
      <c r="P76">
        <v>0</v>
      </c>
      <c r="Q76">
        <v>0</v>
      </c>
      <c r="R76">
        <v>0</v>
      </c>
      <c r="S76">
        <v>0</v>
      </c>
      <c r="T76">
        <v>0</v>
      </c>
      <c r="U76">
        <v>0</v>
      </c>
      <c r="V76">
        <v>0</v>
      </c>
      <c r="W76">
        <v>0</v>
      </c>
      <c r="X76">
        <v>0</v>
      </c>
      <c r="Y76">
        <v>0</v>
      </c>
      <c r="Z76">
        <v>0</v>
      </c>
      <c r="AA76">
        <v>0</v>
      </c>
      <c r="AB76">
        <v>0</v>
      </c>
      <c r="AC76">
        <v>0</v>
      </c>
      <c r="AD76">
        <v>0</v>
      </c>
      <c r="AE76">
        <v>0</v>
      </c>
      <c r="AF76">
        <v>0</v>
      </c>
      <c r="AG76">
        <v>0</v>
      </c>
      <c r="AH76">
        <v>0</v>
      </c>
      <c r="AI76">
        <v>0</v>
      </c>
      <c r="AJ76">
        <v>0</v>
      </c>
      <c r="AK76">
        <v>10.439850926941741</v>
      </c>
      <c r="AL76">
        <v>19.816084520017302</v>
      </c>
      <c r="AM76">
        <v>29.259378290784149</v>
      </c>
      <c r="AN76">
        <v>37.679236558645705</v>
      </c>
      <c r="AO76">
        <v>46.364429956890312</v>
      </c>
      <c r="AP76">
        <v>51.270657802539858</v>
      </c>
      <c r="AQ76">
        <v>55.479124297164816</v>
      </c>
      <c r="AR76">
        <v>57.307777758788731</v>
      </c>
      <c r="AS76">
        <v>59.61068480508623</v>
      </c>
      <c r="AT76">
        <v>63.037273768222569</v>
      </c>
      <c r="AU76">
        <v>65.288910156717449</v>
      </c>
      <c r="AV76">
        <v>66.160511339360554</v>
      </c>
      <c r="AW76">
        <v>68.177157212927227</v>
      </c>
      <c r="AX76">
        <v>70.958590398714961</v>
      </c>
      <c r="AY76">
        <v>74.107463298754325</v>
      </c>
      <c r="AZ76">
        <v>78.999538564079998</v>
      </c>
      <c r="BA76">
        <v>87.185753593218749</v>
      </c>
      <c r="BB76">
        <v>87.117392716148743</v>
      </c>
      <c r="BC76">
        <v>89.706560935177009</v>
      </c>
      <c r="BD76">
        <v>94.175653273631639</v>
      </c>
      <c r="BE76">
        <v>97.87995829986491</v>
      </c>
      <c r="BF76">
        <v>100.60157571821641</v>
      </c>
      <c r="BG76">
        <v>100.49476184779499</v>
      </c>
      <c r="BH76">
        <v>100</v>
      </c>
      <c r="BI76">
        <v>100.14868490762774</v>
      </c>
      <c r="BJ76">
        <v>103.57100131594716</v>
      </c>
      <c r="BK76">
        <v>107.13003947840681</v>
      </c>
      <c r="BL76">
        <v>109.56966827884443</v>
      </c>
      <c r="BM76">
        <v>109.08259702972026</v>
      </c>
      <c r="BN76">
        <v>114.15839215217153</v>
      </c>
      <c r="BO76">
        <v>136.30313776425771</v>
      </c>
      <c r="BP76">
        <v>148.78744894297068</v>
      </c>
      <c r="BQ76">
        <v>148.78744894297068</v>
      </c>
      <c r="BR76">
        <v>148.78744894297068</v>
      </c>
    </row>
    <row r="77" spans="1:70" x14ac:dyDescent="0.35">
      <c r="A77" t="s">
        <v>1657</v>
      </c>
      <c r="B77" t="s">
        <v>1658</v>
      </c>
      <c r="C77" t="s">
        <v>1977</v>
      </c>
      <c r="D77" t="s">
        <v>1978</v>
      </c>
      <c r="E77">
        <v>0</v>
      </c>
      <c r="F77">
        <v>0</v>
      </c>
      <c r="G77">
        <v>0</v>
      </c>
      <c r="H77">
        <v>0</v>
      </c>
      <c r="I77">
        <v>0</v>
      </c>
      <c r="J77">
        <v>2.2663625450412828</v>
      </c>
      <c r="K77">
        <v>2.23549768546965</v>
      </c>
      <c r="L77">
        <v>2.2535756746436184</v>
      </c>
      <c r="M77">
        <v>2.2576909892534731</v>
      </c>
      <c r="N77">
        <v>2.2898786285059693</v>
      </c>
      <c r="O77">
        <v>2.5216590262705547</v>
      </c>
      <c r="P77">
        <v>2.5351807742709722</v>
      </c>
      <c r="Q77">
        <v>2.3810034519771346</v>
      </c>
      <c r="R77">
        <v>2.5932361053519584</v>
      </c>
      <c r="S77">
        <v>2.816050996295572</v>
      </c>
      <c r="T77">
        <v>3.0005052760579689</v>
      </c>
      <c r="U77">
        <v>3.8567846656436036</v>
      </c>
      <c r="V77">
        <v>4.4992146711183665</v>
      </c>
      <c r="W77">
        <v>5.1429674562842731</v>
      </c>
      <c r="X77">
        <v>5.9675001331752853</v>
      </c>
      <c r="Y77">
        <v>6.2349955827182022</v>
      </c>
      <c r="Z77">
        <v>6.6175728657725159</v>
      </c>
      <c r="AA77">
        <v>7.007351949397342</v>
      </c>
      <c r="AB77">
        <v>6.9600258314039376</v>
      </c>
      <c r="AC77">
        <v>7.5458702610090915</v>
      </c>
      <c r="AD77">
        <v>8.984466667678495</v>
      </c>
      <c r="AE77">
        <v>8.1032014394079042</v>
      </c>
      <c r="AF77">
        <v>7.9064012158204413</v>
      </c>
      <c r="AG77">
        <v>8.4662309780812421</v>
      </c>
      <c r="AH77">
        <v>9.1280617524211749</v>
      </c>
      <c r="AI77">
        <v>9.5983834219497854</v>
      </c>
      <c r="AJ77">
        <v>13.027175368335547</v>
      </c>
      <c r="AK77">
        <v>14.398603961576811</v>
      </c>
      <c r="AL77">
        <v>14.90875599749371</v>
      </c>
      <c r="AM77">
        <v>16.040908441362252</v>
      </c>
      <c r="AN77">
        <v>17.648556093124348</v>
      </c>
      <c r="AO77">
        <v>16.15120870407987</v>
      </c>
      <c r="AP77">
        <v>16.538064002381173</v>
      </c>
      <c r="AQ77">
        <v>16.686046879223319</v>
      </c>
      <c r="AR77">
        <v>18.011160722412313</v>
      </c>
      <c r="AS77">
        <v>18.130477117190949</v>
      </c>
      <c r="AT77">
        <v>16.636916599020395</v>
      </c>
      <c r="AU77">
        <v>16.74923060991761</v>
      </c>
      <c r="AV77">
        <v>19.039527974643505</v>
      </c>
      <c r="AW77">
        <v>19.673043607802974</v>
      </c>
      <c r="AX77">
        <v>21.634440396575243</v>
      </c>
      <c r="AY77">
        <v>24.295363268273846</v>
      </c>
      <c r="AZ77">
        <v>28.483981279822441</v>
      </c>
      <c r="BA77">
        <v>41.118531381289941</v>
      </c>
      <c r="BB77">
        <v>44.606881220334735</v>
      </c>
      <c r="BC77">
        <v>48.24201374637255</v>
      </c>
      <c r="BD77">
        <v>64.282463963471471</v>
      </c>
      <c r="BE77">
        <v>79.453393952121914</v>
      </c>
      <c r="BF77">
        <v>85.383812700396675</v>
      </c>
      <c r="BG77">
        <v>91.266774058934757</v>
      </c>
      <c r="BH77">
        <v>100</v>
      </c>
      <c r="BI77">
        <v>106.62813337230915</v>
      </c>
      <c r="BJ77">
        <v>118.02360463846935</v>
      </c>
      <c r="BK77">
        <v>134.34985195375177</v>
      </c>
      <c r="BL77">
        <v>155.59006937117852</v>
      </c>
      <c r="BM77">
        <v>187.26252356572044</v>
      </c>
      <c r="BN77">
        <v>237.52289006760037</v>
      </c>
      <c r="BO77">
        <v>318.01911179543896</v>
      </c>
      <c r="BP77">
        <v>414.12075960301337</v>
      </c>
      <c r="BQ77">
        <v>414.12075960301337</v>
      </c>
      <c r="BR77">
        <v>414.12075960301337</v>
      </c>
    </row>
    <row r="78" spans="1:70" x14ac:dyDescent="0.35">
      <c r="A78" t="s">
        <v>1659</v>
      </c>
      <c r="B78" t="s">
        <v>1660</v>
      </c>
      <c r="C78" t="s">
        <v>1977</v>
      </c>
      <c r="D78" t="s">
        <v>1978</v>
      </c>
      <c r="E78" t="s">
        <v>1213</v>
      </c>
      <c r="F78" t="s">
        <v>1213</v>
      </c>
      <c r="G78" t="s">
        <v>1213</v>
      </c>
      <c r="H78" t="s">
        <v>1213</v>
      </c>
      <c r="I78" t="s">
        <v>1213</v>
      </c>
      <c r="J78" t="s">
        <v>1213</v>
      </c>
      <c r="K78" t="s">
        <v>1213</v>
      </c>
      <c r="L78" t="s">
        <v>1213</v>
      </c>
      <c r="M78" t="s">
        <v>1213</v>
      </c>
      <c r="N78" t="s">
        <v>1213</v>
      </c>
      <c r="O78" t="s">
        <v>1213</v>
      </c>
      <c r="P78" t="s">
        <v>1213</v>
      </c>
      <c r="Q78" t="s">
        <v>1213</v>
      </c>
      <c r="R78" t="s">
        <v>1213</v>
      </c>
      <c r="S78" t="s">
        <v>1213</v>
      </c>
      <c r="T78" t="s">
        <v>1213</v>
      </c>
      <c r="U78" t="s">
        <v>1213</v>
      </c>
      <c r="V78" t="s">
        <v>1213</v>
      </c>
      <c r="W78" t="s">
        <v>1213</v>
      </c>
      <c r="X78" t="s">
        <v>1213</v>
      </c>
      <c r="Y78" t="s">
        <v>1213</v>
      </c>
      <c r="Z78" t="s">
        <v>1213</v>
      </c>
      <c r="AA78" t="s">
        <v>1213</v>
      </c>
      <c r="AB78" t="s">
        <v>1213</v>
      </c>
      <c r="AC78" t="s">
        <v>1213</v>
      </c>
      <c r="AD78" t="s">
        <v>1213</v>
      </c>
      <c r="AE78" t="s">
        <v>1213</v>
      </c>
      <c r="AF78" t="s">
        <v>1213</v>
      </c>
      <c r="AG78" t="s">
        <v>1213</v>
      </c>
      <c r="AH78" t="s">
        <v>1213</v>
      </c>
      <c r="AI78" t="s">
        <v>1213</v>
      </c>
      <c r="AJ78" t="s">
        <v>1213</v>
      </c>
      <c r="AK78" t="s">
        <v>1213</v>
      </c>
      <c r="AL78" t="s">
        <v>1213</v>
      </c>
      <c r="AM78" t="s">
        <v>1213</v>
      </c>
      <c r="AN78" t="s">
        <v>1213</v>
      </c>
      <c r="AO78" t="s">
        <v>1213</v>
      </c>
      <c r="AP78" t="s">
        <v>1213</v>
      </c>
      <c r="AQ78" t="s">
        <v>1213</v>
      </c>
      <c r="AR78" t="s">
        <v>1213</v>
      </c>
      <c r="AS78" t="s">
        <v>1213</v>
      </c>
      <c r="AT78" t="s">
        <v>1213</v>
      </c>
      <c r="AU78" t="s">
        <v>1213</v>
      </c>
      <c r="AV78" t="s">
        <v>1213</v>
      </c>
      <c r="AW78" t="s">
        <v>1213</v>
      </c>
      <c r="AX78" t="s">
        <v>1213</v>
      </c>
      <c r="AY78" t="s">
        <v>1213</v>
      </c>
      <c r="AZ78" t="s">
        <v>1213</v>
      </c>
      <c r="BA78" t="s">
        <v>1213</v>
      </c>
      <c r="BB78" t="s">
        <v>1213</v>
      </c>
      <c r="BC78" t="s">
        <v>1213</v>
      </c>
      <c r="BD78" t="s">
        <v>1213</v>
      </c>
      <c r="BE78" t="s">
        <v>1213</v>
      </c>
      <c r="BF78" t="s">
        <v>1213</v>
      </c>
      <c r="BG78" t="s">
        <v>1213</v>
      </c>
      <c r="BH78" t="s">
        <v>1213</v>
      </c>
      <c r="BI78" t="s">
        <v>1213</v>
      </c>
      <c r="BJ78" t="s">
        <v>1213</v>
      </c>
      <c r="BK78" t="s">
        <v>1213</v>
      </c>
      <c r="BL78" t="s">
        <v>1213</v>
      </c>
      <c r="BM78" t="s">
        <v>1213</v>
      </c>
      <c r="BN78" t="s">
        <v>1213</v>
      </c>
      <c r="BO78" t="s">
        <v>1213</v>
      </c>
      <c r="BP78" t="s">
        <v>1213</v>
      </c>
      <c r="BQ78" t="s">
        <v>1213</v>
      </c>
      <c r="BR78" t="s">
        <v>1213</v>
      </c>
    </row>
    <row r="79" spans="1:70" x14ac:dyDescent="0.35">
      <c r="A79" t="s">
        <v>1661</v>
      </c>
      <c r="B79" t="s">
        <v>1662</v>
      </c>
      <c r="C79" t="s">
        <v>1977</v>
      </c>
      <c r="D79" t="s">
        <v>1978</v>
      </c>
      <c r="E79" t="s">
        <v>1213</v>
      </c>
      <c r="F79" t="s">
        <v>1213</v>
      </c>
      <c r="G79" t="s">
        <v>1213</v>
      </c>
      <c r="H79" t="s">
        <v>1213</v>
      </c>
      <c r="I79" t="s">
        <v>1213</v>
      </c>
      <c r="J79" t="s">
        <v>1213</v>
      </c>
      <c r="K79" t="s">
        <v>1213</v>
      </c>
      <c r="L79" t="s">
        <v>1213</v>
      </c>
      <c r="M79" t="s">
        <v>1213</v>
      </c>
      <c r="N79" t="s">
        <v>1213</v>
      </c>
      <c r="O79" t="s">
        <v>1213</v>
      </c>
      <c r="P79" t="s">
        <v>1213</v>
      </c>
      <c r="Q79" t="s">
        <v>1213</v>
      </c>
      <c r="R79" t="s">
        <v>1213</v>
      </c>
      <c r="S79" t="s">
        <v>1213</v>
      </c>
      <c r="T79" t="s">
        <v>1213</v>
      </c>
      <c r="U79" t="s">
        <v>1213</v>
      </c>
      <c r="V79" t="s">
        <v>1213</v>
      </c>
      <c r="W79" t="s">
        <v>1213</v>
      </c>
      <c r="X79" t="s">
        <v>1213</v>
      </c>
      <c r="Y79" t="s">
        <v>1213</v>
      </c>
      <c r="Z79" t="s">
        <v>1213</v>
      </c>
      <c r="AA79" t="s">
        <v>1213</v>
      </c>
      <c r="AB79" t="s">
        <v>1213</v>
      </c>
      <c r="AC79" t="s">
        <v>1213</v>
      </c>
      <c r="AD79" t="s">
        <v>1213</v>
      </c>
      <c r="AE79" t="s">
        <v>1213</v>
      </c>
      <c r="AF79" t="s">
        <v>1213</v>
      </c>
      <c r="AG79" t="s">
        <v>1213</v>
      </c>
      <c r="AH79" t="s">
        <v>1213</v>
      </c>
      <c r="AI79" t="s">
        <v>1213</v>
      </c>
      <c r="AJ79" t="s">
        <v>1213</v>
      </c>
      <c r="AK79" t="s">
        <v>1213</v>
      </c>
      <c r="AL79" t="s">
        <v>1213</v>
      </c>
      <c r="AM79" t="s">
        <v>1213</v>
      </c>
      <c r="AN79" t="s">
        <v>1213</v>
      </c>
      <c r="AO79" t="s">
        <v>1213</v>
      </c>
      <c r="AP79" t="s">
        <v>1213</v>
      </c>
      <c r="AQ79" t="s">
        <v>1213</v>
      </c>
      <c r="AR79" t="s">
        <v>1213</v>
      </c>
      <c r="AS79" t="s">
        <v>1213</v>
      </c>
      <c r="AT79" t="s">
        <v>1213</v>
      </c>
      <c r="AU79" t="s">
        <v>1213</v>
      </c>
      <c r="AV79" t="s">
        <v>1213</v>
      </c>
      <c r="AW79" t="s">
        <v>1213</v>
      </c>
      <c r="AX79" t="s">
        <v>1213</v>
      </c>
      <c r="AY79" t="s">
        <v>1213</v>
      </c>
      <c r="AZ79" t="s">
        <v>1213</v>
      </c>
      <c r="BA79" t="s">
        <v>1213</v>
      </c>
      <c r="BB79" t="s">
        <v>1213</v>
      </c>
      <c r="BC79" t="s">
        <v>1213</v>
      </c>
      <c r="BD79" t="s">
        <v>1213</v>
      </c>
      <c r="BE79" t="s">
        <v>1213</v>
      </c>
      <c r="BF79" t="s">
        <v>1213</v>
      </c>
      <c r="BG79" t="s">
        <v>1213</v>
      </c>
      <c r="BH79" t="s">
        <v>1213</v>
      </c>
      <c r="BI79" t="s">
        <v>1213</v>
      </c>
      <c r="BJ79" t="s">
        <v>1213</v>
      </c>
      <c r="BK79" t="s">
        <v>1213</v>
      </c>
      <c r="BL79" t="s">
        <v>1213</v>
      </c>
      <c r="BM79" t="s">
        <v>1213</v>
      </c>
      <c r="BN79" t="s">
        <v>1213</v>
      </c>
      <c r="BO79" t="s">
        <v>1213</v>
      </c>
      <c r="BP79" t="s">
        <v>1213</v>
      </c>
      <c r="BQ79" t="s">
        <v>1213</v>
      </c>
      <c r="BR79" t="s">
        <v>1213</v>
      </c>
    </row>
    <row r="80" spans="1:70" x14ac:dyDescent="0.35">
      <c r="A80" t="s">
        <v>1663</v>
      </c>
      <c r="B80" t="s">
        <v>1664</v>
      </c>
      <c r="C80" t="s">
        <v>1977</v>
      </c>
      <c r="D80" t="s">
        <v>1978</v>
      </c>
      <c r="E80">
        <v>7.4794656399486801</v>
      </c>
      <c r="F80">
        <v>7.6059435471773691</v>
      </c>
      <c r="G80">
        <v>7.9393868026734813</v>
      </c>
      <c r="H80">
        <v>8.3360688867776833</v>
      </c>
      <c r="I80">
        <v>9.1926717169191487</v>
      </c>
      <c r="J80">
        <v>9.6468437588546028</v>
      </c>
      <c r="K80">
        <v>10.020529109788871</v>
      </c>
      <c r="L80">
        <v>10.559411303898544</v>
      </c>
      <c r="M80">
        <v>11.52999733320002</v>
      </c>
      <c r="N80">
        <v>11.78430421521074</v>
      </c>
      <c r="O80">
        <v>12.10724369551815</v>
      </c>
      <c r="P80">
        <v>12.891280397353238</v>
      </c>
      <c r="Q80">
        <v>13.750161674750391</v>
      </c>
      <c r="R80">
        <v>15.228918945947292</v>
      </c>
      <c r="S80">
        <v>17.808149574145382</v>
      </c>
      <c r="T80">
        <v>20.980029834825114</v>
      </c>
      <c r="U80">
        <v>23.989131123222869</v>
      </c>
      <c r="V80">
        <v>26.818252579295706</v>
      </c>
      <c r="W80">
        <v>28.909902161774852</v>
      </c>
      <c r="X80">
        <v>31.06859342967153</v>
      </c>
      <c r="Y80">
        <v>34.670878543927309</v>
      </c>
      <c r="Z80">
        <v>38.59068370085182</v>
      </c>
      <c r="AA80">
        <v>42.289572811974026</v>
      </c>
      <c r="AB80">
        <v>45.827642215444222</v>
      </c>
      <c r="AC80">
        <v>49.066582495791529</v>
      </c>
      <c r="AD80">
        <v>51.61589662816484</v>
      </c>
      <c r="AE80">
        <v>53.130089837825281</v>
      </c>
      <c r="AF80">
        <v>55.315345767288406</v>
      </c>
      <c r="AG80">
        <v>58.128644765571714</v>
      </c>
      <c r="AH80">
        <v>61.961013884027665</v>
      </c>
      <c r="AI80">
        <v>65.771346900678438</v>
      </c>
      <c r="AJ80">
        <v>68.606231978265697</v>
      </c>
      <c r="AK80">
        <v>70.609069620147764</v>
      </c>
      <c r="AL80">
        <v>72.155869460139826</v>
      </c>
      <c r="AM80">
        <v>72.941327066353409</v>
      </c>
      <c r="AN80">
        <v>73.518467590046342</v>
      </c>
      <c r="AO80">
        <v>73.981041552077684</v>
      </c>
      <c r="AP80">
        <v>74.863308998783367</v>
      </c>
      <c r="AQ80">
        <v>75.911001383402592</v>
      </c>
      <c r="AR80">
        <v>76.793262996483278</v>
      </c>
      <c r="AS80">
        <v>79.129391469573633</v>
      </c>
      <c r="AT80">
        <v>81.169695984799404</v>
      </c>
      <c r="AU80">
        <v>82.445050585862774</v>
      </c>
      <c r="AV80">
        <v>83.168456756171295</v>
      </c>
      <c r="AW80">
        <v>83.324082037435289</v>
      </c>
      <c r="AX80">
        <v>83.843919695984894</v>
      </c>
      <c r="AY80">
        <v>85.157472040268786</v>
      </c>
      <c r="AZ80">
        <v>87.295491441238937</v>
      </c>
      <c r="BA80">
        <v>90.844885577612331</v>
      </c>
      <c r="BB80">
        <v>90.84488474423739</v>
      </c>
      <c r="BC80">
        <v>91.920611030551683</v>
      </c>
      <c r="BD80">
        <v>95.06136140140346</v>
      </c>
      <c r="BE80">
        <v>97.731004050202756</v>
      </c>
      <c r="BF80">
        <v>99.175747954064278</v>
      </c>
      <c r="BG80">
        <v>100.20836208477121</v>
      </c>
      <c r="BH80">
        <v>100</v>
      </c>
      <c r="BI80">
        <v>100.35668450089152</v>
      </c>
      <c r="BJ80">
        <v>101.11338900278402</v>
      </c>
      <c r="BK80">
        <v>102.20927713052356</v>
      </c>
      <c r="BL80">
        <v>103.25599613313997</v>
      </c>
      <c r="BM80">
        <v>103.55601113389051</v>
      </c>
      <c r="BN80">
        <v>105.82862476457218</v>
      </c>
      <c r="BO80">
        <v>113.36733503341812</v>
      </c>
      <c r="BP80">
        <v>120.45352267613413</v>
      </c>
      <c r="BQ80">
        <v>120.45352267613413</v>
      </c>
      <c r="BR80">
        <v>120.45352267613413</v>
      </c>
    </row>
    <row r="81" spans="1:70" x14ac:dyDescent="0.35">
      <c r="A81" t="s">
        <v>924</v>
      </c>
      <c r="B81" t="s">
        <v>923</v>
      </c>
      <c r="C81" t="s">
        <v>1977</v>
      </c>
      <c r="D81" t="s">
        <v>1978</v>
      </c>
      <c r="E81">
        <v>0</v>
      </c>
      <c r="F81">
        <v>0</v>
      </c>
      <c r="G81">
        <v>0</v>
      </c>
      <c r="H81">
        <v>0</v>
      </c>
      <c r="I81">
        <v>0</v>
      </c>
      <c r="J81">
        <v>0</v>
      </c>
      <c r="K81">
        <v>0</v>
      </c>
      <c r="L81">
        <v>0</v>
      </c>
      <c r="M81">
        <v>0</v>
      </c>
      <c r="N81">
        <v>7.1486063014905561</v>
      </c>
      <c r="O81">
        <v>7.4434275901538935</v>
      </c>
      <c r="P81">
        <v>8.1236224204271359</v>
      </c>
      <c r="Q81">
        <v>9.9090731037497672</v>
      </c>
      <c r="R81">
        <v>11.007525388599268</v>
      </c>
      <c r="S81">
        <v>12.603448100638365</v>
      </c>
      <c r="T81">
        <v>14.250073594738781</v>
      </c>
      <c r="U81">
        <v>15.879204199182297</v>
      </c>
      <c r="V81">
        <v>16.991749589588647</v>
      </c>
      <c r="W81">
        <v>18.029617719515056</v>
      </c>
      <c r="X81">
        <v>19.437146388190495</v>
      </c>
      <c r="Y81">
        <v>22.254147602429189</v>
      </c>
      <c r="Z81">
        <v>24.742309686972472</v>
      </c>
      <c r="AA81">
        <v>26.482079269475602</v>
      </c>
      <c r="AB81">
        <v>28.257486590201246</v>
      </c>
      <c r="AC81">
        <v>29.75265169701002</v>
      </c>
      <c r="AD81">
        <v>31.068008215678052</v>
      </c>
      <c r="AE81">
        <v>31.626872746499298</v>
      </c>
      <c r="AF81">
        <v>33.41814758203499</v>
      </c>
      <c r="AG81">
        <v>37.347562611433084</v>
      </c>
      <c r="AH81">
        <v>39.659135484458574</v>
      </c>
      <c r="AI81">
        <v>42.907762534454946</v>
      </c>
      <c r="AJ81">
        <v>45.695628138316394</v>
      </c>
      <c r="AK81">
        <v>47.926956040385839</v>
      </c>
      <c r="AL81">
        <v>50.422315782375051</v>
      </c>
      <c r="AM81">
        <v>50.834098027931283</v>
      </c>
      <c r="AN81">
        <v>51.934985255846364</v>
      </c>
      <c r="AO81">
        <v>53.519086343342721</v>
      </c>
      <c r="AP81">
        <v>55.321684132562702</v>
      </c>
      <c r="AQ81">
        <v>58.481482588257812</v>
      </c>
      <c r="AR81">
        <v>59.632792131955775</v>
      </c>
      <c r="AS81">
        <v>60.284080377477721</v>
      </c>
      <c r="AT81">
        <v>62.859820342027724</v>
      </c>
      <c r="AU81">
        <v>63.338832341960106</v>
      </c>
      <c r="AV81">
        <v>65.981802060886267</v>
      </c>
      <c r="AW81">
        <v>67.847427744834135</v>
      </c>
      <c r="AX81">
        <v>69.452538130573075</v>
      </c>
      <c r="AY81">
        <v>71.18248722262922</v>
      </c>
      <c r="AZ81">
        <v>74.601884926325297</v>
      </c>
      <c r="BA81">
        <v>80.370310494151184</v>
      </c>
      <c r="BB81">
        <v>82.886733519644864</v>
      </c>
      <c r="BC81">
        <v>85.944435311523947</v>
      </c>
      <c r="BD81">
        <v>92.199572579319508</v>
      </c>
      <c r="BE81">
        <v>95.355909912872022</v>
      </c>
      <c r="BF81">
        <v>98.134144336675845</v>
      </c>
      <c r="BG81">
        <v>98.643761301988988</v>
      </c>
      <c r="BH81">
        <v>100</v>
      </c>
      <c r="BI81">
        <v>103.86322538221278</v>
      </c>
      <c r="BJ81">
        <v>107.34012822620454</v>
      </c>
      <c r="BK81">
        <v>111.72119020220278</v>
      </c>
      <c r="BL81">
        <v>113.70212066414594</v>
      </c>
      <c r="BM81">
        <v>110.75127404241366</v>
      </c>
      <c r="BN81">
        <v>110.92388624034214</v>
      </c>
      <c r="BO81">
        <v>115.93785960874567</v>
      </c>
      <c r="BP81">
        <v>0</v>
      </c>
      <c r="BQ81">
        <v>0</v>
      </c>
      <c r="BR81">
        <v>0</v>
      </c>
    </row>
    <row r="82" spans="1:70" x14ac:dyDescent="0.35">
      <c r="A82" t="s">
        <v>1665</v>
      </c>
      <c r="B82" t="s">
        <v>1666</v>
      </c>
      <c r="C82" t="s">
        <v>1977</v>
      </c>
      <c r="D82" t="s">
        <v>1978</v>
      </c>
      <c r="E82">
        <v>9.8822603521696522</v>
      </c>
      <c r="F82">
        <v>10.119480162334721</v>
      </c>
      <c r="G82">
        <v>10.65897799148328</v>
      </c>
      <c r="H82">
        <v>11.191836598638353</v>
      </c>
      <c r="I82">
        <v>11.551227926899468</v>
      </c>
      <c r="J82">
        <v>11.863469695580845</v>
      </c>
      <c r="K82">
        <v>12.172157267977312</v>
      </c>
      <c r="L82">
        <v>12.511976766473111</v>
      </c>
      <c r="M82">
        <v>13.080421503512609</v>
      </c>
      <c r="N82">
        <v>13.871258927157809</v>
      </c>
      <c r="O82">
        <v>14.606385886549134</v>
      </c>
      <c r="P82">
        <v>15.394768289735804</v>
      </c>
      <c r="Q82">
        <v>16.328153567946497</v>
      </c>
      <c r="R82">
        <v>17.533269443912122</v>
      </c>
      <c r="S82">
        <v>19.926441053675546</v>
      </c>
      <c r="T82">
        <v>22.255030458587232</v>
      </c>
      <c r="U82">
        <v>24.397187476562408</v>
      </c>
      <c r="V82">
        <v>26.713591779931622</v>
      </c>
      <c r="W82">
        <v>29.184748206235156</v>
      </c>
      <c r="X82">
        <v>32.291970766423205</v>
      </c>
      <c r="Y82">
        <v>36.671594763289846</v>
      </c>
      <c r="Z82">
        <v>41.554199618330316</v>
      </c>
      <c r="AA82">
        <v>46.531757764648241</v>
      </c>
      <c r="AB82">
        <v>50.93345194543312</v>
      </c>
      <c r="AC82">
        <v>54.841984516537877</v>
      </c>
      <c r="AD82">
        <v>58.039875332294692</v>
      </c>
      <c r="AE82">
        <v>59.513232610271963</v>
      </c>
      <c r="AF82">
        <v>61.470562254685674</v>
      </c>
      <c r="AG82">
        <v>63.13076858973853</v>
      </c>
      <c r="AH82">
        <v>65.339273660614083</v>
      </c>
      <c r="AI82">
        <v>67.426395219960426</v>
      </c>
      <c r="AJ82">
        <v>69.593079942333077</v>
      </c>
      <c r="AK82">
        <v>71.238093650780698</v>
      </c>
      <c r="AL82">
        <v>72.737272810607024</v>
      </c>
      <c r="AM82">
        <v>73.941449512079572</v>
      </c>
      <c r="AN82">
        <v>75.26979391494956</v>
      </c>
      <c r="AO82">
        <v>76.762306352553281</v>
      </c>
      <c r="AP82">
        <v>77.686480720672947</v>
      </c>
      <c r="AQ82">
        <v>78.192318269319216</v>
      </c>
      <c r="AR82">
        <v>78.612321769348398</v>
      </c>
      <c r="AS82">
        <v>79.929832748606557</v>
      </c>
      <c r="AT82">
        <v>81.236510304252903</v>
      </c>
      <c r="AU82">
        <v>82.799023325194668</v>
      </c>
      <c r="AV82">
        <v>84.536537804482094</v>
      </c>
      <c r="AW82">
        <v>86.347386228218937</v>
      </c>
      <c r="AX82">
        <v>87.854898790823583</v>
      </c>
      <c r="AY82">
        <v>89.326577721481314</v>
      </c>
      <c r="AZ82">
        <v>90.655755464629237</v>
      </c>
      <c r="BA82">
        <v>93.205776714806291</v>
      </c>
      <c r="BB82">
        <v>93.287444062034197</v>
      </c>
      <c r="BC82">
        <v>94.715789298244559</v>
      </c>
      <c r="BD82">
        <v>96.715805965050123</v>
      </c>
      <c r="BE82">
        <v>98.605821715181648</v>
      </c>
      <c r="BF82">
        <v>99.457495479129165</v>
      </c>
      <c r="BG82">
        <v>99.962499687497711</v>
      </c>
      <c r="BH82">
        <v>100</v>
      </c>
      <c r="BI82">
        <v>100.18333486112377</v>
      </c>
      <c r="BJ82">
        <v>101.21751014591807</v>
      </c>
      <c r="BK82">
        <v>103.0908590904928</v>
      </c>
      <c r="BL82">
        <v>104.2333686114053</v>
      </c>
      <c r="BM82">
        <v>104.73003941699542</v>
      </c>
      <c r="BN82">
        <v>106.45005375044823</v>
      </c>
      <c r="BO82">
        <v>112.00926674388981</v>
      </c>
      <c r="BP82">
        <v>117.47347894565821</v>
      </c>
      <c r="BQ82">
        <v>117.47347894565821</v>
      </c>
      <c r="BR82">
        <v>117.47347894565821</v>
      </c>
    </row>
    <row r="83" spans="1:70" x14ac:dyDescent="0.35">
      <c r="A83" t="s">
        <v>1667</v>
      </c>
      <c r="B83" t="s">
        <v>1668</v>
      </c>
      <c r="C83" t="s">
        <v>1977</v>
      </c>
      <c r="D83" t="s">
        <v>1978</v>
      </c>
      <c r="E83" t="s">
        <v>1213</v>
      </c>
      <c r="F83" t="s">
        <v>1213</v>
      </c>
      <c r="G83" t="s">
        <v>1213</v>
      </c>
      <c r="H83" t="s">
        <v>1213</v>
      </c>
      <c r="I83" t="s">
        <v>1213</v>
      </c>
      <c r="J83" t="s">
        <v>1213</v>
      </c>
      <c r="K83" t="s">
        <v>1213</v>
      </c>
      <c r="L83" t="s">
        <v>1213</v>
      </c>
      <c r="M83" t="s">
        <v>1213</v>
      </c>
      <c r="N83" t="s">
        <v>1213</v>
      </c>
      <c r="O83" t="s">
        <v>1213</v>
      </c>
      <c r="P83" t="s">
        <v>1213</v>
      </c>
      <c r="Q83" t="s">
        <v>1213</v>
      </c>
      <c r="R83" t="s">
        <v>1213</v>
      </c>
      <c r="S83" t="s">
        <v>1213</v>
      </c>
      <c r="T83" t="s">
        <v>1213</v>
      </c>
      <c r="U83" t="s">
        <v>1213</v>
      </c>
      <c r="V83" t="s">
        <v>1213</v>
      </c>
      <c r="W83" t="s">
        <v>1213</v>
      </c>
      <c r="X83" t="s">
        <v>1213</v>
      </c>
      <c r="Y83" t="s">
        <v>1213</v>
      </c>
      <c r="Z83" t="s">
        <v>1213</v>
      </c>
      <c r="AA83" t="s">
        <v>1213</v>
      </c>
      <c r="AB83" t="s">
        <v>1213</v>
      </c>
      <c r="AC83" t="s">
        <v>1213</v>
      </c>
      <c r="AD83" t="s">
        <v>1213</v>
      </c>
      <c r="AE83" t="s">
        <v>1213</v>
      </c>
      <c r="AF83" t="s">
        <v>1213</v>
      </c>
      <c r="AG83" t="s">
        <v>1213</v>
      </c>
      <c r="AH83" t="s">
        <v>1213</v>
      </c>
      <c r="AI83" t="s">
        <v>1213</v>
      </c>
      <c r="AJ83" t="s">
        <v>1213</v>
      </c>
      <c r="AK83" t="s">
        <v>1213</v>
      </c>
      <c r="AL83" t="s">
        <v>1213</v>
      </c>
      <c r="AM83" t="s">
        <v>1213</v>
      </c>
      <c r="AN83" t="s">
        <v>1213</v>
      </c>
      <c r="AO83" t="s">
        <v>1213</v>
      </c>
      <c r="AP83" t="s">
        <v>1213</v>
      </c>
      <c r="AQ83" t="s">
        <v>1213</v>
      </c>
      <c r="AR83" t="s">
        <v>1213</v>
      </c>
      <c r="AS83" t="s">
        <v>1213</v>
      </c>
      <c r="AT83" t="s">
        <v>1213</v>
      </c>
      <c r="AU83" t="s">
        <v>1213</v>
      </c>
      <c r="AV83" t="s">
        <v>1213</v>
      </c>
      <c r="AW83" t="s">
        <v>1213</v>
      </c>
      <c r="AX83" t="s">
        <v>1213</v>
      </c>
      <c r="AY83" t="s">
        <v>1213</v>
      </c>
      <c r="AZ83" t="s">
        <v>1213</v>
      </c>
      <c r="BA83" t="s">
        <v>1213</v>
      </c>
      <c r="BB83" t="s">
        <v>1213</v>
      </c>
      <c r="BC83" t="s">
        <v>1213</v>
      </c>
      <c r="BD83" t="s">
        <v>1213</v>
      </c>
      <c r="BE83" t="s">
        <v>1213</v>
      </c>
      <c r="BF83" t="s">
        <v>1213</v>
      </c>
      <c r="BG83" t="s">
        <v>1213</v>
      </c>
      <c r="BH83" t="s">
        <v>1213</v>
      </c>
      <c r="BI83" t="s">
        <v>1213</v>
      </c>
      <c r="BJ83" t="s">
        <v>1213</v>
      </c>
      <c r="BK83" t="s">
        <v>1213</v>
      </c>
      <c r="BL83" t="s">
        <v>1213</v>
      </c>
      <c r="BM83" t="s">
        <v>1213</v>
      </c>
      <c r="BN83" t="s">
        <v>1213</v>
      </c>
      <c r="BO83" t="s">
        <v>1213</v>
      </c>
      <c r="BP83" t="s">
        <v>1213</v>
      </c>
      <c r="BQ83" t="s">
        <v>1213</v>
      </c>
      <c r="BR83" t="s">
        <v>1213</v>
      </c>
    </row>
    <row r="84" spans="1:70" x14ac:dyDescent="0.35">
      <c r="A84" t="s">
        <v>1669</v>
      </c>
      <c r="B84" t="s">
        <v>1670</v>
      </c>
      <c r="C84" t="s">
        <v>1977</v>
      </c>
      <c r="D84" t="s">
        <v>1978</v>
      </c>
      <c r="E84">
        <v>0</v>
      </c>
      <c r="F84">
        <v>0</v>
      </c>
      <c r="G84">
        <v>0</v>
      </c>
      <c r="H84">
        <v>0</v>
      </c>
      <c r="I84">
        <v>0</v>
      </c>
      <c r="J84">
        <v>0</v>
      </c>
      <c r="K84">
        <v>0</v>
      </c>
      <c r="L84">
        <v>0</v>
      </c>
      <c r="M84">
        <v>0</v>
      </c>
      <c r="N84">
        <v>0</v>
      </c>
      <c r="O84">
        <v>0</v>
      </c>
      <c r="P84">
        <v>0</v>
      </c>
      <c r="Q84">
        <v>0</v>
      </c>
      <c r="R84">
        <v>0</v>
      </c>
      <c r="S84">
        <v>0</v>
      </c>
      <c r="T84">
        <v>0</v>
      </c>
      <c r="U84">
        <v>0</v>
      </c>
      <c r="V84">
        <v>0</v>
      </c>
      <c r="W84">
        <v>0</v>
      </c>
      <c r="X84">
        <v>0</v>
      </c>
      <c r="Y84">
        <v>0</v>
      </c>
      <c r="Z84">
        <v>0</v>
      </c>
      <c r="AA84">
        <v>0</v>
      </c>
      <c r="AB84">
        <v>0</v>
      </c>
      <c r="AC84">
        <v>0</v>
      </c>
      <c r="AD84">
        <v>0</v>
      </c>
      <c r="AE84">
        <v>0</v>
      </c>
      <c r="AF84">
        <v>0</v>
      </c>
      <c r="AG84">
        <v>0</v>
      </c>
      <c r="AH84">
        <v>0</v>
      </c>
      <c r="AI84">
        <v>0</v>
      </c>
      <c r="AJ84">
        <v>0</v>
      </c>
      <c r="AK84">
        <v>0</v>
      </c>
      <c r="AL84">
        <v>0</v>
      </c>
      <c r="AM84">
        <v>0</v>
      </c>
      <c r="AN84">
        <v>0</v>
      </c>
      <c r="AO84">
        <v>0</v>
      </c>
      <c r="AP84">
        <v>0</v>
      </c>
      <c r="AQ84">
        <v>0</v>
      </c>
      <c r="AR84">
        <v>62.911116664455882</v>
      </c>
      <c r="AS84">
        <v>64.269064508467054</v>
      </c>
      <c r="AT84">
        <v>64.592014855323569</v>
      </c>
      <c r="AU84">
        <v>64.520031946686885</v>
      </c>
      <c r="AV84">
        <v>64.601742275409634</v>
      </c>
      <c r="AW84">
        <v>66.072528192418886</v>
      </c>
      <c r="AX84">
        <v>68.885698081301655</v>
      </c>
      <c r="AY84">
        <v>72.080182837557317</v>
      </c>
      <c r="AZ84">
        <v>74.463400758637121</v>
      </c>
      <c r="BA84">
        <v>80.735993357484261</v>
      </c>
      <c r="BB84">
        <v>85.89793190963907</v>
      </c>
      <c r="BC84">
        <v>88.744339952469744</v>
      </c>
      <c r="BD84">
        <v>93.254854484758681</v>
      </c>
      <c r="BE84">
        <v>97.934852649397769</v>
      </c>
      <c r="BF84">
        <v>99.650991880577507</v>
      </c>
      <c r="BG84">
        <v>100.2990072252738</v>
      </c>
      <c r="BH84">
        <v>100</v>
      </c>
      <c r="BI84">
        <v>98.962531935946146</v>
      </c>
      <c r="BJ84">
        <v>99.538744974645567</v>
      </c>
      <c r="BK84">
        <v>101.03023376419495</v>
      </c>
      <c r="BL84">
        <v>102.97390564194188</v>
      </c>
      <c r="BM84">
        <v>103.54499339381252</v>
      </c>
      <c r="BN84">
        <v>106.84940826910341</v>
      </c>
      <c r="BO84">
        <v>112.62861896588923</v>
      </c>
      <c r="BP84">
        <v>0</v>
      </c>
      <c r="BQ84">
        <v>0</v>
      </c>
      <c r="BR84">
        <v>0</v>
      </c>
    </row>
    <row r="85" spans="1:70" x14ac:dyDescent="0.35">
      <c r="A85" t="s">
        <v>1671</v>
      </c>
      <c r="B85" t="s">
        <v>1672</v>
      </c>
      <c r="C85" t="s">
        <v>1977</v>
      </c>
      <c r="D85" t="s">
        <v>1978</v>
      </c>
      <c r="E85">
        <v>0</v>
      </c>
      <c r="F85">
        <v>0</v>
      </c>
      <c r="G85">
        <v>8.5479464609931739</v>
      </c>
      <c r="H85">
        <v>9.1598369617546993</v>
      </c>
      <c r="I85">
        <v>9.4647137188776647</v>
      </c>
      <c r="J85">
        <v>9.6955082733103382</v>
      </c>
      <c r="K85">
        <v>10.048823393740706</v>
      </c>
      <c r="L85">
        <v>10.247563148965952</v>
      </c>
      <c r="M85">
        <v>10.486905649852368</v>
      </c>
      <c r="N85">
        <v>10.798905695678567</v>
      </c>
      <c r="O85">
        <v>11.210631783549852</v>
      </c>
      <c r="P85">
        <v>11.643727737552146</v>
      </c>
      <c r="Q85">
        <v>12.049755194477758</v>
      </c>
      <c r="R85">
        <v>12.797700509814682</v>
      </c>
      <c r="S85">
        <v>14.342741832632063</v>
      </c>
      <c r="T85">
        <v>18.423673938877382</v>
      </c>
      <c r="U85">
        <v>22.140017204090054</v>
      </c>
      <c r="V85">
        <v>25.206978383001818</v>
      </c>
      <c r="W85">
        <v>27.920300160563961</v>
      </c>
      <c r="X85">
        <v>30.140717463102781</v>
      </c>
      <c r="Y85">
        <v>33.860190280554448</v>
      </c>
      <c r="Z85">
        <v>36.808228474962732</v>
      </c>
      <c r="AA85">
        <v>42.949974713328999</v>
      </c>
      <c r="AB85">
        <v>47.533568852696156</v>
      </c>
      <c r="AC85">
        <v>50.317677885496984</v>
      </c>
      <c r="AD85">
        <v>54.018505746171144</v>
      </c>
      <c r="AE85">
        <v>57.413760664220909</v>
      </c>
      <c r="AF85">
        <v>56.87051987733296</v>
      </c>
      <c r="AG85">
        <v>51.879495147799837</v>
      </c>
      <c r="AH85">
        <v>55.37660771339101</v>
      </c>
      <c r="AI85">
        <v>59.654628910133702</v>
      </c>
      <c r="AJ85">
        <v>52.683321749648066</v>
      </c>
      <c r="AK85">
        <v>47.655798029745924</v>
      </c>
      <c r="AL85">
        <v>47.910159210689997</v>
      </c>
      <c r="AM85">
        <v>65.213510024710587</v>
      </c>
      <c r="AN85">
        <v>71.504351512037005</v>
      </c>
      <c r="AO85">
        <v>71.997512288883712</v>
      </c>
      <c r="AP85">
        <v>74.858297495250639</v>
      </c>
      <c r="AQ85">
        <v>75.9427985036575</v>
      </c>
      <c r="AR85">
        <v>74.472087248322467</v>
      </c>
      <c r="AS85">
        <v>74.848111730496456</v>
      </c>
      <c r="AT85">
        <v>76.448080330930395</v>
      </c>
      <c r="AU85">
        <v>76.476123695684421</v>
      </c>
      <c r="AV85">
        <v>78.185635124636519</v>
      </c>
      <c r="AW85">
        <v>78.504793036870382</v>
      </c>
      <c r="AX85">
        <v>81.41601244532076</v>
      </c>
      <c r="AY85">
        <v>80.268534053765691</v>
      </c>
      <c r="AZ85">
        <v>84.306297242295102</v>
      </c>
      <c r="BA85">
        <v>88.744434875312564</v>
      </c>
      <c r="BB85">
        <v>90.417895380215441</v>
      </c>
      <c r="BC85">
        <v>91.739392729669163</v>
      </c>
      <c r="BD85">
        <v>92.898352145619668</v>
      </c>
      <c r="BE85">
        <v>95.362405026211761</v>
      </c>
      <c r="BF85">
        <v>95.844405775983461</v>
      </c>
      <c r="BG85">
        <v>100.33994691253694</v>
      </c>
      <c r="BH85">
        <v>100</v>
      </c>
      <c r="BI85">
        <v>102.10670712784008</v>
      </c>
      <c r="BJ85">
        <v>104.81450126979496</v>
      </c>
      <c r="BK85">
        <v>109.79221165857635</v>
      </c>
      <c r="BL85">
        <v>112.49811489218015</v>
      </c>
      <c r="BM85">
        <v>114.01994563627197</v>
      </c>
      <c r="BN85">
        <v>115.25923693720323</v>
      </c>
      <c r="BO85">
        <v>120.13614107503682</v>
      </c>
      <c r="BP85">
        <v>124.49590006576079</v>
      </c>
      <c r="BQ85">
        <v>124.49590006576079</v>
      </c>
      <c r="BR85">
        <v>124.49590006576079</v>
      </c>
    </row>
    <row r="86" spans="1:70" x14ac:dyDescent="0.35">
      <c r="A86" t="s">
        <v>1673</v>
      </c>
      <c r="B86" t="s">
        <v>1674</v>
      </c>
      <c r="C86" t="s">
        <v>1977</v>
      </c>
      <c r="D86" t="s">
        <v>1978</v>
      </c>
      <c r="E86">
        <v>5.6537453954496444</v>
      </c>
      <c r="F86">
        <v>5.8486580548379319</v>
      </c>
      <c r="G86">
        <v>6.0940969247437504</v>
      </c>
      <c r="H86">
        <v>6.217108925743843</v>
      </c>
      <c r="I86">
        <v>6.4211287607300855</v>
      </c>
      <c r="J86">
        <v>6.7276589715809916</v>
      </c>
      <c r="K86">
        <v>6.9906847237270036</v>
      </c>
      <c r="L86">
        <v>7.1642016001333682</v>
      </c>
      <c r="M86">
        <v>7.5007348112343033</v>
      </c>
      <c r="N86">
        <v>7.9092746062172203</v>
      </c>
      <c r="O86">
        <v>8.412823985332146</v>
      </c>
      <c r="P86">
        <v>9.2074015334611481</v>
      </c>
      <c r="Q86">
        <v>9.8584659554963245</v>
      </c>
      <c r="R86">
        <v>10.765053754479615</v>
      </c>
      <c r="S86">
        <v>12.492200183348666</v>
      </c>
      <c r="T86">
        <v>15.51622301858491</v>
      </c>
      <c r="U86">
        <v>18.085635469622563</v>
      </c>
      <c r="V86">
        <v>20.950448370697632</v>
      </c>
      <c r="W86">
        <v>22.681613467789127</v>
      </c>
      <c r="X86">
        <v>25.725776314693015</v>
      </c>
      <c r="Y86">
        <v>30.347649804150429</v>
      </c>
      <c r="Z86">
        <v>33.951926827235731</v>
      </c>
      <c r="AA86">
        <v>36.871406783898856</v>
      </c>
      <c r="AB86">
        <v>38.570921743478806</v>
      </c>
      <c r="AC86">
        <v>40.484313692807902</v>
      </c>
      <c r="AD86">
        <v>42.942276023002044</v>
      </c>
      <c r="AE86">
        <v>44.414169514126364</v>
      </c>
      <c r="AF86">
        <v>46.256878906575707</v>
      </c>
      <c r="AG86">
        <v>48.179014917910031</v>
      </c>
      <c r="AH86">
        <v>50.954246187182477</v>
      </c>
      <c r="AI86">
        <v>55.062921910159389</v>
      </c>
      <c r="AJ86">
        <v>59.171597633136308</v>
      </c>
      <c r="AK86">
        <v>61.888490707559185</v>
      </c>
      <c r="AL86">
        <v>63.471955996333236</v>
      </c>
      <c r="AM86">
        <v>64.880406700558666</v>
      </c>
      <c r="AN86">
        <v>66.630552546045791</v>
      </c>
      <c r="AO86">
        <v>68.530710892574675</v>
      </c>
      <c r="AP86">
        <v>70.039169930827839</v>
      </c>
      <c r="AQ86">
        <v>71.314276189682744</v>
      </c>
      <c r="AR86">
        <v>72.564380365030715</v>
      </c>
      <c r="AS86">
        <v>73.422785232102967</v>
      </c>
      <c r="AT86">
        <v>74.5478789899161</v>
      </c>
      <c r="AU86">
        <v>75.681306775564948</v>
      </c>
      <c r="AV86">
        <v>76.723060255021579</v>
      </c>
      <c r="AW86">
        <v>77.789815817985172</v>
      </c>
      <c r="AX86">
        <v>79.414951245937445</v>
      </c>
      <c r="AY86">
        <v>81.365113759480295</v>
      </c>
      <c r="AZ86">
        <v>83.306942245187415</v>
      </c>
      <c r="BA86">
        <v>86.240520043337256</v>
      </c>
      <c r="BB86">
        <v>87.932327693974898</v>
      </c>
      <c r="BC86">
        <v>90.124177014751609</v>
      </c>
      <c r="BD86">
        <v>93.599466622218756</v>
      </c>
      <c r="BE86">
        <v>96.008000666722481</v>
      </c>
      <c r="BF86">
        <v>98.208184015335434</v>
      </c>
      <c r="BG86">
        <v>99.633302775231925</v>
      </c>
      <c r="BH86">
        <v>100</v>
      </c>
      <c r="BI86">
        <v>101.00841736811401</v>
      </c>
      <c r="BJ86">
        <v>103.59196599716681</v>
      </c>
      <c r="BK86">
        <v>105.96716393032791</v>
      </c>
      <c r="BL86">
        <v>107.80898408200689</v>
      </c>
      <c r="BM86">
        <v>108.87573964497118</v>
      </c>
      <c r="BN86">
        <v>111.61763480290035</v>
      </c>
      <c r="BO86">
        <v>120.46003833652891</v>
      </c>
      <c r="BP86">
        <v>128.64405367113974</v>
      </c>
      <c r="BQ86">
        <v>128.64405367113974</v>
      </c>
      <c r="BR86">
        <v>128.64405367113974</v>
      </c>
    </row>
    <row r="87" spans="1:70" x14ac:dyDescent="0.35">
      <c r="A87" t="s">
        <v>25</v>
      </c>
      <c r="B87" t="s">
        <v>520</v>
      </c>
      <c r="C87" t="s">
        <v>1977</v>
      </c>
      <c r="D87" t="s">
        <v>1978</v>
      </c>
      <c r="E87">
        <v>0</v>
      </c>
      <c r="F87">
        <v>0</v>
      </c>
      <c r="G87">
        <v>0</v>
      </c>
      <c r="H87">
        <v>0</v>
      </c>
      <c r="I87">
        <v>0</v>
      </c>
      <c r="J87">
        <v>0</v>
      </c>
      <c r="K87">
        <v>0</v>
      </c>
      <c r="L87">
        <v>0</v>
      </c>
      <c r="M87">
        <v>0</v>
      </c>
      <c r="N87">
        <v>0</v>
      </c>
      <c r="O87">
        <v>0</v>
      </c>
      <c r="P87">
        <v>0</v>
      </c>
      <c r="Q87">
        <v>0</v>
      </c>
      <c r="R87">
        <v>0</v>
      </c>
      <c r="S87">
        <v>0</v>
      </c>
      <c r="T87">
        <v>0</v>
      </c>
      <c r="U87">
        <v>0</v>
      </c>
      <c r="V87">
        <v>0</v>
      </c>
      <c r="W87">
        <v>0</v>
      </c>
      <c r="X87">
        <v>0</v>
      </c>
      <c r="Y87">
        <v>0</v>
      </c>
      <c r="Z87">
        <v>0</v>
      </c>
      <c r="AA87">
        <v>0</v>
      </c>
      <c r="AB87">
        <v>0</v>
      </c>
      <c r="AC87">
        <v>0</v>
      </c>
      <c r="AD87">
        <v>0</v>
      </c>
      <c r="AE87">
        <v>0</v>
      </c>
      <c r="AF87">
        <v>0</v>
      </c>
      <c r="AG87">
        <v>0</v>
      </c>
      <c r="AH87">
        <v>0</v>
      </c>
      <c r="AI87">
        <v>0</v>
      </c>
      <c r="AJ87">
        <v>0</v>
      </c>
      <c r="AK87">
        <v>0</v>
      </c>
      <c r="AL87">
        <v>0</v>
      </c>
      <c r="AM87">
        <v>9.5069611543469872</v>
      </c>
      <c r="AN87">
        <v>24.976417600743034</v>
      </c>
      <c r="AO87">
        <v>34.806511157634397</v>
      </c>
      <c r="AP87">
        <v>37.273463578652368</v>
      </c>
      <c r="AQ87">
        <v>38.60293638967233</v>
      </c>
      <c r="AR87">
        <v>46.011872828672374</v>
      </c>
      <c r="AS87">
        <v>47.881777862279527</v>
      </c>
      <c r="AT87">
        <v>50.106386531127512</v>
      </c>
      <c r="AU87">
        <v>52.90624988739998</v>
      </c>
      <c r="AV87">
        <v>53.349463812047773</v>
      </c>
      <c r="AW87">
        <v>56.367083597586962</v>
      </c>
      <c r="AX87">
        <v>61.0157279552771</v>
      </c>
      <c r="AY87">
        <v>66.605357488974917</v>
      </c>
      <c r="AZ87">
        <v>72.762954488982288</v>
      </c>
      <c r="BA87">
        <v>80.038877111799906</v>
      </c>
      <c r="BB87">
        <v>81.421560408690027</v>
      </c>
      <c r="BC87">
        <v>87.210779077872459</v>
      </c>
      <c r="BD87">
        <v>94.661137793975442</v>
      </c>
      <c r="BE87">
        <v>93.76785958657554</v>
      </c>
      <c r="BF87">
        <v>93.287713374797704</v>
      </c>
      <c r="BG87">
        <v>96.150538014197465</v>
      </c>
      <c r="BH87">
        <v>100</v>
      </c>
      <c r="BI87">
        <v>102.13492713939094</v>
      </c>
      <c r="BJ87">
        <v>108.29909401808882</v>
      </c>
      <c r="BK87">
        <v>111.13138034968208</v>
      </c>
      <c r="BL87">
        <v>116.52447312516293</v>
      </c>
      <c r="BM87">
        <v>122.58661792746898</v>
      </c>
      <c r="BN87">
        <v>134.31437465474494</v>
      </c>
      <c r="BO87">
        <v>150.2953211344352</v>
      </c>
      <c r="BP87">
        <v>154.03430886584084</v>
      </c>
      <c r="BQ87">
        <v>154.03430886584084</v>
      </c>
      <c r="BR87">
        <v>154.03430886584084</v>
      </c>
    </row>
    <row r="88" spans="1:70" x14ac:dyDescent="0.35">
      <c r="A88" t="s">
        <v>1675</v>
      </c>
      <c r="B88" t="s">
        <v>1676</v>
      </c>
      <c r="C88" t="s">
        <v>1977</v>
      </c>
      <c r="D88" t="s">
        <v>1978</v>
      </c>
      <c r="E88">
        <v>0</v>
      </c>
      <c r="F88">
        <v>0</v>
      </c>
      <c r="G88">
        <v>0</v>
      </c>
      <c r="H88">
        <v>0</v>
      </c>
      <c r="I88">
        <v>6.2430558048585287E-4</v>
      </c>
      <c r="J88">
        <v>7.8940184804574898E-4</v>
      </c>
      <c r="K88">
        <v>8.939019605301178E-4</v>
      </c>
      <c r="L88">
        <v>8.1861319396428251E-4</v>
      </c>
      <c r="M88">
        <v>8.8324055138251591E-4</v>
      </c>
      <c r="N88">
        <v>9.4786790872893696E-4</v>
      </c>
      <c r="O88">
        <v>9.7659117869259844E-4</v>
      </c>
      <c r="P88">
        <v>1.0699418061463006E-3</v>
      </c>
      <c r="Q88">
        <v>1.1776540685100214E-3</v>
      </c>
      <c r="R88">
        <v>1.3858977756747454E-3</v>
      </c>
      <c r="S88">
        <v>1.6372263878567581E-3</v>
      </c>
      <c r="T88">
        <v>2.1255219772389638E-3</v>
      </c>
      <c r="U88">
        <v>3.31753768073081E-3</v>
      </c>
      <c r="V88">
        <v>7.18081749087289E-3</v>
      </c>
      <c r="W88">
        <v>1.2429396675291927E-2</v>
      </c>
      <c r="X88">
        <v>1.9196120357534017E-2</v>
      </c>
      <c r="Y88">
        <v>2.8807644569123454E-2</v>
      </c>
      <c r="Z88">
        <v>6.2369588718665936E-2</v>
      </c>
      <c r="AA88">
        <v>7.6275241789888329E-2</v>
      </c>
      <c r="AB88">
        <v>0.16999807487828469</v>
      </c>
      <c r="AC88">
        <v>0.23742834472375082</v>
      </c>
      <c r="AD88">
        <v>0.26189638192261588</v>
      </c>
      <c r="AE88">
        <v>0.32623231783120571</v>
      </c>
      <c r="AF88">
        <v>0.45612193661416051</v>
      </c>
      <c r="AG88">
        <v>0.59915843542006364</v>
      </c>
      <c r="AH88">
        <v>0.75028831393968431</v>
      </c>
      <c r="AI88">
        <v>1.0298387356639154</v>
      </c>
      <c r="AJ88">
        <v>1.2155334791760521</v>
      </c>
      <c r="AK88">
        <v>1.3377689449151491</v>
      </c>
      <c r="AL88">
        <v>1.6716739662354005</v>
      </c>
      <c r="AM88">
        <v>2.0874235517112671</v>
      </c>
      <c r="AN88">
        <v>3.3286380278406584</v>
      </c>
      <c r="AO88">
        <v>4.878485834933957</v>
      </c>
      <c r="AP88">
        <v>6.2388617885148525</v>
      </c>
      <c r="AQ88">
        <v>7.151243334570311</v>
      </c>
      <c r="AR88">
        <v>7.4991797740741779</v>
      </c>
      <c r="AS88">
        <v>10.51691969180149</v>
      </c>
      <c r="AT88">
        <v>14.882440080861025</v>
      </c>
      <c r="AU88">
        <v>16.275575235646567</v>
      </c>
      <c r="AV88">
        <v>21.12129894922419</v>
      </c>
      <c r="AW88">
        <v>24.932159754711964</v>
      </c>
      <c r="AX88">
        <v>28.781433908556266</v>
      </c>
      <c r="AY88">
        <v>32.142870515090031</v>
      </c>
      <c r="AZ88">
        <v>35.593171911596237</v>
      </c>
      <c r="BA88">
        <v>41.464137345396239</v>
      </c>
      <c r="BB88">
        <v>49.444718390999157</v>
      </c>
      <c r="BC88">
        <v>54.751812768966019</v>
      </c>
      <c r="BD88">
        <v>59.530802501352881</v>
      </c>
      <c r="BE88">
        <v>66.190121035917159</v>
      </c>
      <c r="BF88">
        <v>73.911987844317665</v>
      </c>
      <c r="BG88">
        <v>85.36067096400528</v>
      </c>
      <c r="BH88">
        <v>100</v>
      </c>
      <c r="BI88">
        <v>117.45463470708692</v>
      </c>
      <c r="BJ88">
        <v>131.98602997071498</v>
      </c>
      <c r="BK88">
        <v>142.2925091031955</v>
      </c>
      <c r="BL88">
        <v>152.4573737478907</v>
      </c>
      <c r="BM88">
        <v>167.53127575003171</v>
      </c>
      <c r="BN88">
        <v>184.23596781349997</v>
      </c>
      <c r="BO88">
        <v>241.82056865878812</v>
      </c>
      <c r="BP88">
        <v>333.9710496430173</v>
      </c>
      <c r="BQ88">
        <v>333.9710496430173</v>
      </c>
      <c r="BR88">
        <v>333.9710496430173</v>
      </c>
    </row>
    <row r="89" spans="1:70" x14ac:dyDescent="0.35">
      <c r="A89" t="s">
        <v>1677</v>
      </c>
      <c r="B89" t="s">
        <v>1678</v>
      </c>
      <c r="C89" t="s">
        <v>1977</v>
      </c>
      <c r="D89" t="s">
        <v>1978</v>
      </c>
      <c r="E89" t="s">
        <v>1213</v>
      </c>
      <c r="F89" t="s">
        <v>1213</v>
      </c>
      <c r="G89" t="s">
        <v>1213</v>
      </c>
      <c r="H89" t="s">
        <v>1213</v>
      </c>
      <c r="I89" t="s">
        <v>1213</v>
      </c>
      <c r="J89" t="s">
        <v>1213</v>
      </c>
      <c r="K89" t="s">
        <v>1213</v>
      </c>
      <c r="L89" t="s">
        <v>1213</v>
      </c>
      <c r="M89" t="s">
        <v>1213</v>
      </c>
      <c r="N89" t="s">
        <v>1213</v>
      </c>
      <c r="O89" t="s">
        <v>1213</v>
      </c>
      <c r="P89" t="s">
        <v>1213</v>
      </c>
      <c r="Q89" t="s">
        <v>1213</v>
      </c>
      <c r="R89" t="s">
        <v>1213</v>
      </c>
      <c r="S89" t="s">
        <v>1213</v>
      </c>
      <c r="T89" t="s">
        <v>1213</v>
      </c>
      <c r="U89" t="s">
        <v>1213</v>
      </c>
      <c r="V89" t="s">
        <v>1213</v>
      </c>
      <c r="W89" t="s">
        <v>1213</v>
      </c>
      <c r="X89" t="s">
        <v>1213</v>
      </c>
      <c r="Y89" t="s">
        <v>1213</v>
      </c>
      <c r="Z89" t="s">
        <v>1213</v>
      </c>
      <c r="AA89" t="s">
        <v>1213</v>
      </c>
      <c r="AB89" t="s">
        <v>1213</v>
      </c>
      <c r="AC89" t="s">
        <v>1213</v>
      </c>
      <c r="AD89" t="s">
        <v>1213</v>
      </c>
      <c r="AE89" t="s">
        <v>1213</v>
      </c>
      <c r="AF89" t="s">
        <v>1213</v>
      </c>
      <c r="AG89" t="s">
        <v>1213</v>
      </c>
      <c r="AH89" t="s">
        <v>1213</v>
      </c>
      <c r="AI89" t="s">
        <v>1213</v>
      </c>
      <c r="AJ89" t="s">
        <v>1213</v>
      </c>
      <c r="AK89" t="s">
        <v>1213</v>
      </c>
      <c r="AL89" t="s">
        <v>1213</v>
      </c>
      <c r="AM89" t="s">
        <v>1213</v>
      </c>
      <c r="AN89" t="s">
        <v>1213</v>
      </c>
      <c r="AO89" t="s">
        <v>1213</v>
      </c>
      <c r="AP89" t="s">
        <v>1213</v>
      </c>
      <c r="AQ89" t="s">
        <v>1213</v>
      </c>
      <c r="AR89" t="s">
        <v>1213</v>
      </c>
      <c r="AS89" t="s">
        <v>1213</v>
      </c>
      <c r="AT89" t="s">
        <v>1213</v>
      </c>
      <c r="AU89" t="s">
        <v>1213</v>
      </c>
      <c r="AV89" t="s">
        <v>1213</v>
      </c>
      <c r="AW89" t="s">
        <v>1213</v>
      </c>
      <c r="AX89" t="s">
        <v>1213</v>
      </c>
      <c r="AY89" t="s">
        <v>1213</v>
      </c>
      <c r="AZ89" t="s">
        <v>1213</v>
      </c>
      <c r="BA89" t="s">
        <v>1213</v>
      </c>
      <c r="BB89" t="s">
        <v>1213</v>
      </c>
      <c r="BC89" t="s">
        <v>1213</v>
      </c>
      <c r="BD89" t="s">
        <v>1213</v>
      </c>
      <c r="BE89" t="s">
        <v>1213</v>
      </c>
      <c r="BF89" t="s">
        <v>1213</v>
      </c>
      <c r="BG89" t="s">
        <v>1213</v>
      </c>
      <c r="BH89" t="s">
        <v>1213</v>
      </c>
      <c r="BI89" t="s">
        <v>1213</v>
      </c>
      <c r="BJ89" t="s">
        <v>1213</v>
      </c>
      <c r="BK89" t="s">
        <v>1213</v>
      </c>
      <c r="BL89" t="s">
        <v>1213</v>
      </c>
      <c r="BM89" t="s">
        <v>1213</v>
      </c>
      <c r="BN89" t="s">
        <v>1213</v>
      </c>
      <c r="BO89" t="s">
        <v>1213</v>
      </c>
      <c r="BP89" t="s">
        <v>1213</v>
      </c>
      <c r="BQ89" t="s">
        <v>1213</v>
      </c>
      <c r="BR89" t="s">
        <v>1213</v>
      </c>
    </row>
    <row r="90" spans="1:70" x14ac:dyDescent="0.35">
      <c r="A90" t="s">
        <v>1679</v>
      </c>
      <c r="B90" t="s">
        <v>1680</v>
      </c>
      <c r="C90" t="s">
        <v>1977</v>
      </c>
      <c r="D90" t="s">
        <v>1978</v>
      </c>
      <c r="E90">
        <v>0</v>
      </c>
      <c r="F90">
        <v>0</v>
      </c>
      <c r="G90">
        <v>0</v>
      </c>
      <c r="H90">
        <v>0</v>
      </c>
      <c r="I90">
        <v>0</v>
      </c>
      <c r="J90">
        <v>0</v>
      </c>
      <c r="K90">
        <v>0</v>
      </c>
      <c r="L90">
        <v>0</v>
      </c>
      <c r="M90">
        <v>0</v>
      </c>
      <c r="N90">
        <v>0</v>
      </c>
      <c r="O90">
        <v>0</v>
      </c>
      <c r="P90">
        <v>0</v>
      </c>
      <c r="Q90">
        <v>0</v>
      </c>
      <c r="R90">
        <v>0</v>
      </c>
      <c r="S90">
        <v>0</v>
      </c>
      <c r="T90">
        <v>0</v>
      </c>
      <c r="U90">
        <v>0</v>
      </c>
      <c r="V90">
        <v>0</v>
      </c>
      <c r="W90">
        <v>0</v>
      </c>
      <c r="X90">
        <v>0</v>
      </c>
      <c r="Y90">
        <v>0</v>
      </c>
      <c r="Z90">
        <v>0</v>
      </c>
      <c r="AA90">
        <v>0</v>
      </c>
      <c r="AB90">
        <v>0</v>
      </c>
      <c r="AC90">
        <v>0</v>
      </c>
      <c r="AD90">
        <v>0</v>
      </c>
      <c r="AE90">
        <v>0</v>
      </c>
      <c r="AF90">
        <v>0</v>
      </c>
      <c r="AG90">
        <v>0</v>
      </c>
      <c r="AH90">
        <v>0</v>
      </c>
      <c r="AI90">
        <v>0</v>
      </c>
      <c r="AJ90">
        <v>0</v>
      </c>
      <c r="AK90">
        <v>0</v>
      </c>
      <c r="AL90">
        <v>0</v>
      </c>
      <c r="AM90">
        <v>0</v>
      </c>
      <c r="AN90">
        <v>0</v>
      </c>
      <c r="AO90">
        <v>0</v>
      </c>
      <c r="AP90">
        <v>0</v>
      </c>
      <c r="AQ90">
        <v>0</v>
      </c>
      <c r="AR90">
        <v>0</v>
      </c>
      <c r="AS90">
        <v>0</v>
      </c>
      <c r="AT90">
        <v>0</v>
      </c>
      <c r="AU90">
        <v>0</v>
      </c>
      <c r="AV90">
        <v>0</v>
      </c>
      <c r="AW90">
        <v>17.384618563378289</v>
      </c>
      <c r="AX90">
        <v>22.838747548993734</v>
      </c>
      <c r="AY90">
        <v>30.762712812701103</v>
      </c>
      <c r="AZ90">
        <v>36.354009863653964</v>
      </c>
      <c r="BA90">
        <v>44.739285066536844</v>
      </c>
      <c r="BB90">
        <v>46.835047076075419</v>
      </c>
      <c r="BC90">
        <v>53.883847579812134</v>
      </c>
      <c r="BD90">
        <v>65.37022795466055</v>
      </c>
      <c r="BE90">
        <v>75.323691119403023</v>
      </c>
      <c r="BF90">
        <v>84.27786152365843</v>
      </c>
      <c r="BG90">
        <v>89.461376088473301</v>
      </c>
      <c r="BH90">
        <v>100</v>
      </c>
      <c r="BI90">
        <v>108.17268112275131</v>
      </c>
      <c r="BJ90">
        <v>117.81558277624734</v>
      </c>
      <c r="BK90">
        <v>129.39404703265018</v>
      </c>
      <c r="BL90">
        <v>141.6476767339573</v>
      </c>
      <c r="BM90">
        <v>156.66462563990399</v>
      </c>
      <c r="BN90">
        <v>176.40012012803277</v>
      </c>
      <c r="BO90">
        <v>194.90985705436884</v>
      </c>
      <c r="BP90">
        <v>210.12252446176461</v>
      </c>
      <c r="BQ90">
        <v>210.12252446176461</v>
      </c>
      <c r="BR90">
        <v>210.12252446176461</v>
      </c>
    </row>
    <row r="91" spans="1:70" x14ac:dyDescent="0.35">
      <c r="A91" t="s">
        <v>1681</v>
      </c>
      <c r="B91" t="s">
        <v>1682</v>
      </c>
      <c r="C91" t="s">
        <v>1977</v>
      </c>
      <c r="D91" t="s">
        <v>1978</v>
      </c>
      <c r="E91">
        <v>0</v>
      </c>
      <c r="F91">
        <v>1.7423425253063232</v>
      </c>
      <c r="G91">
        <v>1.7734889517516825</v>
      </c>
      <c r="H91">
        <v>1.8553554763170994</v>
      </c>
      <c r="I91">
        <v>1.7712029755001339</v>
      </c>
      <c r="J91">
        <v>1.7927768763861651</v>
      </c>
      <c r="K91">
        <v>1.7970630818590725</v>
      </c>
      <c r="L91">
        <v>1.8223516941590299</v>
      </c>
      <c r="M91">
        <v>1.898503278087716</v>
      </c>
      <c r="N91">
        <v>1.9936570396106925</v>
      </c>
      <c r="O91">
        <v>1.9540810757367684</v>
      </c>
      <c r="P91">
        <v>2.0138022053443323</v>
      </c>
      <c r="Q91">
        <v>2.188965135730025</v>
      </c>
      <c r="R91">
        <v>2.3404110624882319</v>
      </c>
      <c r="S91">
        <v>2.5565786919116649</v>
      </c>
      <c r="T91">
        <v>3.2193717177769776</v>
      </c>
      <c r="U91">
        <v>3.7675447989634412</v>
      </c>
      <c r="V91">
        <v>4.2343334584595134</v>
      </c>
      <c r="W91">
        <v>4.6092983332796251</v>
      </c>
      <c r="X91">
        <v>4.8918002787315933</v>
      </c>
      <c r="Y91">
        <v>5.2256468462418715</v>
      </c>
      <c r="Z91">
        <v>5.5362711573219174</v>
      </c>
      <c r="AA91">
        <v>6.1372801981476233</v>
      </c>
      <c r="AB91">
        <v>6.7900599574781211</v>
      </c>
      <c r="AC91">
        <v>8.290558601403843</v>
      </c>
      <c r="AD91">
        <v>9.8093793926151687</v>
      </c>
      <c r="AE91">
        <v>15.357581250535512</v>
      </c>
      <c r="AF91">
        <v>18.971092183330409</v>
      </c>
      <c r="AG91">
        <v>21.188924198563832</v>
      </c>
      <c r="AH91">
        <v>22.942311084766601</v>
      </c>
      <c r="AI91">
        <v>25.733881968109781</v>
      </c>
      <c r="AJ91">
        <v>27.957892381848751</v>
      </c>
      <c r="AK91">
        <v>30.61012972648254</v>
      </c>
      <c r="AL91">
        <v>32.588708585797946</v>
      </c>
      <c r="AM91">
        <v>33.146042740634662</v>
      </c>
      <c r="AN91">
        <v>35.459959505038988</v>
      </c>
      <c r="AO91">
        <v>35.849837755555463</v>
      </c>
      <c r="AP91">
        <v>36.846903445400976</v>
      </c>
      <c r="AQ91">
        <v>37.257447373677358</v>
      </c>
      <c r="AR91">
        <v>38.67783988525855</v>
      </c>
      <c r="AS91">
        <v>39.004655861374424</v>
      </c>
      <c r="AT91">
        <v>40.756977506455705</v>
      </c>
      <c r="AU91">
        <v>44.265796541814709</v>
      </c>
      <c r="AV91">
        <v>51.805530591065946</v>
      </c>
      <c r="AW91">
        <v>59.165409329341266</v>
      </c>
      <c r="AX91">
        <v>62.028199708674002</v>
      </c>
      <c r="AY91">
        <v>63.303811759317469</v>
      </c>
      <c r="AZ91">
        <v>66.702678706977466</v>
      </c>
      <c r="BA91">
        <v>69.666715564074821</v>
      </c>
      <c r="BB91">
        <v>72.844567585308013</v>
      </c>
      <c r="BC91">
        <v>76.522985698329734</v>
      </c>
      <c r="BD91">
        <v>80.19293830175134</v>
      </c>
      <c r="BE91">
        <v>83.604604116876615</v>
      </c>
      <c r="BF91">
        <v>88.369339104846688</v>
      </c>
      <c r="BG91">
        <v>93.625546826558079</v>
      </c>
      <c r="BH91">
        <v>100</v>
      </c>
      <c r="BI91">
        <v>107.22879272057889</v>
      </c>
      <c r="BJ91">
        <v>115.84375738951549</v>
      </c>
      <c r="BK91">
        <v>123.39789201628916</v>
      </c>
      <c r="BL91">
        <v>132.1784865192819</v>
      </c>
      <c r="BM91">
        <v>140.01835785063997</v>
      </c>
      <c r="BN91">
        <v>150.33819751231474</v>
      </c>
      <c r="BO91">
        <v>167.64681435427303</v>
      </c>
      <c r="BP91">
        <v>196.10354164884251</v>
      </c>
      <c r="BQ91">
        <v>196.10354164884251</v>
      </c>
      <c r="BR91">
        <v>196.10354164884251</v>
      </c>
    </row>
    <row r="92" spans="1:70" x14ac:dyDescent="0.35">
      <c r="A92" t="s">
        <v>1683</v>
      </c>
      <c r="B92" t="s">
        <v>1684</v>
      </c>
      <c r="C92" t="s">
        <v>1977</v>
      </c>
      <c r="D92" t="s">
        <v>1978</v>
      </c>
      <c r="E92">
        <v>0</v>
      </c>
      <c r="F92">
        <v>0</v>
      </c>
      <c r="G92">
        <v>0</v>
      </c>
      <c r="H92">
        <v>0</v>
      </c>
      <c r="I92">
        <v>0</v>
      </c>
      <c r="J92">
        <v>0</v>
      </c>
      <c r="K92">
        <v>0</v>
      </c>
      <c r="L92">
        <v>0</v>
      </c>
      <c r="M92">
        <v>0</v>
      </c>
      <c r="N92">
        <v>0</v>
      </c>
      <c r="O92">
        <v>0</v>
      </c>
      <c r="P92">
        <v>0</v>
      </c>
      <c r="Q92">
        <v>0</v>
      </c>
      <c r="R92">
        <v>0</v>
      </c>
      <c r="S92">
        <v>0</v>
      </c>
      <c r="T92">
        <v>0</v>
      </c>
      <c r="U92">
        <v>0</v>
      </c>
      <c r="V92">
        <v>0</v>
      </c>
      <c r="W92">
        <v>0</v>
      </c>
      <c r="X92">
        <v>0</v>
      </c>
      <c r="Y92">
        <v>0</v>
      </c>
      <c r="Z92">
        <v>0</v>
      </c>
      <c r="AA92">
        <v>0</v>
      </c>
      <c r="AB92">
        <v>0</v>
      </c>
      <c r="AC92">
        <v>0</v>
      </c>
      <c r="AD92">
        <v>0</v>
      </c>
      <c r="AE92">
        <v>0</v>
      </c>
      <c r="AF92">
        <v>1.0952512210627074</v>
      </c>
      <c r="AG92">
        <v>1.7554881814328798</v>
      </c>
      <c r="AH92">
        <v>3.173714442431061</v>
      </c>
      <c r="AI92">
        <v>4.2211029791668748</v>
      </c>
      <c r="AJ92">
        <v>6.6522592596326771</v>
      </c>
      <c r="AK92">
        <v>11.281143155199521</v>
      </c>
      <c r="AL92">
        <v>16.708294238751453</v>
      </c>
      <c r="AM92">
        <v>19.244003022275614</v>
      </c>
      <c r="AN92">
        <v>27.974104334559261</v>
      </c>
      <c r="AO92">
        <v>42.166501802561321</v>
      </c>
      <c r="AP92">
        <v>62.870643627711488</v>
      </c>
      <c r="AQ92">
        <v>67.908943094197369</v>
      </c>
      <c r="AR92">
        <v>66.492155329176398</v>
      </c>
      <c r="AS92">
        <v>72.234631269513002</v>
      </c>
      <c r="AT92">
        <v>74.653135323999109</v>
      </c>
      <c r="AU92">
        <v>77.116779682001621</v>
      </c>
      <c r="AV92">
        <v>74.415698530283663</v>
      </c>
      <c r="AW92">
        <v>75.073014402341656</v>
      </c>
      <c r="AX92">
        <v>77.572344618282173</v>
      </c>
      <c r="AY92">
        <v>79.088680077054889</v>
      </c>
      <c r="AZ92">
        <v>82.740550625096873</v>
      </c>
      <c r="BA92">
        <v>91.395272733173087</v>
      </c>
      <c r="BB92">
        <v>89.885973633837665</v>
      </c>
      <c r="BC92">
        <v>92.149168880924236</v>
      </c>
      <c r="BD92">
        <v>96.799110177346392</v>
      </c>
      <c r="BE92">
        <v>98.861459556324462</v>
      </c>
      <c r="BF92">
        <v>100.0548415003399</v>
      </c>
      <c r="BG92">
        <v>98.544769202249043</v>
      </c>
      <c r="BH92">
        <v>100</v>
      </c>
      <c r="BI92">
        <v>101.50312055861097</v>
      </c>
      <c r="BJ92">
        <v>103.21965466832985</v>
      </c>
      <c r="BK92">
        <v>103.61325670971537</v>
      </c>
      <c r="BL92">
        <v>103.86876727859888</v>
      </c>
      <c r="BM92">
        <v>105.05288098293605</v>
      </c>
      <c r="BN92">
        <v>107.40868006861946</v>
      </c>
      <c r="BO92">
        <v>117.4984783041541</v>
      </c>
      <c r="BP92">
        <v>0</v>
      </c>
      <c r="BQ92">
        <v>0</v>
      </c>
      <c r="BR92">
        <v>0</v>
      </c>
    </row>
    <row r="93" spans="1:70" x14ac:dyDescent="0.35">
      <c r="A93" t="s">
        <v>1685</v>
      </c>
      <c r="B93" t="s">
        <v>1686</v>
      </c>
      <c r="C93" t="s">
        <v>1977</v>
      </c>
      <c r="D93" t="s">
        <v>1978</v>
      </c>
      <c r="E93">
        <v>0</v>
      </c>
      <c r="F93">
        <v>0</v>
      </c>
      <c r="G93">
        <v>0</v>
      </c>
      <c r="H93">
        <v>0</v>
      </c>
      <c r="I93">
        <v>0</v>
      </c>
      <c r="J93">
        <v>0</v>
      </c>
      <c r="K93">
        <v>0</v>
      </c>
      <c r="L93">
        <v>0</v>
      </c>
      <c r="M93">
        <v>0</v>
      </c>
      <c r="N93">
        <v>0</v>
      </c>
      <c r="O93">
        <v>0</v>
      </c>
      <c r="P93">
        <v>0</v>
      </c>
      <c r="Q93">
        <v>0</v>
      </c>
      <c r="R93">
        <v>0</v>
      </c>
      <c r="S93">
        <v>0</v>
      </c>
      <c r="T93">
        <v>0</v>
      </c>
      <c r="U93">
        <v>0</v>
      </c>
      <c r="V93">
        <v>0</v>
      </c>
      <c r="W93">
        <v>0</v>
      </c>
      <c r="X93">
        <v>0</v>
      </c>
      <c r="Y93">
        <v>0</v>
      </c>
      <c r="Z93">
        <v>0</v>
      </c>
      <c r="AA93">
        <v>0</v>
      </c>
      <c r="AB93">
        <v>0</v>
      </c>
      <c r="AC93">
        <v>0</v>
      </c>
      <c r="AD93">
        <v>31.926963818825978</v>
      </c>
      <c r="AE93">
        <v>26.294912001473822</v>
      </c>
      <c r="AF93">
        <v>22.830695985941343</v>
      </c>
      <c r="AG93">
        <v>23.406864969813729</v>
      </c>
      <c r="AH93">
        <v>24.850168274413885</v>
      </c>
      <c r="AI93">
        <v>25.063350798446706</v>
      </c>
      <c r="AJ93">
        <v>24.204859012476881</v>
      </c>
      <c r="AK93">
        <v>23.169195263966365</v>
      </c>
      <c r="AL93">
        <v>24.432445761106436</v>
      </c>
      <c r="AM93">
        <v>32.21198493072454</v>
      </c>
      <c r="AN93">
        <v>38.613290681654178</v>
      </c>
      <c r="AO93">
        <v>40.366615073464914</v>
      </c>
      <c r="AP93">
        <v>41.584276199756125</v>
      </c>
      <c r="AQ93">
        <v>44.884284054884873</v>
      </c>
      <c r="AR93">
        <v>45.051373060207915</v>
      </c>
      <c r="AS93">
        <v>47.214870134016245</v>
      </c>
      <c r="AT93">
        <v>51.38176621126189</v>
      </c>
      <c r="AU93">
        <v>55.282915762915373</v>
      </c>
      <c r="AV93">
        <v>59.331584419712023</v>
      </c>
      <c r="AW93">
        <v>61.835192091112077</v>
      </c>
      <c r="AX93">
        <v>65.317523492099326</v>
      </c>
      <c r="AY93">
        <v>68.201879908586434</v>
      </c>
      <c r="AZ93">
        <v>70.114082149014109</v>
      </c>
      <c r="BA93">
        <v>74.707793383797295</v>
      </c>
      <c r="BB93">
        <v>78.212385037622624</v>
      </c>
      <c r="BC93">
        <v>84.30447713398884</v>
      </c>
      <c r="BD93">
        <v>88.355635391475516</v>
      </c>
      <c r="BE93">
        <v>91.586465652897587</v>
      </c>
      <c r="BF93">
        <v>94.287237824555945</v>
      </c>
      <c r="BG93">
        <v>98.351016512751102</v>
      </c>
      <c r="BH93">
        <v>100</v>
      </c>
      <c r="BI93">
        <v>101.41193915478991</v>
      </c>
      <c r="BJ93">
        <v>102.16680373752045</v>
      </c>
      <c r="BK93">
        <v>103.24984756950457</v>
      </c>
      <c r="BL93">
        <v>104.82985447345396</v>
      </c>
      <c r="BM93">
        <v>109.82677415615403</v>
      </c>
      <c r="BN93">
        <v>109.72013151666569</v>
      </c>
      <c r="BO93">
        <v>114.97212375608356</v>
      </c>
      <c r="BP93">
        <v>0</v>
      </c>
      <c r="BQ93">
        <v>0</v>
      </c>
      <c r="BR93">
        <v>0</v>
      </c>
    </row>
    <row r="94" spans="1:70" x14ac:dyDescent="0.35">
      <c r="A94" t="s">
        <v>1687</v>
      </c>
      <c r="B94" t="s">
        <v>1688</v>
      </c>
      <c r="C94" t="s">
        <v>1977</v>
      </c>
      <c r="D94" t="s">
        <v>1978</v>
      </c>
      <c r="E94">
        <v>1.1127665341057225</v>
      </c>
      <c r="F94">
        <v>1.1361744611305524</v>
      </c>
      <c r="G94">
        <v>1.1307727663066545</v>
      </c>
      <c r="H94">
        <v>1.1667840651326484</v>
      </c>
      <c r="I94">
        <v>1.1739866579195266</v>
      </c>
      <c r="J94">
        <v>1.2117992709855856</v>
      </c>
      <c r="K94">
        <v>1.2712188298580804</v>
      </c>
      <c r="L94">
        <v>1.2946265071166518</v>
      </c>
      <c r="M94">
        <v>1.2964268222916921</v>
      </c>
      <c r="N94">
        <v>1.3306384719859987</v>
      </c>
      <c r="O94">
        <v>1.3684508352857987</v>
      </c>
      <c r="P94">
        <v>1.4134656248616417</v>
      </c>
      <c r="Q94">
        <v>1.4746856654200229</v>
      </c>
      <c r="R94">
        <v>1.7015605112622079</v>
      </c>
      <c r="S94">
        <v>2.1535093882390202</v>
      </c>
      <c r="T94">
        <v>2.4470060527189061</v>
      </c>
      <c r="U94">
        <v>2.7657109593986533</v>
      </c>
      <c r="V94">
        <v>3.1078237931032295</v>
      </c>
      <c r="W94">
        <v>3.4985526295216709</v>
      </c>
      <c r="X94">
        <v>4.1665723799049426</v>
      </c>
      <c r="Y94">
        <v>5.1947113627045578</v>
      </c>
      <c r="Z94">
        <v>6.4677308407593603</v>
      </c>
      <c r="AA94">
        <v>7.8253779533756926</v>
      </c>
      <c r="AB94">
        <v>9.4044986332873961</v>
      </c>
      <c r="AC94">
        <v>11.140269378901744</v>
      </c>
      <c r="AD94">
        <v>13.291978202199545</v>
      </c>
      <c r="AE94">
        <v>16.3511869083985</v>
      </c>
      <c r="AF94">
        <v>19.032268651382637</v>
      </c>
      <c r="AG94">
        <v>21.607117312596394</v>
      </c>
      <c r="AH94">
        <v>24.557691018194049</v>
      </c>
      <c r="AI94">
        <v>29.575686593701359</v>
      </c>
      <c r="AJ94">
        <v>35.32988652569508</v>
      </c>
      <c r="AK94">
        <v>40.93923868014798</v>
      </c>
      <c r="AL94">
        <v>46.839100627677688</v>
      </c>
      <c r="AM94">
        <v>51.93241987819053</v>
      </c>
      <c r="AN94">
        <v>56.57232928563824</v>
      </c>
      <c r="AO94">
        <v>61.208178326313529</v>
      </c>
      <c r="AP94">
        <v>64.59666471133005</v>
      </c>
      <c r="AQ94">
        <v>67.675487561632266</v>
      </c>
      <c r="AR94">
        <v>69.459841840347224</v>
      </c>
      <c r="AS94">
        <v>71.648647613131459</v>
      </c>
      <c r="AT94">
        <v>74.066050286839285</v>
      </c>
      <c r="AU94">
        <v>76.754172940587125</v>
      </c>
      <c r="AV94">
        <v>79.464094360626177</v>
      </c>
      <c r="AW94">
        <v>81.767637756206128</v>
      </c>
      <c r="AX94">
        <v>84.666359987006388</v>
      </c>
      <c r="AY94">
        <v>87.372251844777992</v>
      </c>
      <c r="AZ94">
        <v>89.901681344847034</v>
      </c>
      <c r="BA94">
        <v>93.63511574359832</v>
      </c>
      <c r="BB94">
        <v>94.768168709313699</v>
      </c>
      <c r="BC94">
        <v>99.234582149628849</v>
      </c>
      <c r="BD94">
        <v>102.53894809209444</v>
      </c>
      <c r="BE94">
        <v>104.07859804402105</v>
      </c>
      <c r="BF94">
        <v>103.11975371182228</v>
      </c>
      <c r="BG94">
        <v>101.76655343763211</v>
      </c>
      <c r="BH94">
        <v>99.999999999999986</v>
      </c>
      <c r="BI94">
        <v>99.17434602160931</v>
      </c>
      <c r="BJ94">
        <v>100.28634285936846</v>
      </c>
      <c r="BK94">
        <v>100.91375569506611</v>
      </c>
      <c r="BL94">
        <v>101.16907508774634</v>
      </c>
      <c r="BM94">
        <v>99.906501667082182</v>
      </c>
      <c r="BN94">
        <v>101.12918242129807</v>
      </c>
      <c r="BO94">
        <v>110.88335481239872</v>
      </c>
      <c r="BP94">
        <v>114.72524271493877</v>
      </c>
      <c r="BQ94">
        <v>114.72524271493877</v>
      </c>
      <c r="BR94">
        <v>114.72524271493877</v>
      </c>
    </row>
    <row r="95" spans="1:70" x14ac:dyDescent="0.35">
      <c r="A95" t="s">
        <v>1689</v>
      </c>
      <c r="B95" t="s">
        <v>1690</v>
      </c>
      <c r="C95" t="s">
        <v>1977</v>
      </c>
      <c r="D95" t="s">
        <v>1978</v>
      </c>
      <c r="E95">
        <v>0</v>
      </c>
      <c r="F95">
        <v>0</v>
      </c>
      <c r="G95">
        <v>0</v>
      </c>
      <c r="H95">
        <v>0</v>
      </c>
      <c r="I95">
        <v>0</v>
      </c>
      <c r="J95">
        <v>0</v>
      </c>
      <c r="K95">
        <v>0</v>
      </c>
      <c r="L95">
        <v>0</v>
      </c>
      <c r="M95">
        <v>0</v>
      </c>
      <c r="N95">
        <v>0</v>
      </c>
      <c r="O95">
        <v>0</v>
      </c>
      <c r="P95">
        <v>0</v>
      </c>
      <c r="Q95">
        <v>0</v>
      </c>
      <c r="R95">
        <v>0</v>
      </c>
      <c r="S95">
        <v>0</v>
      </c>
      <c r="T95">
        <v>0</v>
      </c>
      <c r="U95">
        <v>16.659048985580746</v>
      </c>
      <c r="V95">
        <v>19.733790250695517</v>
      </c>
      <c r="W95">
        <v>23.312587460911054</v>
      </c>
      <c r="X95">
        <v>28.180927797342815</v>
      </c>
      <c r="Y95">
        <v>34.330410327572253</v>
      </c>
      <c r="Z95">
        <v>40.780226191757471</v>
      </c>
      <c r="AA95">
        <v>43.96627981141539</v>
      </c>
      <c r="AB95">
        <v>46.646177252867822</v>
      </c>
      <c r="AC95">
        <v>49.286170265333062</v>
      </c>
      <c r="AD95">
        <v>50.519007097725506</v>
      </c>
      <c r="AE95">
        <v>50.800438333740175</v>
      </c>
      <c r="AF95">
        <v>50.357289148672216</v>
      </c>
      <c r="AG95">
        <v>52.371580714619157</v>
      </c>
      <c r="AH95">
        <v>55.300696366767127</v>
      </c>
      <c r="AI95">
        <v>56.80721860046453</v>
      </c>
      <c r="AJ95">
        <v>58.309544393400216</v>
      </c>
      <c r="AK95">
        <v>60.512675793654658</v>
      </c>
      <c r="AL95">
        <v>62.212234302422353</v>
      </c>
      <c r="AM95">
        <v>64.558044688597846</v>
      </c>
      <c r="AN95">
        <v>65.764521407784613</v>
      </c>
      <c r="AO95">
        <v>67.101087790605817</v>
      </c>
      <c r="AP95">
        <v>67.936179502321153</v>
      </c>
      <c r="AQ95">
        <v>68.872131698246676</v>
      </c>
      <c r="AR95">
        <v>69.269818422018417</v>
      </c>
      <c r="AS95">
        <v>70.781159914862499</v>
      </c>
      <c r="AT95">
        <v>73.004391229931329</v>
      </c>
      <c r="AU95">
        <v>73.783505394164905</v>
      </c>
      <c r="AV95">
        <v>75.373486884394978</v>
      </c>
      <c r="AW95">
        <v>77.116812911919595</v>
      </c>
      <c r="AX95">
        <v>79.797244445132591</v>
      </c>
      <c r="AY95">
        <v>83.190185949612811</v>
      </c>
      <c r="AZ95">
        <v>86.40035315711593</v>
      </c>
      <c r="BA95">
        <v>93.34112963809109</v>
      </c>
      <c r="BB95">
        <v>93.053027780143879</v>
      </c>
      <c r="BC95">
        <v>96.250803509885685</v>
      </c>
      <c r="BD95">
        <v>99.17054545736103</v>
      </c>
      <c r="BE95">
        <v>101.56132619790667</v>
      </c>
      <c r="BF95">
        <v>101.51663943123086</v>
      </c>
      <c r="BG95">
        <v>100.51811866388857</v>
      </c>
      <c r="BH95">
        <v>100</v>
      </c>
      <c r="BI95">
        <v>101.65038994431552</v>
      </c>
      <c r="BJ95">
        <v>102.57384130389246</v>
      </c>
      <c r="BK95">
        <v>103.39863993463493</v>
      </c>
      <c r="BL95">
        <v>104.01711865614382</v>
      </c>
      <c r="BM95">
        <v>103.24662995175007</v>
      </c>
      <c r="BN95">
        <v>104.50573493080059</v>
      </c>
      <c r="BO95">
        <v>107.20254644867971</v>
      </c>
      <c r="BP95">
        <v>110.09285863647249</v>
      </c>
      <c r="BQ95">
        <v>110.09285863647249</v>
      </c>
      <c r="BR95">
        <v>110.09285863647249</v>
      </c>
    </row>
    <row r="96" spans="1:70" x14ac:dyDescent="0.35">
      <c r="A96" t="s">
        <v>1691</v>
      </c>
      <c r="B96" t="s">
        <v>1692</v>
      </c>
      <c r="C96" t="s">
        <v>1977</v>
      </c>
      <c r="D96" t="s">
        <v>1978</v>
      </c>
      <c r="E96" t="s">
        <v>1213</v>
      </c>
      <c r="F96" t="s">
        <v>1213</v>
      </c>
      <c r="G96" t="s">
        <v>1213</v>
      </c>
      <c r="H96" t="s">
        <v>1213</v>
      </c>
      <c r="I96" t="s">
        <v>1213</v>
      </c>
      <c r="J96" t="s">
        <v>1213</v>
      </c>
      <c r="K96" t="s">
        <v>1213</v>
      </c>
      <c r="L96" t="s">
        <v>1213</v>
      </c>
      <c r="M96" t="s">
        <v>1213</v>
      </c>
      <c r="N96" t="s">
        <v>1213</v>
      </c>
      <c r="O96" t="s">
        <v>1213</v>
      </c>
      <c r="P96" t="s">
        <v>1213</v>
      </c>
      <c r="Q96" t="s">
        <v>1213</v>
      </c>
      <c r="R96" t="s">
        <v>1213</v>
      </c>
      <c r="S96" t="s">
        <v>1213</v>
      </c>
      <c r="T96" t="s">
        <v>1213</v>
      </c>
      <c r="U96" t="s">
        <v>1213</v>
      </c>
      <c r="V96" t="s">
        <v>1213</v>
      </c>
      <c r="W96" t="s">
        <v>1213</v>
      </c>
      <c r="X96" t="s">
        <v>1213</v>
      </c>
      <c r="Y96" t="s">
        <v>1213</v>
      </c>
      <c r="Z96" t="s">
        <v>1213</v>
      </c>
      <c r="AA96" t="s">
        <v>1213</v>
      </c>
      <c r="AB96" t="s">
        <v>1213</v>
      </c>
      <c r="AC96" t="s">
        <v>1213</v>
      </c>
      <c r="AD96" t="s">
        <v>1213</v>
      </c>
      <c r="AE96" t="s">
        <v>1213</v>
      </c>
      <c r="AF96" t="s">
        <v>1213</v>
      </c>
      <c r="AG96" t="s">
        <v>1213</v>
      </c>
      <c r="AH96" t="s">
        <v>1213</v>
      </c>
      <c r="AI96" t="s">
        <v>1213</v>
      </c>
      <c r="AJ96" t="s">
        <v>1213</v>
      </c>
      <c r="AK96" t="s">
        <v>1213</v>
      </c>
      <c r="AL96" t="s">
        <v>1213</v>
      </c>
      <c r="AM96" t="s">
        <v>1213</v>
      </c>
      <c r="AN96" t="s">
        <v>1213</v>
      </c>
      <c r="AO96" t="s">
        <v>1213</v>
      </c>
      <c r="AP96" t="s">
        <v>1213</v>
      </c>
      <c r="AQ96" t="s">
        <v>1213</v>
      </c>
      <c r="AR96" t="s">
        <v>1213</v>
      </c>
      <c r="AS96" t="s">
        <v>1213</v>
      </c>
      <c r="AT96" t="s">
        <v>1213</v>
      </c>
      <c r="AU96" t="s">
        <v>1213</v>
      </c>
      <c r="AV96" t="s">
        <v>1213</v>
      </c>
      <c r="AW96" t="s">
        <v>1213</v>
      </c>
      <c r="AX96" t="s">
        <v>1213</v>
      </c>
      <c r="AY96" t="s">
        <v>1213</v>
      </c>
      <c r="AZ96" t="s">
        <v>1213</v>
      </c>
      <c r="BA96" t="s">
        <v>1213</v>
      </c>
      <c r="BB96" t="s">
        <v>1213</v>
      </c>
      <c r="BC96" t="s">
        <v>1213</v>
      </c>
      <c r="BD96" t="s">
        <v>1213</v>
      </c>
      <c r="BE96" t="s">
        <v>1213</v>
      </c>
      <c r="BF96" t="s">
        <v>1213</v>
      </c>
      <c r="BG96" t="s">
        <v>1213</v>
      </c>
      <c r="BH96" t="s">
        <v>1213</v>
      </c>
      <c r="BI96" t="s">
        <v>1213</v>
      </c>
      <c r="BJ96" t="s">
        <v>1213</v>
      </c>
      <c r="BK96" t="s">
        <v>1213</v>
      </c>
      <c r="BL96" t="s">
        <v>1213</v>
      </c>
      <c r="BM96" t="s">
        <v>1213</v>
      </c>
      <c r="BN96" t="s">
        <v>1213</v>
      </c>
      <c r="BO96" t="s">
        <v>1213</v>
      </c>
      <c r="BP96" t="s">
        <v>1213</v>
      </c>
      <c r="BQ96" t="s">
        <v>1213</v>
      </c>
      <c r="BR96" t="s">
        <v>1213</v>
      </c>
    </row>
    <row r="97" spans="1:70" x14ac:dyDescent="0.35">
      <c r="A97" t="s">
        <v>1693</v>
      </c>
      <c r="B97" t="s">
        <v>1694</v>
      </c>
      <c r="C97" t="s">
        <v>1977</v>
      </c>
      <c r="D97" t="s">
        <v>1978</v>
      </c>
      <c r="E97">
        <v>1.4411960548985492</v>
      </c>
      <c r="F97">
        <v>1.4332214071923359</v>
      </c>
      <c r="G97">
        <v>1.462638996512126</v>
      </c>
      <c r="H97">
        <v>1.4648541764269665</v>
      </c>
      <c r="I97">
        <v>1.4620187461323175</v>
      </c>
      <c r="J97">
        <v>1.4503225961632076</v>
      </c>
      <c r="K97">
        <v>1.4602466021958294</v>
      </c>
      <c r="L97">
        <v>1.4673351779382193</v>
      </c>
      <c r="M97">
        <v>1.4956008736951303</v>
      </c>
      <c r="N97">
        <v>1.5269678213413374</v>
      </c>
      <c r="O97">
        <v>1.5627651288207722</v>
      </c>
      <c r="P97">
        <v>1.5556765530810341</v>
      </c>
      <c r="Q97">
        <v>1.563917022378331</v>
      </c>
      <c r="R97">
        <v>1.7796755464314464</v>
      </c>
      <c r="S97">
        <v>2.0732311892149462</v>
      </c>
      <c r="T97">
        <v>2.3460527479631801</v>
      </c>
      <c r="U97">
        <v>2.5976669051646355</v>
      </c>
      <c r="V97">
        <v>2.917818432871095</v>
      </c>
      <c r="W97">
        <v>3.1596465315932316</v>
      </c>
      <c r="X97">
        <v>3.5180574301525716</v>
      </c>
      <c r="Y97">
        <v>3.8988464512582275</v>
      </c>
      <c r="Z97">
        <v>4.3446042153104081</v>
      </c>
      <c r="AA97">
        <v>4.357958901369857</v>
      </c>
      <c r="AB97">
        <v>4.5557526298703817</v>
      </c>
      <c r="AC97">
        <v>4.7109557379814957</v>
      </c>
      <c r="AD97">
        <v>5.5912822048379827</v>
      </c>
      <c r="AE97">
        <v>7.6562054179364081</v>
      </c>
      <c r="AF97">
        <v>8.5996959403994069</v>
      </c>
      <c r="AG97">
        <v>9.5312755266569269</v>
      </c>
      <c r="AH97">
        <v>10.616614471204041</v>
      </c>
      <c r="AI97">
        <v>14.992981183087862</v>
      </c>
      <c r="AJ97">
        <v>19.965616580170209</v>
      </c>
      <c r="AK97">
        <v>21.971346049690816</v>
      </c>
      <c r="AL97">
        <v>24.568291079959117</v>
      </c>
      <c r="AM97">
        <v>27.235257977617664</v>
      </c>
      <c r="AN97">
        <v>29.526128041149743</v>
      </c>
      <c r="AO97">
        <v>32.790807373849859</v>
      </c>
      <c r="AP97">
        <v>35.818350794821534</v>
      </c>
      <c r="AQ97">
        <v>38.187183349880783</v>
      </c>
      <c r="AR97">
        <v>40.178114383509666</v>
      </c>
      <c r="AS97">
        <v>42.579792247499284</v>
      </c>
      <c r="AT97">
        <v>45.682102117940495</v>
      </c>
      <c r="AU97">
        <v>49.397258707382015</v>
      </c>
      <c r="AV97">
        <v>52.16522261633375</v>
      </c>
      <c r="AW97">
        <v>56.118627900676444</v>
      </c>
      <c r="AX97">
        <v>61.230277220809583</v>
      </c>
      <c r="AY97">
        <v>65.247505595415035</v>
      </c>
      <c r="AZ97">
        <v>69.698440878851329</v>
      </c>
      <c r="BA97">
        <v>77.613229333819632</v>
      </c>
      <c r="BB97">
        <v>79.056138857429914</v>
      </c>
      <c r="BC97">
        <v>82.107317729422149</v>
      </c>
      <c r="BD97">
        <v>87.209568209278245</v>
      </c>
      <c r="BE97">
        <v>90.507666241345447</v>
      </c>
      <c r="BF97">
        <v>94.438750252752413</v>
      </c>
      <c r="BG97">
        <v>97.667008318167944</v>
      </c>
      <c r="BH97">
        <v>100</v>
      </c>
      <c r="BI97">
        <v>104.44844199942821</v>
      </c>
      <c r="BJ97">
        <v>109.06980149350505</v>
      </c>
      <c r="BK97">
        <v>113.16194978420229</v>
      </c>
      <c r="BL97">
        <v>117.34892379777047</v>
      </c>
      <c r="BM97">
        <v>121.12103527377501</v>
      </c>
      <c r="BN97">
        <v>126.28206469066592</v>
      </c>
      <c r="BO97">
        <v>134.97674678045814</v>
      </c>
      <c r="BP97">
        <v>143.35418104740623</v>
      </c>
      <c r="BQ97">
        <v>143.35418104740623</v>
      </c>
      <c r="BR97">
        <v>143.35418104740623</v>
      </c>
    </row>
    <row r="98" spans="1:70" x14ac:dyDescent="0.35">
      <c r="A98" t="s">
        <v>1695</v>
      </c>
      <c r="B98" t="s">
        <v>1696</v>
      </c>
      <c r="C98" t="s">
        <v>1977</v>
      </c>
      <c r="D98" t="s">
        <v>1978</v>
      </c>
      <c r="E98" t="s">
        <v>1213</v>
      </c>
      <c r="F98" t="s">
        <v>1213</v>
      </c>
      <c r="G98" t="s">
        <v>1213</v>
      </c>
      <c r="H98" t="s">
        <v>1213</v>
      </c>
      <c r="I98" t="s">
        <v>1213</v>
      </c>
      <c r="J98" t="s">
        <v>1213</v>
      </c>
      <c r="K98" t="s">
        <v>1213</v>
      </c>
      <c r="L98" t="s">
        <v>1213</v>
      </c>
      <c r="M98" t="s">
        <v>1213</v>
      </c>
      <c r="N98" t="s">
        <v>1213</v>
      </c>
      <c r="O98" t="s">
        <v>1213</v>
      </c>
      <c r="P98" t="s">
        <v>1213</v>
      </c>
      <c r="Q98" t="s">
        <v>1213</v>
      </c>
      <c r="R98" t="s">
        <v>1213</v>
      </c>
      <c r="S98" t="s">
        <v>1213</v>
      </c>
      <c r="T98" t="s">
        <v>1213</v>
      </c>
      <c r="U98" t="s">
        <v>1213</v>
      </c>
      <c r="V98" t="s">
        <v>1213</v>
      </c>
      <c r="W98" t="s">
        <v>1213</v>
      </c>
      <c r="X98" t="s">
        <v>1213</v>
      </c>
      <c r="Y98" t="s">
        <v>1213</v>
      </c>
      <c r="Z98" t="s">
        <v>1213</v>
      </c>
      <c r="AA98" t="s">
        <v>1213</v>
      </c>
      <c r="AB98" t="s">
        <v>1213</v>
      </c>
      <c r="AC98" t="s">
        <v>1213</v>
      </c>
      <c r="AD98" t="s">
        <v>1213</v>
      </c>
      <c r="AE98" t="s">
        <v>1213</v>
      </c>
      <c r="AF98" t="s">
        <v>1213</v>
      </c>
      <c r="AG98" t="s">
        <v>1213</v>
      </c>
      <c r="AH98" t="s">
        <v>1213</v>
      </c>
      <c r="AI98" t="s">
        <v>1213</v>
      </c>
      <c r="AJ98" t="s">
        <v>1213</v>
      </c>
      <c r="AK98" t="s">
        <v>1213</v>
      </c>
      <c r="AL98" t="s">
        <v>1213</v>
      </c>
      <c r="AM98" t="s">
        <v>1213</v>
      </c>
      <c r="AN98" t="s">
        <v>1213</v>
      </c>
      <c r="AO98" t="s">
        <v>1213</v>
      </c>
      <c r="AP98" t="s">
        <v>1213</v>
      </c>
      <c r="AQ98" t="s">
        <v>1213</v>
      </c>
      <c r="AR98" t="s">
        <v>1213</v>
      </c>
      <c r="AS98" t="s">
        <v>1213</v>
      </c>
      <c r="AT98" t="s">
        <v>1213</v>
      </c>
      <c r="AU98" t="s">
        <v>1213</v>
      </c>
      <c r="AV98" t="s">
        <v>1213</v>
      </c>
      <c r="AW98" t="s">
        <v>1213</v>
      </c>
      <c r="AX98" t="s">
        <v>1213</v>
      </c>
      <c r="AY98" t="s">
        <v>1213</v>
      </c>
      <c r="AZ98" t="s">
        <v>1213</v>
      </c>
      <c r="BA98" t="s">
        <v>1213</v>
      </c>
      <c r="BB98" t="s">
        <v>1213</v>
      </c>
      <c r="BC98" t="s">
        <v>1213</v>
      </c>
      <c r="BD98" t="s">
        <v>1213</v>
      </c>
      <c r="BE98" t="s">
        <v>1213</v>
      </c>
      <c r="BF98" t="s">
        <v>1213</v>
      </c>
      <c r="BG98" t="s">
        <v>1213</v>
      </c>
      <c r="BH98" t="s">
        <v>1213</v>
      </c>
      <c r="BI98" t="s">
        <v>1213</v>
      </c>
      <c r="BJ98" t="s">
        <v>1213</v>
      </c>
      <c r="BK98" t="s">
        <v>1213</v>
      </c>
      <c r="BL98" t="s">
        <v>1213</v>
      </c>
      <c r="BM98" t="s">
        <v>1213</v>
      </c>
      <c r="BN98" t="s">
        <v>1213</v>
      </c>
      <c r="BO98" t="s">
        <v>1213</v>
      </c>
      <c r="BP98" t="s">
        <v>1213</v>
      </c>
      <c r="BQ98" t="s">
        <v>1213</v>
      </c>
      <c r="BR98" t="s">
        <v>1213</v>
      </c>
    </row>
    <row r="99" spans="1:70" x14ac:dyDescent="0.35">
      <c r="A99" t="s">
        <v>1697</v>
      </c>
      <c r="B99" t="s">
        <v>1698</v>
      </c>
      <c r="C99" t="s">
        <v>1977</v>
      </c>
      <c r="D99" t="s">
        <v>1978</v>
      </c>
      <c r="E99">
        <v>0</v>
      </c>
      <c r="F99">
        <v>0</v>
      </c>
      <c r="G99">
        <v>0</v>
      </c>
      <c r="H99">
        <v>0</v>
      </c>
      <c r="I99">
        <v>0</v>
      </c>
      <c r="J99">
        <v>0</v>
      </c>
      <c r="K99">
        <v>0</v>
      </c>
      <c r="L99">
        <v>0</v>
      </c>
      <c r="M99">
        <v>0</v>
      </c>
      <c r="N99">
        <v>0</v>
      </c>
      <c r="O99">
        <v>0</v>
      </c>
      <c r="P99">
        <v>0</v>
      </c>
      <c r="Q99">
        <v>0</v>
      </c>
      <c r="R99">
        <v>0</v>
      </c>
      <c r="S99">
        <v>0</v>
      </c>
      <c r="T99">
        <v>0</v>
      </c>
      <c r="U99">
        <v>0</v>
      </c>
      <c r="V99">
        <v>0</v>
      </c>
      <c r="W99">
        <v>0</v>
      </c>
      <c r="X99">
        <v>0</v>
      </c>
      <c r="Y99">
        <v>0</v>
      </c>
      <c r="Z99">
        <v>0</v>
      </c>
      <c r="AA99">
        <v>0</v>
      </c>
      <c r="AB99">
        <v>0</v>
      </c>
      <c r="AC99">
        <v>0</v>
      </c>
      <c r="AD99">
        <v>0</v>
      </c>
      <c r="AE99">
        <v>0</v>
      </c>
      <c r="AF99">
        <v>0</v>
      </c>
      <c r="AG99">
        <v>0</v>
      </c>
      <c r="AH99">
        <v>0</v>
      </c>
      <c r="AI99">
        <v>0</v>
      </c>
      <c r="AJ99">
        <v>0</v>
      </c>
      <c r="AK99">
        <v>0</v>
      </c>
      <c r="AL99">
        <v>0</v>
      </c>
      <c r="AM99">
        <v>34.735648771013949</v>
      </c>
      <c r="AN99">
        <v>38.977054305158852</v>
      </c>
      <c r="AO99">
        <v>41.742364043576231</v>
      </c>
      <c r="AP99">
        <v>43.226585137261836</v>
      </c>
      <c r="AQ99">
        <v>45.209157839046021</v>
      </c>
      <c r="AR99">
        <v>48.617123345173738</v>
      </c>
      <c r="AS99">
        <v>51.606368239972248</v>
      </c>
      <c r="AT99">
        <v>52.962280741235347</v>
      </c>
      <c r="AU99">
        <v>55.791004213186504</v>
      </c>
      <c r="AV99">
        <v>59.127851979634514</v>
      </c>
      <c r="AW99">
        <v>61.888215778102435</v>
      </c>
      <c r="AX99">
        <v>66.174310797823154</v>
      </c>
      <c r="AY99">
        <v>70.59287402174391</v>
      </c>
      <c r="AZ99">
        <v>79.205313679324277</v>
      </c>
      <c r="BA99">
        <v>85.622545673992477</v>
      </c>
      <c r="BB99">
        <v>88.150380915164419</v>
      </c>
      <c r="BC99">
        <v>91.441367470328714</v>
      </c>
      <c r="BD99">
        <v>95.993077005923411</v>
      </c>
      <c r="BE99">
        <v>98.289169216988157</v>
      </c>
      <c r="BF99">
        <v>100.15789383421941</v>
      </c>
      <c r="BG99">
        <v>101.01187058274317</v>
      </c>
      <c r="BH99">
        <v>100</v>
      </c>
      <c r="BI99">
        <v>100.83600806150619</v>
      </c>
      <c r="BJ99">
        <v>102.75658729566274</v>
      </c>
      <c r="BK99">
        <v>104.07479286407357</v>
      </c>
      <c r="BL99">
        <v>106.24707409112182</v>
      </c>
      <c r="BM99">
        <v>107.30246561375237</v>
      </c>
      <c r="BN99">
        <v>112.70284392027993</v>
      </c>
      <c r="BO99">
        <v>119.59468537732278</v>
      </c>
      <c r="BP99">
        <v>122.96857505411579</v>
      </c>
      <c r="BQ99">
        <v>122.96857505411579</v>
      </c>
      <c r="BR99">
        <v>122.96857505411579</v>
      </c>
    </row>
    <row r="100" spans="1:70" x14ac:dyDescent="0.35">
      <c r="A100" t="s">
        <v>15</v>
      </c>
      <c r="B100" t="s">
        <v>1699</v>
      </c>
      <c r="C100" t="s">
        <v>1977</v>
      </c>
      <c r="D100" t="s">
        <v>1978</v>
      </c>
      <c r="E100" t="s">
        <v>1213</v>
      </c>
      <c r="F100" t="s">
        <v>1213</v>
      </c>
      <c r="G100" t="s">
        <v>1213</v>
      </c>
      <c r="H100" t="s">
        <v>1213</v>
      </c>
      <c r="I100" t="s">
        <v>1213</v>
      </c>
      <c r="J100" t="s">
        <v>1213</v>
      </c>
      <c r="K100" t="s">
        <v>1213</v>
      </c>
      <c r="L100" t="s">
        <v>1213</v>
      </c>
      <c r="M100" t="s">
        <v>1213</v>
      </c>
      <c r="N100" t="s">
        <v>1213</v>
      </c>
      <c r="O100" t="s">
        <v>1213</v>
      </c>
      <c r="P100" t="s">
        <v>1213</v>
      </c>
      <c r="Q100" t="s">
        <v>1213</v>
      </c>
      <c r="R100" t="s">
        <v>1213</v>
      </c>
      <c r="S100" t="s">
        <v>1213</v>
      </c>
      <c r="T100" t="s">
        <v>1213</v>
      </c>
      <c r="U100" t="s">
        <v>1213</v>
      </c>
      <c r="V100" t="s">
        <v>1213</v>
      </c>
      <c r="W100" t="s">
        <v>1213</v>
      </c>
      <c r="X100" t="s">
        <v>1213</v>
      </c>
      <c r="Y100" t="s">
        <v>1213</v>
      </c>
      <c r="Z100" t="s">
        <v>1213</v>
      </c>
      <c r="AA100" t="s">
        <v>1213</v>
      </c>
      <c r="AB100" t="s">
        <v>1213</v>
      </c>
      <c r="AC100" t="s">
        <v>1213</v>
      </c>
      <c r="AD100" t="s">
        <v>1213</v>
      </c>
      <c r="AE100" t="s">
        <v>1213</v>
      </c>
      <c r="AF100" t="s">
        <v>1213</v>
      </c>
      <c r="AG100" t="s">
        <v>1213</v>
      </c>
      <c r="AH100" t="s">
        <v>1213</v>
      </c>
      <c r="AI100" t="s">
        <v>1213</v>
      </c>
      <c r="AJ100" t="s">
        <v>1213</v>
      </c>
      <c r="AK100" t="s">
        <v>1213</v>
      </c>
      <c r="AL100" t="s">
        <v>1213</v>
      </c>
      <c r="AM100" t="s">
        <v>1213</v>
      </c>
      <c r="AN100" t="s">
        <v>1213</v>
      </c>
      <c r="AO100" t="s">
        <v>1213</v>
      </c>
      <c r="AP100" t="s">
        <v>1213</v>
      </c>
      <c r="AQ100" t="s">
        <v>1213</v>
      </c>
      <c r="AR100" t="s">
        <v>1213</v>
      </c>
      <c r="AS100" t="s">
        <v>1213</v>
      </c>
      <c r="AT100" t="s">
        <v>1213</v>
      </c>
      <c r="AU100" t="s">
        <v>1213</v>
      </c>
      <c r="AV100" t="s">
        <v>1213</v>
      </c>
      <c r="AW100" t="s">
        <v>1213</v>
      </c>
      <c r="AX100" t="s">
        <v>1213</v>
      </c>
      <c r="AY100" t="s">
        <v>1213</v>
      </c>
      <c r="AZ100" t="s">
        <v>1213</v>
      </c>
      <c r="BA100" t="s">
        <v>1213</v>
      </c>
      <c r="BB100" t="s">
        <v>1213</v>
      </c>
      <c r="BC100" t="s">
        <v>1213</v>
      </c>
      <c r="BD100" t="s">
        <v>1213</v>
      </c>
      <c r="BE100" t="s">
        <v>1213</v>
      </c>
      <c r="BF100" t="s">
        <v>1213</v>
      </c>
      <c r="BG100" t="s">
        <v>1213</v>
      </c>
      <c r="BH100" t="s">
        <v>1213</v>
      </c>
      <c r="BI100" t="s">
        <v>1213</v>
      </c>
      <c r="BJ100" t="s">
        <v>1213</v>
      </c>
      <c r="BK100" t="s">
        <v>1213</v>
      </c>
      <c r="BL100" t="s">
        <v>1213</v>
      </c>
      <c r="BM100" t="s">
        <v>1213</v>
      </c>
      <c r="BN100" t="s">
        <v>1213</v>
      </c>
      <c r="BO100" t="s">
        <v>1213</v>
      </c>
      <c r="BP100" t="s">
        <v>1213</v>
      </c>
      <c r="BQ100" t="s">
        <v>1213</v>
      </c>
      <c r="BR100" t="s">
        <v>1213</v>
      </c>
    </row>
    <row r="101" spans="1:70" x14ac:dyDescent="0.35">
      <c r="A101" t="s">
        <v>1700</v>
      </c>
      <c r="B101" t="s">
        <v>431</v>
      </c>
      <c r="C101" t="s">
        <v>1977</v>
      </c>
      <c r="D101" t="s">
        <v>1978</v>
      </c>
      <c r="E101">
        <v>0</v>
      </c>
      <c r="F101">
        <v>0</v>
      </c>
      <c r="G101">
        <v>0</v>
      </c>
      <c r="H101">
        <v>0</v>
      </c>
      <c r="I101">
        <v>0</v>
      </c>
      <c r="J101">
        <v>0</v>
      </c>
      <c r="K101">
        <v>0</v>
      </c>
      <c r="L101">
        <v>0</v>
      </c>
      <c r="M101">
        <v>0</v>
      </c>
      <c r="N101">
        <v>0</v>
      </c>
      <c r="O101">
        <v>0</v>
      </c>
      <c r="P101">
        <v>0</v>
      </c>
      <c r="Q101">
        <v>0</v>
      </c>
      <c r="R101">
        <v>0</v>
      </c>
      <c r="S101">
        <v>0</v>
      </c>
      <c r="T101">
        <v>0</v>
      </c>
      <c r="U101">
        <v>0</v>
      </c>
      <c r="V101">
        <v>0</v>
      </c>
      <c r="W101">
        <v>0</v>
      </c>
      <c r="X101">
        <v>0</v>
      </c>
      <c r="Y101">
        <v>0</v>
      </c>
      <c r="Z101">
        <v>23.576874673362635</v>
      </c>
      <c r="AA101">
        <v>26.163367253562775</v>
      </c>
      <c r="AB101">
        <v>28.749859833762923</v>
      </c>
      <c r="AC101">
        <v>31.236871930109196</v>
      </c>
      <c r="AD101">
        <v>32.331157252501569</v>
      </c>
      <c r="AE101">
        <v>33.425442574893864</v>
      </c>
      <c r="AF101">
        <v>35.315571768117103</v>
      </c>
      <c r="AG101">
        <v>38.10102531602481</v>
      </c>
      <c r="AH101">
        <v>41.98076418632499</v>
      </c>
      <c r="AI101">
        <v>46.357905475894498</v>
      </c>
      <c r="AJ101">
        <v>51.5308906362947</v>
      </c>
      <c r="AK101">
        <v>56.504914828987253</v>
      </c>
      <c r="AL101">
        <v>61.478939021679878</v>
      </c>
      <c r="AM101">
        <v>66.850885149787729</v>
      </c>
      <c r="AN101">
        <v>72.919194664872592</v>
      </c>
      <c r="AO101">
        <v>77.495296922149748</v>
      </c>
      <c r="AP101">
        <v>81.971918695572782</v>
      </c>
      <c r="AQ101">
        <v>84.359450308065618</v>
      </c>
      <c r="AR101">
        <v>80.97711385703461</v>
      </c>
      <c r="AS101">
        <v>77.992699341419069</v>
      </c>
      <c r="AT101">
        <v>76.69945305131904</v>
      </c>
      <c r="AU101">
        <v>74.411401922680412</v>
      </c>
      <c r="AV101">
        <v>72.421792245603314</v>
      </c>
      <c r="AW101">
        <v>72.222831277895679</v>
      </c>
      <c r="AX101">
        <v>72.819714181018881</v>
      </c>
      <c r="AY101">
        <v>74.276291681934893</v>
      </c>
      <c r="AZ101">
        <v>75.787834371564841</v>
      </c>
      <c r="BA101">
        <v>79.049102235251169</v>
      </c>
      <c r="BB101">
        <v>79.50714547453299</v>
      </c>
      <c r="BC101">
        <v>81.330157566874462</v>
      </c>
      <c r="BD101">
        <v>85.644924880908761</v>
      </c>
      <c r="BE101">
        <v>89.116892634665248</v>
      </c>
      <c r="BF101">
        <v>92.982777574203496</v>
      </c>
      <c r="BG101">
        <v>97.096005862954001</v>
      </c>
      <c r="BH101">
        <v>100</v>
      </c>
      <c r="BI101">
        <v>102.40930743862232</v>
      </c>
      <c r="BJ101">
        <v>103.93917185782342</v>
      </c>
      <c r="BK101">
        <v>106.44008794430181</v>
      </c>
      <c r="BL101">
        <v>109.50897764748986</v>
      </c>
      <c r="BM101">
        <v>109.78380359105964</v>
      </c>
      <c r="BN101">
        <v>111.50604617075871</v>
      </c>
      <c r="BO101">
        <v>113.60388420666945</v>
      </c>
      <c r="BP101">
        <v>115.98570905093425</v>
      </c>
      <c r="BQ101">
        <v>115.98570905093425</v>
      </c>
      <c r="BR101">
        <v>115.98570905093425</v>
      </c>
    </row>
    <row r="102" spans="1:70" x14ac:dyDescent="0.35">
      <c r="A102" t="s">
        <v>1701</v>
      </c>
      <c r="B102" t="s">
        <v>1702</v>
      </c>
      <c r="C102" t="s">
        <v>1977</v>
      </c>
      <c r="D102" t="s">
        <v>1978</v>
      </c>
      <c r="E102">
        <v>1.2079476086832976</v>
      </c>
      <c r="F102">
        <v>1.2268277376880472</v>
      </c>
      <c r="G102">
        <v>1.2402265389211229</v>
      </c>
      <c r="H102">
        <v>1.2784435742498836</v>
      </c>
      <c r="I102">
        <v>1.3356168681373504</v>
      </c>
      <c r="J102">
        <v>1.3781732879579098</v>
      </c>
      <c r="K102">
        <v>1.4027631333977499</v>
      </c>
      <c r="L102">
        <v>1.4321067075681053</v>
      </c>
      <c r="M102">
        <v>1.458761428328301</v>
      </c>
      <c r="N102">
        <v>1.477115775518081</v>
      </c>
      <c r="O102">
        <v>1.5196698034002867</v>
      </c>
      <c r="P102">
        <v>1.5534558310331921</v>
      </c>
      <c r="Q102">
        <v>1.6095710326360859</v>
      </c>
      <c r="R102">
        <v>1.6931593016892423</v>
      </c>
      <c r="S102">
        <v>1.9107226145657958</v>
      </c>
      <c r="T102">
        <v>2.0707678458063974</v>
      </c>
      <c r="U102">
        <v>2.1718921153627866</v>
      </c>
      <c r="V102">
        <v>2.3550848672645883</v>
      </c>
      <c r="W102">
        <v>2.4904627911280648</v>
      </c>
      <c r="X102">
        <v>2.7926893142043911</v>
      </c>
      <c r="Y102">
        <v>3.2970920965398931</v>
      </c>
      <c r="Z102">
        <v>3.6072063997452806</v>
      </c>
      <c r="AA102">
        <v>3.9312281047951187</v>
      </c>
      <c r="AB102">
        <v>4.2556649561491913</v>
      </c>
      <c r="AC102">
        <v>4.4568033495990278</v>
      </c>
      <c r="AD102">
        <v>4.6066711721570455</v>
      </c>
      <c r="AE102">
        <v>4.8071868461328808</v>
      </c>
      <c r="AF102">
        <v>4.9267489871330179</v>
      </c>
      <c r="AG102">
        <v>5.1480219772439781</v>
      </c>
      <c r="AH102">
        <v>5.6551232106783864</v>
      </c>
      <c r="AI102">
        <v>6.9740430785630823</v>
      </c>
      <c r="AJ102">
        <v>9.3432831434097441</v>
      </c>
      <c r="AK102">
        <v>10.16174411902657</v>
      </c>
      <c r="AL102">
        <v>11.253994094602444</v>
      </c>
      <c r="AM102">
        <v>13.699413509703113</v>
      </c>
      <c r="AN102">
        <v>17.735881207355902</v>
      </c>
      <c r="AO102">
        <v>21.96373135987012</v>
      </c>
      <c r="AP102">
        <v>26.400375829099023</v>
      </c>
      <c r="AQ102">
        <v>30.008807643452176</v>
      </c>
      <c r="AR102">
        <v>33.50895723790979</v>
      </c>
      <c r="AS102">
        <v>37.21103853973996</v>
      </c>
      <c r="AT102">
        <v>40.810892296786108</v>
      </c>
      <c r="AU102">
        <v>43.949457935829017</v>
      </c>
      <c r="AV102">
        <v>47.322212467076525</v>
      </c>
      <c r="AW102">
        <v>51.161837869476273</v>
      </c>
      <c r="AX102">
        <v>55.668715247293086</v>
      </c>
      <c r="AY102">
        <v>58.773778167983757</v>
      </c>
      <c r="AZ102">
        <v>62.850453614281648</v>
      </c>
      <c r="BA102">
        <v>70.017559262511156</v>
      </c>
      <c r="BB102">
        <v>73.865964296166439</v>
      </c>
      <c r="BC102">
        <v>77.336845185835742</v>
      </c>
      <c r="BD102">
        <v>82.566578870354604</v>
      </c>
      <c r="BE102">
        <v>86.85689201053583</v>
      </c>
      <c r="BF102">
        <v>91.340357038337885</v>
      </c>
      <c r="BG102">
        <v>96.938835235586879</v>
      </c>
      <c r="BH102">
        <v>100</v>
      </c>
      <c r="BI102">
        <v>102.72461223295312</v>
      </c>
      <c r="BJ102">
        <v>106.766169154229</v>
      </c>
      <c r="BK102">
        <v>111.40766754463036</v>
      </c>
      <c r="BL102">
        <v>116.27158326016972</v>
      </c>
      <c r="BM102">
        <v>120.30436055019061</v>
      </c>
      <c r="BN102">
        <v>125.6950541410594</v>
      </c>
      <c r="BO102">
        <v>137.12028094820053</v>
      </c>
      <c r="BP102">
        <v>146.25695054141113</v>
      </c>
      <c r="BQ102">
        <v>146.25695054141113</v>
      </c>
      <c r="BR102">
        <v>146.25695054141113</v>
      </c>
    </row>
    <row r="103" spans="1:70" x14ac:dyDescent="0.35">
      <c r="A103" t="s">
        <v>1703</v>
      </c>
      <c r="B103" t="s">
        <v>1704</v>
      </c>
      <c r="C103" t="s">
        <v>1977</v>
      </c>
      <c r="D103" t="s">
        <v>1978</v>
      </c>
      <c r="E103" t="s">
        <v>1213</v>
      </c>
      <c r="F103" t="s">
        <v>1213</v>
      </c>
      <c r="G103" t="s">
        <v>1213</v>
      </c>
      <c r="H103" t="s">
        <v>1213</v>
      </c>
      <c r="I103" t="s">
        <v>1213</v>
      </c>
      <c r="J103" t="s">
        <v>1213</v>
      </c>
      <c r="K103" t="s">
        <v>1213</v>
      </c>
      <c r="L103" t="s">
        <v>1213</v>
      </c>
      <c r="M103" t="s">
        <v>1213</v>
      </c>
      <c r="N103" t="s">
        <v>1213</v>
      </c>
      <c r="O103" t="s">
        <v>1213</v>
      </c>
      <c r="P103" t="s">
        <v>1213</v>
      </c>
      <c r="Q103" t="s">
        <v>1213</v>
      </c>
      <c r="R103" t="s">
        <v>1213</v>
      </c>
      <c r="S103" t="s">
        <v>1213</v>
      </c>
      <c r="T103" t="s">
        <v>1213</v>
      </c>
      <c r="U103" t="s">
        <v>1213</v>
      </c>
      <c r="V103" t="s">
        <v>1213</v>
      </c>
      <c r="W103" t="s">
        <v>1213</v>
      </c>
      <c r="X103" t="s">
        <v>1213</v>
      </c>
      <c r="Y103" t="s">
        <v>1213</v>
      </c>
      <c r="Z103" t="s">
        <v>1213</v>
      </c>
      <c r="AA103" t="s">
        <v>1213</v>
      </c>
      <c r="AB103" t="s">
        <v>1213</v>
      </c>
      <c r="AC103" t="s">
        <v>1213</v>
      </c>
      <c r="AD103" t="s">
        <v>1213</v>
      </c>
      <c r="AE103" t="s">
        <v>1213</v>
      </c>
      <c r="AF103" t="s">
        <v>1213</v>
      </c>
      <c r="AG103" t="s">
        <v>1213</v>
      </c>
      <c r="AH103" t="s">
        <v>1213</v>
      </c>
      <c r="AI103" t="s">
        <v>1213</v>
      </c>
      <c r="AJ103" t="s">
        <v>1213</v>
      </c>
      <c r="AK103" t="s">
        <v>1213</v>
      </c>
      <c r="AL103" t="s">
        <v>1213</v>
      </c>
      <c r="AM103" t="s">
        <v>1213</v>
      </c>
      <c r="AN103" t="s">
        <v>1213</v>
      </c>
      <c r="AO103" t="s">
        <v>1213</v>
      </c>
      <c r="AP103" t="s">
        <v>1213</v>
      </c>
      <c r="AQ103" t="s">
        <v>1213</v>
      </c>
      <c r="AR103" t="s">
        <v>1213</v>
      </c>
      <c r="AS103" t="s">
        <v>1213</v>
      </c>
      <c r="AT103" t="s">
        <v>1213</v>
      </c>
      <c r="AU103" t="s">
        <v>1213</v>
      </c>
      <c r="AV103" t="s">
        <v>1213</v>
      </c>
      <c r="AW103" t="s">
        <v>1213</v>
      </c>
      <c r="AX103" t="s">
        <v>1213</v>
      </c>
      <c r="AY103" t="s">
        <v>1213</v>
      </c>
      <c r="AZ103" t="s">
        <v>1213</v>
      </c>
      <c r="BA103" t="s">
        <v>1213</v>
      </c>
      <c r="BB103" t="s">
        <v>1213</v>
      </c>
      <c r="BC103" t="s">
        <v>1213</v>
      </c>
      <c r="BD103" t="s">
        <v>1213</v>
      </c>
      <c r="BE103" t="s">
        <v>1213</v>
      </c>
      <c r="BF103" t="s">
        <v>1213</v>
      </c>
      <c r="BG103" t="s">
        <v>1213</v>
      </c>
      <c r="BH103" t="s">
        <v>1213</v>
      </c>
      <c r="BI103" t="s">
        <v>1213</v>
      </c>
      <c r="BJ103" t="s">
        <v>1213</v>
      </c>
      <c r="BK103" t="s">
        <v>1213</v>
      </c>
      <c r="BL103" t="s">
        <v>1213</v>
      </c>
      <c r="BM103" t="s">
        <v>1213</v>
      </c>
      <c r="BN103" t="s">
        <v>1213</v>
      </c>
      <c r="BO103" t="s">
        <v>1213</v>
      </c>
      <c r="BP103" t="s">
        <v>1213</v>
      </c>
      <c r="BQ103" t="s">
        <v>1213</v>
      </c>
      <c r="BR103" t="s">
        <v>1213</v>
      </c>
    </row>
    <row r="104" spans="1:70" x14ac:dyDescent="0.35">
      <c r="A104" t="s">
        <v>1705</v>
      </c>
      <c r="B104" t="s">
        <v>1706</v>
      </c>
      <c r="C104" t="s">
        <v>1977</v>
      </c>
      <c r="D104" t="s">
        <v>1978</v>
      </c>
      <c r="E104">
        <v>0</v>
      </c>
      <c r="F104">
        <v>0</v>
      </c>
      <c r="G104">
        <v>0</v>
      </c>
      <c r="H104">
        <v>0</v>
      </c>
      <c r="I104">
        <v>0</v>
      </c>
      <c r="J104">
        <v>0</v>
      </c>
      <c r="K104">
        <v>0</v>
      </c>
      <c r="L104">
        <v>0</v>
      </c>
      <c r="M104">
        <v>0</v>
      </c>
      <c r="N104">
        <v>0</v>
      </c>
      <c r="O104">
        <v>0</v>
      </c>
      <c r="P104">
        <v>0</v>
      </c>
      <c r="Q104">
        <v>0</v>
      </c>
      <c r="R104">
        <v>0</v>
      </c>
      <c r="S104">
        <v>0</v>
      </c>
      <c r="T104">
        <v>0</v>
      </c>
      <c r="U104">
        <v>0</v>
      </c>
      <c r="V104">
        <v>0</v>
      </c>
      <c r="W104">
        <v>0</v>
      </c>
      <c r="X104">
        <v>0</v>
      </c>
      <c r="Y104">
        <v>0</v>
      </c>
      <c r="Z104">
        <v>0</v>
      </c>
      <c r="AA104">
        <v>0</v>
      </c>
      <c r="AB104">
        <v>0</v>
      </c>
      <c r="AC104">
        <v>0</v>
      </c>
      <c r="AD104">
        <v>1.1226292000000031E-4</v>
      </c>
      <c r="AE104">
        <v>1.6839438000000047E-4</v>
      </c>
      <c r="AF104">
        <v>3.9292010281600517E-4</v>
      </c>
      <c r="AG104">
        <v>1.1226288651885849E-3</v>
      </c>
      <c r="AH104">
        <v>1.6839432977828819E-2</v>
      </c>
      <c r="AI104">
        <v>0.10103659786697293</v>
      </c>
      <c r="AJ104">
        <v>0.22452577303771701</v>
      </c>
      <c r="AK104">
        <v>1.6278118545234497</v>
      </c>
      <c r="AL104">
        <v>26.044989672375248</v>
      </c>
      <c r="AM104">
        <v>53.998448415570884</v>
      </c>
      <c r="AN104">
        <v>56.131443259429254</v>
      </c>
      <c r="AO104">
        <v>58.545095319584675</v>
      </c>
      <c r="AP104">
        <v>60.986813101369847</v>
      </c>
      <c r="AQ104">
        <v>64.887948407900197</v>
      </c>
      <c r="AR104">
        <v>67.495885090322986</v>
      </c>
      <c r="AS104">
        <v>70.608333333333448</v>
      </c>
      <c r="AT104">
        <v>73.27500000000019</v>
      </c>
      <c r="AU104">
        <v>74.500000000000199</v>
      </c>
      <c r="AV104">
        <v>75.816666666666876</v>
      </c>
      <c r="AW104">
        <v>77.375000000000128</v>
      </c>
      <c r="AX104">
        <v>79.941666666666876</v>
      </c>
      <c r="AY104">
        <v>82.491666666666887</v>
      </c>
      <c r="AZ104">
        <v>84.88333333333351</v>
      </c>
      <c r="BA104">
        <v>90.041666666666956</v>
      </c>
      <c r="BB104">
        <v>92.183333333333607</v>
      </c>
      <c r="BC104">
        <v>93.13333333333361</v>
      </c>
      <c r="BD104">
        <v>95.250000000000014</v>
      </c>
      <c r="BE104">
        <v>98.500000000000156</v>
      </c>
      <c r="BF104">
        <v>100.68333333333348</v>
      </c>
      <c r="BG104">
        <v>100.4666666666665</v>
      </c>
      <c r="BH104">
        <v>100</v>
      </c>
      <c r="BI104">
        <v>98.875000000000355</v>
      </c>
      <c r="BJ104">
        <v>99.991666666666873</v>
      </c>
      <c r="BK104">
        <v>101.4916666666667</v>
      </c>
      <c r="BL104">
        <v>102.27500000000056</v>
      </c>
      <c r="BM104">
        <v>102.43333333333378</v>
      </c>
      <c r="BN104">
        <v>105.05000000000013</v>
      </c>
      <c r="BO104">
        <v>116.37500000000043</v>
      </c>
      <c r="BP104">
        <v>125.61666666666682</v>
      </c>
      <c r="BQ104">
        <v>125.61666666666682</v>
      </c>
      <c r="BR104">
        <v>125.61666666666682</v>
      </c>
    </row>
    <row r="105" spans="1:70" x14ac:dyDescent="0.35">
      <c r="A105" t="s">
        <v>1707</v>
      </c>
      <c r="B105" t="s">
        <v>1708</v>
      </c>
      <c r="C105" t="s">
        <v>1977</v>
      </c>
      <c r="D105" t="s">
        <v>1978</v>
      </c>
      <c r="E105">
        <v>0.66040762342671755</v>
      </c>
      <c r="F105">
        <v>0.68536909252601452</v>
      </c>
      <c r="G105">
        <v>0.68156595023575872</v>
      </c>
      <c r="H105">
        <v>0.71091978085081931</v>
      </c>
      <c r="I105">
        <v>0.77605528820026215</v>
      </c>
      <c r="J105">
        <v>0.79362473425904478</v>
      </c>
      <c r="K105">
        <v>0.85951015698860234</v>
      </c>
      <c r="L105">
        <v>0.83428086096764864</v>
      </c>
      <c r="M105">
        <v>0.84526176475787085</v>
      </c>
      <c r="N105">
        <v>0.85720684546339099</v>
      </c>
      <c r="O105">
        <v>0.86893766463105293</v>
      </c>
      <c r="P105">
        <v>0.95217827188528237</v>
      </c>
      <c r="Q105">
        <v>0.98254984479943808</v>
      </c>
      <c r="R105">
        <v>1.2059710628486304</v>
      </c>
      <c r="S105">
        <v>1.386272146511013</v>
      </c>
      <c r="T105">
        <v>1.6187994798961245</v>
      </c>
      <c r="U105">
        <v>1.7327330523705147</v>
      </c>
      <c r="V105">
        <v>1.8452203594668442</v>
      </c>
      <c r="W105">
        <v>1.7958866404980607</v>
      </c>
      <c r="X105">
        <v>2.0310386777154417</v>
      </c>
      <c r="Y105">
        <v>2.392122933497062</v>
      </c>
      <c r="Z105">
        <v>2.6518676153513017</v>
      </c>
      <c r="AA105">
        <v>2.8470249780051313</v>
      </c>
      <c r="AB105">
        <v>3.1386646323179566</v>
      </c>
      <c r="AC105">
        <v>3.339602958725723</v>
      </c>
      <c r="AD105">
        <v>3.6952319015036283</v>
      </c>
      <c r="AE105">
        <v>3.8164327968167719</v>
      </c>
      <c r="AF105">
        <v>3.3794716742979696</v>
      </c>
      <c r="AG105">
        <v>3.518214804440793</v>
      </c>
      <c r="AH105">
        <v>3.7618126565019088</v>
      </c>
      <c r="AI105">
        <v>4.5621771213344742</v>
      </c>
      <c r="AJ105">
        <v>5.2656606073604033</v>
      </c>
      <c r="AK105">
        <v>6.2850132345404717</v>
      </c>
      <c r="AL105">
        <v>8.1520374751739251</v>
      </c>
      <c r="AM105">
        <v>11.358365839445371</v>
      </c>
      <c r="AN105">
        <v>14.494204512998994</v>
      </c>
      <c r="AO105">
        <v>17.477633044460241</v>
      </c>
      <c r="AP105">
        <v>21.070860904856222</v>
      </c>
      <c r="AQ105">
        <v>22.18109203985636</v>
      </c>
      <c r="AR105">
        <v>22.847499486038149</v>
      </c>
      <c r="AS105">
        <v>24.979907328956983</v>
      </c>
      <c r="AT105">
        <v>28.306412204390551</v>
      </c>
      <c r="AU105">
        <v>30.297166526265642</v>
      </c>
      <c r="AV105">
        <v>38.992325401254512</v>
      </c>
      <c r="AW105">
        <v>47.193126524203407</v>
      </c>
      <c r="AX105">
        <v>53.787426022911255</v>
      </c>
      <c r="AY105">
        <v>59.889725268891617</v>
      </c>
      <c r="AZ105">
        <v>63.816830939476525</v>
      </c>
      <c r="BA105">
        <v>73.569175125447302</v>
      </c>
      <c r="BB105">
        <v>73.85895383613709</v>
      </c>
      <c r="BC105">
        <v>77.424378062122145</v>
      </c>
      <c r="BD105">
        <v>82.327505079773204</v>
      </c>
      <c r="BE105">
        <v>86.45873349528847</v>
      </c>
      <c r="BF105">
        <v>90.578512937754965</v>
      </c>
      <c r="BG105">
        <v>93.692753115982541</v>
      </c>
      <c r="BH105">
        <v>100</v>
      </c>
      <c r="BI105">
        <v>111.50290739426698</v>
      </c>
      <c r="BJ105">
        <v>123.41151683410173</v>
      </c>
      <c r="BK105">
        <v>138.81501561594604</v>
      </c>
      <c r="BL105">
        <v>164.77867430744698</v>
      </c>
      <c r="BM105">
        <v>202.34213396446086</v>
      </c>
      <c r="BN105">
        <v>236.41963305841998</v>
      </c>
      <c r="BO105">
        <v>316.7643202665065</v>
      </c>
      <c r="BP105">
        <v>433.37640487098332</v>
      </c>
      <c r="BQ105">
        <v>433.37640487098332</v>
      </c>
      <c r="BR105">
        <v>433.37640487098332</v>
      </c>
    </row>
    <row r="106" spans="1:70" x14ac:dyDescent="0.35">
      <c r="A106" t="s">
        <v>1709</v>
      </c>
      <c r="B106" t="s">
        <v>1710</v>
      </c>
      <c r="C106" t="s">
        <v>1977</v>
      </c>
      <c r="D106" t="s">
        <v>1978</v>
      </c>
      <c r="E106">
        <v>0</v>
      </c>
      <c r="F106">
        <v>0</v>
      </c>
      <c r="G106">
        <v>0</v>
      </c>
      <c r="H106">
        <v>0</v>
      </c>
      <c r="I106">
        <v>0</v>
      </c>
      <c r="J106">
        <v>0</v>
      </c>
      <c r="K106">
        <v>0</v>
      </c>
      <c r="L106">
        <v>0</v>
      </c>
      <c r="M106">
        <v>0</v>
      </c>
      <c r="N106">
        <v>0</v>
      </c>
      <c r="O106">
        <v>0</v>
      </c>
      <c r="P106">
        <v>0</v>
      </c>
      <c r="Q106">
        <v>2.0071435304170411</v>
      </c>
      <c r="R106">
        <v>2.0751451145014688</v>
      </c>
      <c r="S106">
        <v>2.1124363057582145</v>
      </c>
      <c r="T106">
        <v>2.1935994867900384</v>
      </c>
      <c r="U106">
        <v>2.3082896057919635</v>
      </c>
      <c r="V106">
        <v>2.3985182388358575</v>
      </c>
      <c r="W106">
        <v>2.5109402125396465</v>
      </c>
      <c r="X106">
        <v>2.7363325598039259</v>
      </c>
      <c r="Y106">
        <v>2.9904245003700898</v>
      </c>
      <c r="Z106">
        <v>3.1298205650135653</v>
      </c>
      <c r="AA106">
        <v>3.3437689982728829</v>
      </c>
      <c r="AB106">
        <v>3.5871918948926673</v>
      </c>
      <c r="AC106">
        <v>3.8909500986923242</v>
      </c>
      <c r="AD106">
        <v>4.1610732790525464</v>
      </c>
      <c r="AE106">
        <v>4.3812632000986849</v>
      </c>
      <c r="AF106">
        <v>4.7613077350110995</v>
      </c>
      <c r="AG106">
        <v>5.5099542931162073</v>
      </c>
      <c r="AH106">
        <v>6.4548647298297457</v>
      </c>
      <c r="AI106">
        <v>8.2860840118430676</v>
      </c>
      <c r="AJ106">
        <v>11.171094867999035</v>
      </c>
      <c r="AK106">
        <v>13.81369787811491</v>
      </c>
      <c r="AL106">
        <v>16.91683937823834</v>
      </c>
      <c r="AM106">
        <v>20.108721317542567</v>
      </c>
      <c r="AN106">
        <v>25.80058906982477</v>
      </c>
      <c r="AO106">
        <v>31.855737108314823</v>
      </c>
      <c r="AP106">
        <v>37.686953491241006</v>
      </c>
      <c r="AQ106">
        <v>43.021085615593307</v>
      </c>
      <c r="AR106">
        <v>47.322223661485282</v>
      </c>
      <c r="AS106">
        <v>51.961509992598053</v>
      </c>
      <c r="AT106">
        <v>56.698741672834842</v>
      </c>
      <c r="AU106">
        <v>59.684184554650813</v>
      </c>
      <c r="AV106">
        <v>62.466074512706591</v>
      </c>
      <c r="AW106">
        <v>66.679003207500514</v>
      </c>
      <c r="AX106">
        <v>69.053787318035901</v>
      </c>
      <c r="AY106">
        <v>71.76782630150494</v>
      </c>
      <c r="AZ106">
        <v>77.479644707623919</v>
      </c>
      <c r="BA106">
        <v>82.161361954107932</v>
      </c>
      <c r="BB106">
        <v>85.621761658030991</v>
      </c>
      <c r="BC106">
        <v>89.77917591907223</v>
      </c>
      <c r="BD106">
        <v>93.307426597582221</v>
      </c>
      <c r="BE106">
        <v>98.581297804095243</v>
      </c>
      <c r="BF106">
        <v>100.289908709598</v>
      </c>
      <c r="BG106">
        <v>100.06168270416954</v>
      </c>
      <c r="BH106">
        <v>100</v>
      </c>
      <c r="BI106">
        <v>100.39476930668648</v>
      </c>
      <c r="BJ106">
        <v>102.75228226005412</v>
      </c>
      <c r="BK106">
        <v>105.68097705403413</v>
      </c>
      <c r="BL106">
        <v>109.20922773254321</v>
      </c>
      <c r="BM106">
        <v>112.84233900814168</v>
      </c>
      <c r="BN106">
        <v>118.60967184801369</v>
      </c>
      <c r="BO106">
        <v>135.93634344929634</v>
      </c>
      <c r="BP106">
        <v>159.21539600296055</v>
      </c>
      <c r="BQ106">
        <v>159.21539600296055</v>
      </c>
      <c r="BR106">
        <v>159.21539600296055</v>
      </c>
    </row>
    <row r="107" spans="1:70" x14ac:dyDescent="0.35">
      <c r="A107" t="s">
        <v>1711</v>
      </c>
      <c r="B107" t="s">
        <v>1712</v>
      </c>
      <c r="C107" t="s">
        <v>1977</v>
      </c>
      <c r="D107" t="s">
        <v>1978</v>
      </c>
      <c r="E107" t="s">
        <v>1213</v>
      </c>
      <c r="F107" t="s">
        <v>1213</v>
      </c>
      <c r="G107" t="s">
        <v>1213</v>
      </c>
      <c r="H107" t="s">
        <v>1213</v>
      </c>
      <c r="I107" t="s">
        <v>1213</v>
      </c>
      <c r="J107" t="s">
        <v>1213</v>
      </c>
      <c r="K107" t="s">
        <v>1213</v>
      </c>
      <c r="L107" t="s">
        <v>1213</v>
      </c>
      <c r="M107" t="s">
        <v>1213</v>
      </c>
      <c r="N107" t="s">
        <v>1213</v>
      </c>
      <c r="O107" t="s">
        <v>1213</v>
      </c>
      <c r="P107" t="s">
        <v>1213</v>
      </c>
      <c r="Q107" t="s">
        <v>1213</v>
      </c>
      <c r="R107" t="s">
        <v>1213</v>
      </c>
      <c r="S107" t="s">
        <v>1213</v>
      </c>
      <c r="T107" t="s">
        <v>1213</v>
      </c>
      <c r="U107" t="s">
        <v>1213</v>
      </c>
      <c r="V107" t="s">
        <v>1213</v>
      </c>
      <c r="W107" t="s">
        <v>1213</v>
      </c>
      <c r="X107" t="s">
        <v>1213</v>
      </c>
      <c r="Y107" t="s">
        <v>1213</v>
      </c>
      <c r="Z107" t="s">
        <v>1213</v>
      </c>
      <c r="AA107" t="s">
        <v>1213</v>
      </c>
      <c r="AB107" t="s">
        <v>1213</v>
      </c>
      <c r="AC107" t="s">
        <v>1213</v>
      </c>
      <c r="AD107" t="s">
        <v>1213</v>
      </c>
      <c r="AE107" t="s">
        <v>1213</v>
      </c>
      <c r="AF107" t="s">
        <v>1213</v>
      </c>
      <c r="AG107" t="s">
        <v>1213</v>
      </c>
      <c r="AH107" t="s">
        <v>1213</v>
      </c>
      <c r="AI107" t="s">
        <v>1213</v>
      </c>
      <c r="AJ107" t="s">
        <v>1213</v>
      </c>
      <c r="AK107" t="s">
        <v>1213</v>
      </c>
      <c r="AL107" t="s">
        <v>1213</v>
      </c>
      <c r="AM107" t="s">
        <v>1213</v>
      </c>
      <c r="AN107" t="s">
        <v>1213</v>
      </c>
      <c r="AO107" t="s">
        <v>1213</v>
      </c>
      <c r="AP107" t="s">
        <v>1213</v>
      </c>
      <c r="AQ107" t="s">
        <v>1213</v>
      </c>
      <c r="AR107" t="s">
        <v>1213</v>
      </c>
      <c r="AS107" t="s">
        <v>1213</v>
      </c>
      <c r="AT107" t="s">
        <v>1213</v>
      </c>
      <c r="AU107" t="s">
        <v>1213</v>
      </c>
      <c r="AV107" t="s">
        <v>1213</v>
      </c>
      <c r="AW107" t="s">
        <v>1213</v>
      </c>
      <c r="AX107" t="s">
        <v>1213</v>
      </c>
      <c r="AY107" t="s">
        <v>1213</v>
      </c>
      <c r="AZ107" t="s">
        <v>1213</v>
      </c>
      <c r="BA107" t="s">
        <v>1213</v>
      </c>
      <c r="BB107" t="s">
        <v>1213</v>
      </c>
      <c r="BC107" t="s">
        <v>1213</v>
      </c>
      <c r="BD107" t="s">
        <v>1213</v>
      </c>
      <c r="BE107" t="s">
        <v>1213</v>
      </c>
      <c r="BF107" t="s">
        <v>1213</v>
      </c>
      <c r="BG107" t="s">
        <v>1213</v>
      </c>
      <c r="BH107" t="s">
        <v>1213</v>
      </c>
      <c r="BI107" t="s">
        <v>1213</v>
      </c>
      <c r="BJ107" t="s">
        <v>1213</v>
      </c>
      <c r="BK107" t="s">
        <v>1213</v>
      </c>
      <c r="BL107" t="s">
        <v>1213</v>
      </c>
      <c r="BM107" t="s">
        <v>1213</v>
      </c>
      <c r="BN107" t="s">
        <v>1213</v>
      </c>
      <c r="BO107" t="s">
        <v>1213</v>
      </c>
      <c r="BP107" t="s">
        <v>1213</v>
      </c>
      <c r="BQ107" t="s">
        <v>1213</v>
      </c>
      <c r="BR107" t="s">
        <v>1213</v>
      </c>
    </row>
    <row r="108" spans="1:70" x14ac:dyDescent="0.35">
      <c r="A108" t="s">
        <v>1713</v>
      </c>
      <c r="B108" t="s">
        <v>1714</v>
      </c>
      <c r="C108" t="s">
        <v>1977</v>
      </c>
      <c r="D108" t="s">
        <v>1978</v>
      </c>
      <c r="E108" t="s">
        <v>1213</v>
      </c>
      <c r="F108" t="s">
        <v>1213</v>
      </c>
      <c r="G108" t="s">
        <v>1213</v>
      </c>
      <c r="H108" t="s">
        <v>1213</v>
      </c>
      <c r="I108" t="s">
        <v>1213</v>
      </c>
      <c r="J108" t="s">
        <v>1213</v>
      </c>
      <c r="K108" t="s">
        <v>1213</v>
      </c>
      <c r="L108" t="s">
        <v>1213</v>
      </c>
      <c r="M108" t="s">
        <v>1213</v>
      </c>
      <c r="N108" t="s">
        <v>1213</v>
      </c>
      <c r="O108" t="s">
        <v>1213</v>
      </c>
      <c r="P108" t="s">
        <v>1213</v>
      </c>
      <c r="Q108" t="s">
        <v>1213</v>
      </c>
      <c r="R108" t="s">
        <v>1213</v>
      </c>
      <c r="S108" t="s">
        <v>1213</v>
      </c>
      <c r="T108" t="s">
        <v>1213</v>
      </c>
      <c r="U108" t="s">
        <v>1213</v>
      </c>
      <c r="V108" t="s">
        <v>1213</v>
      </c>
      <c r="W108" t="s">
        <v>1213</v>
      </c>
      <c r="X108" t="s">
        <v>1213</v>
      </c>
      <c r="Y108" t="s">
        <v>1213</v>
      </c>
      <c r="Z108" t="s">
        <v>1213</v>
      </c>
      <c r="AA108" t="s">
        <v>1213</v>
      </c>
      <c r="AB108" t="s">
        <v>1213</v>
      </c>
      <c r="AC108" t="s">
        <v>1213</v>
      </c>
      <c r="AD108" t="s">
        <v>1213</v>
      </c>
      <c r="AE108" t="s">
        <v>1213</v>
      </c>
      <c r="AF108" t="s">
        <v>1213</v>
      </c>
      <c r="AG108" t="s">
        <v>1213</v>
      </c>
      <c r="AH108" t="s">
        <v>1213</v>
      </c>
      <c r="AI108" t="s">
        <v>1213</v>
      </c>
      <c r="AJ108" t="s">
        <v>1213</v>
      </c>
      <c r="AK108" t="s">
        <v>1213</v>
      </c>
      <c r="AL108" t="s">
        <v>1213</v>
      </c>
      <c r="AM108" t="s">
        <v>1213</v>
      </c>
      <c r="AN108" t="s">
        <v>1213</v>
      </c>
      <c r="AO108" t="s">
        <v>1213</v>
      </c>
      <c r="AP108" t="s">
        <v>1213</v>
      </c>
      <c r="AQ108" t="s">
        <v>1213</v>
      </c>
      <c r="AR108" t="s">
        <v>1213</v>
      </c>
      <c r="AS108" t="s">
        <v>1213</v>
      </c>
      <c r="AT108" t="s">
        <v>1213</v>
      </c>
      <c r="AU108" t="s">
        <v>1213</v>
      </c>
      <c r="AV108" t="s">
        <v>1213</v>
      </c>
      <c r="AW108" t="s">
        <v>1213</v>
      </c>
      <c r="AX108" t="s">
        <v>1213</v>
      </c>
      <c r="AY108" t="s">
        <v>1213</v>
      </c>
      <c r="AZ108" t="s">
        <v>1213</v>
      </c>
      <c r="BA108" t="s">
        <v>1213</v>
      </c>
      <c r="BB108" t="s">
        <v>1213</v>
      </c>
      <c r="BC108" t="s">
        <v>1213</v>
      </c>
      <c r="BD108" t="s">
        <v>1213</v>
      </c>
      <c r="BE108" t="s">
        <v>1213</v>
      </c>
      <c r="BF108" t="s">
        <v>1213</v>
      </c>
      <c r="BG108" t="s">
        <v>1213</v>
      </c>
      <c r="BH108" t="s">
        <v>1213</v>
      </c>
      <c r="BI108" t="s">
        <v>1213</v>
      </c>
      <c r="BJ108" t="s">
        <v>1213</v>
      </c>
      <c r="BK108" t="s">
        <v>1213</v>
      </c>
      <c r="BL108" t="s">
        <v>1213</v>
      </c>
      <c r="BM108" t="s">
        <v>1213</v>
      </c>
      <c r="BN108" t="s">
        <v>1213</v>
      </c>
      <c r="BO108" t="s">
        <v>1213</v>
      </c>
      <c r="BP108" t="s">
        <v>1213</v>
      </c>
      <c r="BQ108" t="s">
        <v>1213</v>
      </c>
      <c r="BR108" t="s">
        <v>1213</v>
      </c>
    </row>
    <row r="109" spans="1:70" x14ac:dyDescent="0.35">
      <c r="A109" t="s">
        <v>1715</v>
      </c>
      <c r="B109" t="s">
        <v>1716</v>
      </c>
      <c r="C109" t="s">
        <v>1977</v>
      </c>
      <c r="D109" t="s">
        <v>1978</v>
      </c>
      <c r="E109" t="s">
        <v>1213</v>
      </c>
      <c r="F109" t="s">
        <v>1213</v>
      </c>
      <c r="G109" t="s">
        <v>1213</v>
      </c>
      <c r="H109" t="s">
        <v>1213</v>
      </c>
      <c r="I109" t="s">
        <v>1213</v>
      </c>
      <c r="J109" t="s">
        <v>1213</v>
      </c>
      <c r="K109" t="s">
        <v>1213</v>
      </c>
      <c r="L109" t="s">
        <v>1213</v>
      </c>
      <c r="M109" t="s">
        <v>1213</v>
      </c>
      <c r="N109" t="s">
        <v>1213</v>
      </c>
      <c r="O109" t="s">
        <v>1213</v>
      </c>
      <c r="P109" t="s">
        <v>1213</v>
      </c>
      <c r="Q109" t="s">
        <v>1213</v>
      </c>
      <c r="R109" t="s">
        <v>1213</v>
      </c>
      <c r="S109" t="s">
        <v>1213</v>
      </c>
      <c r="T109" t="s">
        <v>1213</v>
      </c>
      <c r="U109" t="s">
        <v>1213</v>
      </c>
      <c r="V109" t="s">
        <v>1213</v>
      </c>
      <c r="W109" t="s">
        <v>1213</v>
      </c>
      <c r="X109" t="s">
        <v>1213</v>
      </c>
      <c r="Y109" t="s">
        <v>1213</v>
      </c>
      <c r="Z109" t="s">
        <v>1213</v>
      </c>
      <c r="AA109" t="s">
        <v>1213</v>
      </c>
      <c r="AB109" t="s">
        <v>1213</v>
      </c>
      <c r="AC109" t="s">
        <v>1213</v>
      </c>
      <c r="AD109" t="s">
        <v>1213</v>
      </c>
      <c r="AE109" t="s">
        <v>1213</v>
      </c>
      <c r="AF109" t="s">
        <v>1213</v>
      </c>
      <c r="AG109" t="s">
        <v>1213</v>
      </c>
      <c r="AH109" t="s">
        <v>1213</v>
      </c>
      <c r="AI109" t="s">
        <v>1213</v>
      </c>
      <c r="AJ109" t="s">
        <v>1213</v>
      </c>
      <c r="AK109" t="s">
        <v>1213</v>
      </c>
      <c r="AL109" t="s">
        <v>1213</v>
      </c>
      <c r="AM109" t="s">
        <v>1213</v>
      </c>
      <c r="AN109" t="s">
        <v>1213</v>
      </c>
      <c r="AO109" t="s">
        <v>1213</v>
      </c>
      <c r="AP109" t="s">
        <v>1213</v>
      </c>
      <c r="AQ109" t="s">
        <v>1213</v>
      </c>
      <c r="AR109" t="s">
        <v>1213</v>
      </c>
      <c r="AS109" t="s">
        <v>1213</v>
      </c>
      <c r="AT109" t="s">
        <v>1213</v>
      </c>
      <c r="AU109" t="s">
        <v>1213</v>
      </c>
      <c r="AV109" t="s">
        <v>1213</v>
      </c>
      <c r="AW109" t="s">
        <v>1213</v>
      </c>
      <c r="AX109" t="s">
        <v>1213</v>
      </c>
      <c r="AY109" t="s">
        <v>1213</v>
      </c>
      <c r="AZ109" t="s">
        <v>1213</v>
      </c>
      <c r="BA109" t="s">
        <v>1213</v>
      </c>
      <c r="BB109" t="s">
        <v>1213</v>
      </c>
      <c r="BC109" t="s">
        <v>1213</v>
      </c>
      <c r="BD109" t="s">
        <v>1213</v>
      </c>
      <c r="BE109" t="s">
        <v>1213</v>
      </c>
      <c r="BF109" t="s">
        <v>1213</v>
      </c>
      <c r="BG109" t="s">
        <v>1213</v>
      </c>
      <c r="BH109" t="s">
        <v>1213</v>
      </c>
      <c r="BI109" t="s">
        <v>1213</v>
      </c>
      <c r="BJ109" t="s">
        <v>1213</v>
      </c>
      <c r="BK109" t="s">
        <v>1213</v>
      </c>
      <c r="BL109" t="s">
        <v>1213</v>
      </c>
      <c r="BM109" t="s">
        <v>1213</v>
      </c>
      <c r="BN109" t="s">
        <v>1213</v>
      </c>
      <c r="BO109" t="s">
        <v>1213</v>
      </c>
      <c r="BP109" t="s">
        <v>1213</v>
      </c>
      <c r="BQ109" t="s">
        <v>1213</v>
      </c>
      <c r="BR109" t="s">
        <v>1213</v>
      </c>
    </row>
    <row r="110" spans="1:70" x14ac:dyDescent="0.35">
      <c r="A110" t="s">
        <v>1717</v>
      </c>
      <c r="B110" t="s">
        <v>1718</v>
      </c>
      <c r="C110" t="s">
        <v>1977</v>
      </c>
      <c r="D110" t="s">
        <v>1978</v>
      </c>
      <c r="E110" t="s">
        <v>1213</v>
      </c>
      <c r="F110" t="s">
        <v>1213</v>
      </c>
      <c r="G110" t="s">
        <v>1213</v>
      </c>
      <c r="H110" t="s">
        <v>1213</v>
      </c>
      <c r="I110" t="s">
        <v>1213</v>
      </c>
      <c r="J110" t="s">
        <v>1213</v>
      </c>
      <c r="K110" t="s">
        <v>1213</v>
      </c>
      <c r="L110" t="s">
        <v>1213</v>
      </c>
      <c r="M110" t="s">
        <v>1213</v>
      </c>
      <c r="N110" t="s">
        <v>1213</v>
      </c>
      <c r="O110" t="s">
        <v>1213</v>
      </c>
      <c r="P110" t="s">
        <v>1213</v>
      </c>
      <c r="Q110" t="s">
        <v>1213</v>
      </c>
      <c r="R110" t="s">
        <v>1213</v>
      </c>
      <c r="S110" t="s">
        <v>1213</v>
      </c>
      <c r="T110" t="s">
        <v>1213</v>
      </c>
      <c r="U110" t="s">
        <v>1213</v>
      </c>
      <c r="V110" t="s">
        <v>1213</v>
      </c>
      <c r="W110" t="s">
        <v>1213</v>
      </c>
      <c r="X110" t="s">
        <v>1213</v>
      </c>
      <c r="Y110" t="s">
        <v>1213</v>
      </c>
      <c r="Z110" t="s">
        <v>1213</v>
      </c>
      <c r="AA110" t="s">
        <v>1213</v>
      </c>
      <c r="AB110" t="s">
        <v>1213</v>
      </c>
      <c r="AC110" t="s">
        <v>1213</v>
      </c>
      <c r="AD110" t="s">
        <v>1213</v>
      </c>
      <c r="AE110" t="s">
        <v>1213</v>
      </c>
      <c r="AF110" t="s">
        <v>1213</v>
      </c>
      <c r="AG110" t="s">
        <v>1213</v>
      </c>
      <c r="AH110" t="s">
        <v>1213</v>
      </c>
      <c r="AI110" t="s">
        <v>1213</v>
      </c>
      <c r="AJ110" t="s">
        <v>1213</v>
      </c>
      <c r="AK110" t="s">
        <v>1213</v>
      </c>
      <c r="AL110" t="s">
        <v>1213</v>
      </c>
      <c r="AM110" t="s">
        <v>1213</v>
      </c>
      <c r="AN110" t="s">
        <v>1213</v>
      </c>
      <c r="AO110" t="s">
        <v>1213</v>
      </c>
      <c r="AP110" t="s">
        <v>1213</v>
      </c>
      <c r="AQ110" t="s">
        <v>1213</v>
      </c>
      <c r="AR110" t="s">
        <v>1213</v>
      </c>
      <c r="AS110" t="s">
        <v>1213</v>
      </c>
      <c r="AT110" t="s">
        <v>1213</v>
      </c>
      <c r="AU110" t="s">
        <v>1213</v>
      </c>
      <c r="AV110" t="s">
        <v>1213</v>
      </c>
      <c r="AW110" t="s">
        <v>1213</v>
      </c>
      <c r="AX110" t="s">
        <v>1213</v>
      </c>
      <c r="AY110" t="s">
        <v>1213</v>
      </c>
      <c r="AZ110" t="s">
        <v>1213</v>
      </c>
      <c r="BA110" t="s">
        <v>1213</v>
      </c>
      <c r="BB110" t="s">
        <v>1213</v>
      </c>
      <c r="BC110" t="s">
        <v>1213</v>
      </c>
      <c r="BD110" t="s">
        <v>1213</v>
      </c>
      <c r="BE110" t="s">
        <v>1213</v>
      </c>
      <c r="BF110" t="s">
        <v>1213</v>
      </c>
      <c r="BG110" t="s">
        <v>1213</v>
      </c>
      <c r="BH110" t="s">
        <v>1213</v>
      </c>
      <c r="BI110" t="s">
        <v>1213</v>
      </c>
      <c r="BJ110" t="s">
        <v>1213</v>
      </c>
      <c r="BK110" t="s">
        <v>1213</v>
      </c>
      <c r="BL110" t="s">
        <v>1213</v>
      </c>
      <c r="BM110" t="s">
        <v>1213</v>
      </c>
      <c r="BN110" t="s">
        <v>1213</v>
      </c>
      <c r="BO110" t="s">
        <v>1213</v>
      </c>
      <c r="BP110" t="s">
        <v>1213</v>
      </c>
      <c r="BQ110" t="s">
        <v>1213</v>
      </c>
      <c r="BR110" t="s">
        <v>1213</v>
      </c>
    </row>
    <row r="111" spans="1:70" x14ac:dyDescent="0.35">
      <c r="A111" t="s">
        <v>28</v>
      </c>
      <c r="B111" t="s">
        <v>164</v>
      </c>
      <c r="C111" t="s">
        <v>1977</v>
      </c>
      <c r="D111" t="s">
        <v>1978</v>
      </c>
      <c r="E111">
        <v>2.0988792063474784E-4</v>
      </c>
      <c r="F111">
        <v>2.3862563103950571E-4</v>
      </c>
      <c r="G111">
        <v>5.5217457849141493E-4</v>
      </c>
      <c r="H111">
        <v>1.3578568166248007E-3</v>
      </c>
      <c r="I111">
        <v>2.8378489024698198E-3</v>
      </c>
      <c r="J111">
        <v>1.1543322461511104E-2</v>
      </c>
      <c r="K111">
        <v>0.14270479861582586</v>
      </c>
      <c r="L111">
        <v>0.29397188514860034</v>
      </c>
      <c r="M111">
        <v>0.67273420480810386</v>
      </c>
      <c r="N111">
        <v>0.77687258660539793</v>
      </c>
      <c r="O111">
        <v>0.87320062834761258</v>
      </c>
      <c r="P111">
        <v>0.91016975073699136</v>
      </c>
      <c r="Q111">
        <v>0.96952873929110017</v>
      </c>
      <c r="R111">
        <v>1.2704886994311644</v>
      </c>
      <c r="S111">
        <v>1.7849323211492909</v>
      </c>
      <c r="T111">
        <v>2.1270270438597643</v>
      </c>
      <c r="U111">
        <v>2.548787870399841</v>
      </c>
      <c r="V111">
        <v>2.8304821945109517</v>
      </c>
      <c r="W111">
        <v>3.0601074003847519</v>
      </c>
      <c r="X111">
        <v>3.5568474665411736</v>
      </c>
      <c r="Y111">
        <v>4.198340207327024</v>
      </c>
      <c r="Z111">
        <v>4.7133047762722589</v>
      </c>
      <c r="AA111">
        <v>5.1584963946133637</v>
      </c>
      <c r="AB111">
        <v>5.7671855839895843</v>
      </c>
      <c r="AC111">
        <v>6.3701468451136867</v>
      </c>
      <c r="AD111">
        <v>6.6711067360524705</v>
      </c>
      <c r="AE111">
        <v>7.0595430639558092</v>
      </c>
      <c r="AF111">
        <v>7.7145737893236097</v>
      </c>
      <c r="AG111">
        <v>8.3352395748273267</v>
      </c>
      <c r="AH111">
        <v>8.8699901734183886</v>
      </c>
      <c r="AI111">
        <v>9.5635516864351402</v>
      </c>
      <c r="AJ111">
        <v>10.464348193154565</v>
      </c>
      <c r="AK111">
        <v>11.251635226218994</v>
      </c>
      <c r="AL111">
        <v>12.339881389008015</v>
      </c>
      <c r="AM111">
        <v>13.392720717478822</v>
      </c>
      <c r="AN111">
        <v>14.654358296541275</v>
      </c>
      <c r="AO111">
        <v>15.822791441185835</v>
      </c>
      <c r="AP111">
        <v>16.807940846746781</v>
      </c>
      <c r="AQ111">
        <v>26.632357825972612</v>
      </c>
      <c r="AR111">
        <v>32.086087082889229</v>
      </c>
      <c r="AS111">
        <v>33.269620638589288</v>
      </c>
      <c r="AT111">
        <v>37.095665231893449</v>
      </c>
      <c r="AU111">
        <v>41.510093006518673</v>
      </c>
      <c r="AV111">
        <v>44.315061658339332</v>
      </c>
      <c r="AW111">
        <v>47.002353535493256</v>
      </c>
      <c r="AX111">
        <v>51.915602812339898</v>
      </c>
      <c r="AY111">
        <v>58.721048952984539</v>
      </c>
      <c r="AZ111">
        <v>62.48304983876087</v>
      </c>
      <c r="BA111">
        <v>68.872981744702471</v>
      </c>
      <c r="BB111">
        <v>71.894036925802268</v>
      </c>
      <c r="BC111">
        <v>75.585223450929234</v>
      </c>
      <c r="BD111">
        <v>79.633604141004753</v>
      </c>
      <c r="BE111">
        <v>83.041524227367645</v>
      </c>
      <c r="BF111">
        <v>88.366573014269463</v>
      </c>
      <c r="BG111">
        <v>94.017549444313559</v>
      </c>
      <c r="BH111">
        <v>100</v>
      </c>
      <c r="BI111">
        <v>103.52580515687936</v>
      </c>
      <c r="BJ111">
        <v>107.4688940251616</v>
      </c>
      <c r="BK111">
        <v>110.90612154512567</v>
      </c>
      <c r="BL111">
        <v>114.26722765836664</v>
      </c>
      <c r="BM111">
        <v>116.46226454264817</v>
      </c>
      <c r="BN111">
        <v>118.27922716011783</v>
      </c>
      <c r="BO111">
        <v>123.25814845058285</v>
      </c>
      <c r="BP111">
        <v>127.78188448922485</v>
      </c>
      <c r="BQ111">
        <v>127.78188448922485</v>
      </c>
      <c r="BR111">
        <v>127.78188448922485</v>
      </c>
    </row>
    <row r="112" spans="1:70" x14ac:dyDescent="0.35">
      <c r="A112" t="s">
        <v>1719</v>
      </c>
      <c r="B112" t="s">
        <v>1720</v>
      </c>
      <c r="C112" t="s">
        <v>1977</v>
      </c>
      <c r="D112" t="s">
        <v>1978</v>
      </c>
      <c r="E112" t="s">
        <v>1213</v>
      </c>
      <c r="F112" t="s">
        <v>1213</v>
      </c>
      <c r="G112" t="s">
        <v>1213</v>
      </c>
      <c r="H112" t="s">
        <v>1213</v>
      </c>
      <c r="I112" t="s">
        <v>1213</v>
      </c>
      <c r="J112" t="s">
        <v>1213</v>
      </c>
      <c r="K112" t="s">
        <v>1213</v>
      </c>
      <c r="L112" t="s">
        <v>1213</v>
      </c>
      <c r="M112" t="s">
        <v>1213</v>
      </c>
      <c r="N112" t="s">
        <v>1213</v>
      </c>
      <c r="O112" t="s">
        <v>1213</v>
      </c>
      <c r="P112" t="s">
        <v>1213</v>
      </c>
      <c r="Q112" t="s">
        <v>1213</v>
      </c>
      <c r="R112" t="s">
        <v>1213</v>
      </c>
      <c r="S112" t="s">
        <v>1213</v>
      </c>
      <c r="T112" t="s">
        <v>1213</v>
      </c>
      <c r="U112" t="s">
        <v>1213</v>
      </c>
      <c r="V112" t="s">
        <v>1213</v>
      </c>
      <c r="W112" t="s">
        <v>1213</v>
      </c>
      <c r="X112" t="s">
        <v>1213</v>
      </c>
      <c r="Y112" t="s">
        <v>1213</v>
      </c>
      <c r="Z112" t="s">
        <v>1213</v>
      </c>
      <c r="AA112" t="s">
        <v>1213</v>
      </c>
      <c r="AB112" t="s">
        <v>1213</v>
      </c>
      <c r="AC112" t="s">
        <v>1213</v>
      </c>
      <c r="AD112" t="s">
        <v>1213</v>
      </c>
      <c r="AE112" t="s">
        <v>1213</v>
      </c>
      <c r="AF112" t="s">
        <v>1213</v>
      </c>
      <c r="AG112" t="s">
        <v>1213</v>
      </c>
      <c r="AH112" t="s">
        <v>1213</v>
      </c>
      <c r="AI112" t="s">
        <v>1213</v>
      </c>
      <c r="AJ112" t="s">
        <v>1213</v>
      </c>
      <c r="AK112" t="s">
        <v>1213</v>
      </c>
      <c r="AL112" t="s">
        <v>1213</v>
      </c>
      <c r="AM112" t="s">
        <v>1213</v>
      </c>
      <c r="AN112" t="s">
        <v>1213</v>
      </c>
      <c r="AO112" t="s">
        <v>1213</v>
      </c>
      <c r="AP112" t="s">
        <v>1213</v>
      </c>
      <c r="AQ112" t="s">
        <v>1213</v>
      </c>
      <c r="AR112" t="s">
        <v>1213</v>
      </c>
      <c r="AS112" t="s">
        <v>1213</v>
      </c>
      <c r="AT112" t="s">
        <v>1213</v>
      </c>
      <c r="AU112" t="s">
        <v>1213</v>
      </c>
      <c r="AV112" t="s">
        <v>1213</v>
      </c>
      <c r="AW112" t="s">
        <v>1213</v>
      </c>
      <c r="AX112" t="s">
        <v>1213</v>
      </c>
      <c r="AY112" t="s">
        <v>1213</v>
      </c>
      <c r="AZ112" t="s">
        <v>1213</v>
      </c>
      <c r="BA112" t="s">
        <v>1213</v>
      </c>
      <c r="BB112" t="s">
        <v>1213</v>
      </c>
      <c r="BC112" t="s">
        <v>1213</v>
      </c>
      <c r="BD112" t="s">
        <v>1213</v>
      </c>
      <c r="BE112" t="s">
        <v>1213</v>
      </c>
      <c r="BF112" t="s">
        <v>1213</v>
      </c>
      <c r="BG112" t="s">
        <v>1213</v>
      </c>
      <c r="BH112" t="s">
        <v>1213</v>
      </c>
      <c r="BI112" t="s">
        <v>1213</v>
      </c>
      <c r="BJ112" t="s">
        <v>1213</v>
      </c>
      <c r="BK112" t="s">
        <v>1213</v>
      </c>
      <c r="BL112" t="s">
        <v>1213</v>
      </c>
      <c r="BM112" t="s">
        <v>1213</v>
      </c>
      <c r="BN112" t="s">
        <v>1213</v>
      </c>
      <c r="BO112" t="s">
        <v>1213</v>
      </c>
      <c r="BP112" t="s">
        <v>1213</v>
      </c>
      <c r="BQ112" t="s">
        <v>1213</v>
      </c>
      <c r="BR112" t="s">
        <v>1213</v>
      </c>
    </row>
    <row r="113" spans="1:70" x14ac:dyDescent="0.35">
      <c r="A113" t="s">
        <v>1721</v>
      </c>
      <c r="B113" t="s">
        <v>1722</v>
      </c>
      <c r="C113" t="s">
        <v>1977</v>
      </c>
      <c r="D113" t="s">
        <v>1978</v>
      </c>
      <c r="E113" t="s">
        <v>1213</v>
      </c>
      <c r="F113" t="s">
        <v>1213</v>
      </c>
      <c r="G113" t="s">
        <v>1213</v>
      </c>
      <c r="H113" t="s">
        <v>1213</v>
      </c>
      <c r="I113" t="s">
        <v>1213</v>
      </c>
      <c r="J113" t="s">
        <v>1213</v>
      </c>
      <c r="K113" t="s">
        <v>1213</v>
      </c>
      <c r="L113" t="s">
        <v>1213</v>
      </c>
      <c r="M113" t="s">
        <v>1213</v>
      </c>
      <c r="N113" t="s">
        <v>1213</v>
      </c>
      <c r="O113" t="s">
        <v>1213</v>
      </c>
      <c r="P113" t="s">
        <v>1213</v>
      </c>
      <c r="Q113" t="s">
        <v>1213</v>
      </c>
      <c r="R113" t="s">
        <v>1213</v>
      </c>
      <c r="S113" t="s">
        <v>1213</v>
      </c>
      <c r="T113" t="s">
        <v>1213</v>
      </c>
      <c r="U113" t="s">
        <v>1213</v>
      </c>
      <c r="V113" t="s">
        <v>1213</v>
      </c>
      <c r="W113" t="s">
        <v>1213</v>
      </c>
      <c r="X113" t="s">
        <v>1213</v>
      </c>
      <c r="Y113" t="s">
        <v>1213</v>
      </c>
      <c r="Z113" t="s">
        <v>1213</v>
      </c>
      <c r="AA113" t="s">
        <v>1213</v>
      </c>
      <c r="AB113" t="s">
        <v>1213</v>
      </c>
      <c r="AC113" t="s">
        <v>1213</v>
      </c>
      <c r="AD113" t="s">
        <v>1213</v>
      </c>
      <c r="AE113" t="s">
        <v>1213</v>
      </c>
      <c r="AF113" t="s">
        <v>1213</v>
      </c>
      <c r="AG113" t="s">
        <v>1213</v>
      </c>
      <c r="AH113" t="s">
        <v>1213</v>
      </c>
      <c r="AI113" t="s">
        <v>1213</v>
      </c>
      <c r="AJ113" t="s">
        <v>1213</v>
      </c>
      <c r="AK113" t="s">
        <v>1213</v>
      </c>
      <c r="AL113" t="s">
        <v>1213</v>
      </c>
      <c r="AM113" t="s">
        <v>1213</v>
      </c>
      <c r="AN113" t="s">
        <v>1213</v>
      </c>
      <c r="AO113" t="s">
        <v>1213</v>
      </c>
      <c r="AP113" t="s">
        <v>1213</v>
      </c>
      <c r="AQ113" t="s">
        <v>1213</v>
      </c>
      <c r="AR113" t="s">
        <v>1213</v>
      </c>
      <c r="AS113" t="s">
        <v>1213</v>
      </c>
      <c r="AT113" t="s">
        <v>1213</v>
      </c>
      <c r="AU113" t="s">
        <v>1213</v>
      </c>
      <c r="AV113" t="s">
        <v>1213</v>
      </c>
      <c r="AW113" t="s">
        <v>1213</v>
      </c>
      <c r="AX113" t="s">
        <v>1213</v>
      </c>
      <c r="AY113" t="s">
        <v>1213</v>
      </c>
      <c r="AZ113" t="s">
        <v>1213</v>
      </c>
      <c r="BA113" t="s">
        <v>1213</v>
      </c>
      <c r="BB113" t="s">
        <v>1213</v>
      </c>
      <c r="BC113" t="s">
        <v>1213</v>
      </c>
      <c r="BD113" t="s">
        <v>1213</v>
      </c>
      <c r="BE113" t="s">
        <v>1213</v>
      </c>
      <c r="BF113" t="s">
        <v>1213</v>
      </c>
      <c r="BG113" t="s">
        <v>1213</v>
      </c>
      <c r="BH113" t="s">
        <v>1213</v>
      </c>
      <c r="BI113" t="s">
        <v>1213</v>
      </c>
      <c r="BJ113" t="s">
        <v>1213</v>
      </c>
      <c r="BK113" t="s">
        <v>1213</v>
      </c>
      <c r="BL113" t="s">
        <v>1213</v>
      </c>
      <c r="BM113" t="s">
        <v>1213</v>
      </c>
      <c r="BN113" t="s">
        <v>1213</v>
      </c>
      <c r="BO113" t="s">
        <v>1213</v>
      </c>
      <c r="BP113" t="s">
        <v>1213</v>
      </c>
      <c r="BQ113" t="s">
        <v>1213</v>
      </c>
      <c r="BR113" t="s">
        <v>1213</v>
      </c>
    </row>
    <row r="114" spans="1:70" x14ac:dyDescent="0.35">
      <c r="A114" t="s">
        <v>27</v>
      </c>
      <c r="B114" t="s">
        <v>126</v>
      </c>
      <c r="C114" t="s">
        <v>1977</v>
      </c>
      <c r="D114" t="s">
        <v>1978</v>
      </c>
      <c r="E114">
        <v>1.7218325862756203</v>
      </c>
      <c r="F114">
        <v>1.7510213150685738</v>
      </c>
      <c r="G114">
        <v>1.814622173421117</v>
      </c>
      <c r="H114">
        <v>1.8680838706673188</v>
      </c>
      <c r="I114">
        <v>2.117571350111199</v>
      </c>
      <c r="J114">
        <v>2.3182061235413847</v>
      </c>
      <c r="K114">
        <v>2.5686152334220349</v>
      </c>
      <c r="L114">
        <v>2.9041329560871558</v>
      </c>
      <c r="M114">
        <v>2.9981517172830743</v>
      </c>
      <c r="N114">
        <v>2.9806384154650978</v>
      </c>
      <c r="O114">
        <v>3.1324203215260678</v>
      </c>
      <c r="P114">
        <v>3.228896946756278</v>
      </c>
      <c r="Q114">
        <v>3.436905635000377</v>
      </c>
      <c r="R114">
        <v>4.0191454940036353</v>
      </c>
      <c r="S114">
        <v>5.1685702260219246</v>
      </c>
      <c r="T114">
        <v>5.4656818828511442</v>
      </c>
      <c r="U114">
        <v>5.0484345900771483</v>
      </c>
      <c r="V114">
        <v>5.4678317837474388</v>
      </c>
      <c r="W114">
        <v>5.6057878455994921</v>
      </c>
      <c r="X114">
        <v>5.9575893410500296</v>
      </c>
      <c r="Y114">
        <v>6.6335418052929978</v>
      </c>
      <c r="Z114">
        <v>7.5033680854867093</v>
      </c>
      <c r="AA114">
        <v>8.0954395619826514</v>
      </c>
      <c r="AB114">
        <v>9.056212910683767</v>
      </c>
      <c r="AC114">
        <v>9.8095908511862273</v>
      </c>
      <c r="AD114">
        <v>10.354653334337467</v>
      </c>
      <c r="AE114">
        <v>11.258585652676842</v>
      </c>
      <c r="AF114">
        <v>12.249467940679052</v>
      </c>
      <c r="AG114">
        <v>13.398893318119383</v>
      </c>
      <c r="AH114">
        <v>14.346768552286786</v>
      </c>
      <c r="AI114">
        <v>15.633850515741383</v>
      </c>
      <c r="AJ114">
        <v>17.802304069276445</v>
      </c>
      <c r="AK114">
        <v>19.900807102190118</v>
      </c>
      <c r="AL114">
        <v>21.159909373733736</v>
      </c>
      <c r="AM114">
        <v>23.328363249979805</v>
      </c>
      <c r="AN114">
        <v>25.713661836157364</v>
      </c>
      <c r="AO114">
        <v>28.022016430935423</v>
      </c>
      <c r="AP114">
        <v>30.029584335649897</v>
      </c>
      <c r="AQ114">
        <v>34.002750284501424</v>
      </c>
      <c r="AR114">
        <v>35.590617647175407</v>
      </c>
      <c r="AS114">
        <v>37.017600651872861</v>
      </c>
      <c r="AT114">
        <v>38.416604287370482</v>
      </c>
      <c r="AU114">
        <v>40.067424181933312</v>
      </c>
      <c r="AV114">
        <v>41.592333849341841</v>
      </c>
      <c r="AW114">
        <v>43.159221767814678</v>
      </c>
      <c r="AX114">
        <v>44.991910627931688</v>
      </c>
      <c r="AY114">
        <v>47.599877244616138</v>
      </c>
      <c r="AZ114">
        <v>50.633360946984929</v>
      </c>
      <c r="BA114">
        <v>54.860875468371155</v>
      </c>
      <c r="BB114">
        <v>60.831029563458635</v>
      </c>
      <c r="BC114">
        <v>68.124298890430325</v>
      </c>
      <c r="BD114">
        <v>74.195395638787375</v>
      </c>
      <c r="BE114">
        <v>81.228374901864825</v>
      </c>
      <c r="BF114">
        <v>89.365734786434103</v>
      </c>
      <c r="BG114">
        <v>95.322547891423255</v>
      </c>
      <c r="BH114">
        <v>100</v>
      </c>
      <c r="BI114">
        <v>104.94821634062133</v>
      </c>
      <c r="BJ114">
        <v>108.44107493400075</v>
      </c>
      <c r="BK114">
        <v>112.71238069450995</v>
      </c>
      <c r="BL114">
        <v>116.91599539700759</v>
      </c>
      <c r="BM114">
        <v>124.65985243349296</v>
      </c>
      <c r="BN114">
        <v>131.05665741555509</v>
      </c>
      <c r="BO114">
        <v>139.83618763961263</v>
      </c>
      <c r="BP114">
        <v>147.73573410952352</v>
      </c>
      <c r="BQ114">
        <v>147.73573410952352</v>
      </c>
      <c r="BR114">
        <v>147.73573410952352</v>
      </c>
    </row>
    <row r="115" spans="1:70" x14ac:dyDescent="0.35">
      <c r="A115" t="s">
        <v>1723</v>
      </c>
      <c r="B115" t="s">
        <v>1724</v>
      </c>
      <c r="C115" t="s">
        <v>1977</v>
      </c>
      <c r="D115" t="s">
        <v>1978</v>
      </c>
      <c r="E115" t="s">
        <v>1213</v>
      </c>
      <c r="F115" t="s">
        <v>1213</v>
      </c>
      <c r="G115" t="s">
        <v>1213</v>
      </c>
      <c r="H115" t="s">
        <v>1213</v>
      </c>
      <c r="I115" t="s">
        <v>1213</v>
      </c>
      <c r="J115" t="s">
        <v>1213</v>
      </c>
      <c r="K115" t="s">
        <v>1213</v>
      </c>
      <c r="L115" t="s">
        <v>1213</v>
      </c>
      <c r="M115" t="s">
        <v>1213</v>
      </c>
      <c r="N115" t="s">
        <v>1213</v>
      </c>
      <c r="O115" t="s">
        <v>1213</v>
      </c>
      <c r="P115" t="s">
        <v>1213</v>
      </c>
      <c r="Q115" t="s">
        <v>1213</v>
      </c>
      <c r="R115" t="s">
        <v>1213</v>
      </c>
      <c r="S115" t="s">
        <v>1213</v>
      </c>
      <c r="T115" t="s">
        <v>1213</v>
      </c>
      <c r="U115" t="s">
        <v>1213</v>
      </c>
      <c r="V115" t="s">
        <v>1213</v>
      </c>
      <c r="W115" t="s">
        <v>1213</v>
      </c>
      <c r="X115" t="s">
        <v>1213</v>
      </c>
      <c r="Y115" t="s">
        <v>1213</v>
      </c>
      <c r="Z115" t="s">
        <v>1213</v>
      </c>
      <c r="AA115" t="s">
        <v>1213</v>
      </c>
      <c r="AB115" t="s">
        <v>1213</v>
      </c>
      <c r="AC115" t="s">
        <v>1213</v>
      </c>
      <c r="AD115" t="s">
        <v>1213</v>
      </c>
      <c r="AE115" t="s">
        <v>1213</v>
      </c>
      <c r="AF115" t="s">
        <v>1213</v>
      </c>
      <c r="AG115" t="s">
        <v>1213</v>
      </c>
      <c r="AH115" t="s">
        <v>1213</v>
      </c>
      <c r="AI115" t="s">
        <v>1213</v>
      </c>
      <c r="AJ115" t="s">
        <v>1213</v>
      </c>
      <c r="AK115" t="s">
        <v>1213</v>
      </c>
      <c r="AL115" t="s">
        <v>1213</v>
      </c>
      <c r="AM115" t="s">
        <v>1213</v>
      </c>
      <c r="AN115" t="s">
        <v>1213</v>
      </c>
      <c r="AO115" t="s">
        <v>1213</v>
      </c>
      <c r="AP115" t="s">
        <v>1213</v>
      </c>
      <c r="AQ115" t="s">
        <v>1213</v>
      </c>
      <c r="AR115" t="s">
        <v>1213</v>
      </c>
      <c r="AS115" t="s">
        <v>1213</v>
      </c>
      <c r="AT115" t="s">
        <v>1213</v>
      </c>
      <c r="AU115" t="s">
        <v>1213</v>
      </c>
      <c r="AV115" t="s">
        <v>1213</v>
      </c>
      <c r="AW115" t="s">
        <v>1213</v>
      </c>
      <c r="AX115" t="s">
        <v>1213</v>
      </c>
      <c r="AY115" t="s">
        <v>1213</v>
      </c>
      <c r="AZ115" t="s">
        <v>1213</v>
      </c>
      <c r="BA115" t="s">
        <v>1213</v>
      </c>
      <c r="BB115" t="s">
        <v>1213</v>
      </c>
      <c r="BC115" t="s">
        <v>1213</v>
      </c>
      <c r="BD115" t="s">
        <v>1213</v>
      </c>
      <c r="BE115" t="s">
        <v>1213</v>
      </c>
      <c r="BF115" t="s">
        <v>1213</v>
      </c>
      <c r="BG115" t="s">
        <v>1213</v>
      </c>
      <c r="BH115" t="s">
        <v>1213</v>
      </c>
      <c r="BI115" t="s">
        <v>1213</v>
      </c>
      <c r="BJ115" t="s">
        <v>1213</v>
      </c>
      <c r="BK115" t="s">
        <v>1213</v>
      </c>
      <c r="BL115" t="s">
        <v>1213</v>
      </c>
      <c r="BM115" t="s">
        <v>1213</v>
      </c>
      <c r="BN115" t="s">
        <v>1213</v>
      </c>
      <c r="BO115" t="s">
        <v>1213</v>
      </c>
      <c r="BP115" t="s">
        <v>1213</v>
      </c>
      <c r="BQ115" t="s">
        <v>1213</v>
      </c>
      <c r="BR115" t="s">
        <v>1213</v>
      </c>
    </row>
    <row r="116" spans="1:70" x14ac:dyDescent="0.35">
      <c r="A116" t="s">
        <v>1725</v>
      </c>
      <c r="B116" t="s">
        <v>1726</v>
      </c>
      <c r="C116" t="s">
        <v>1977</v>
      </c>
      <c r="D116" t="s">
        <v>1978</v>
      </c>
      <c r="E116">
        <v>4.846507466436389</v>
      </c>
      <c r="F116">
        <v>4.9801256462022661</v>
      </c>
      <c r="G116">
        <v>5.192464614063713</v>
      </c>
      <c r="H116">
        <v>5.3198679947909335</v>
      </c>
      <c r="I116">
        <v>5.6772189406833924</v>
      </c>
      <c r="J116">
        <v>5.9604056336866043</v>
      </c>
      <c r="K116">
        <v>6.1424542219783786</v>
      </c>
      <c r="L116">
        <v>6.3379878910242065</v>
      </c>
      <c r="M116">
        <v>6.6346596646466161</v>
      </c>
      <c r="N116">
        <v>7.1268651071800093</v>
      </c>
      <c r="O116">
        <v>7.711780479037829</v>
      </c>
      <c r="P116">
        <v>8.4028908607887107</v>
      </c>
      <c r="Q116">
        <v>9.1260283090439032</v>
      </c>
      <c r="R116">
        <v>10.167750786826648</v>
      </c>
      <c r="S116">
        <v>11.893841106101124</v>
      </c>
      <c r="T116">
        <v>14.376781575111403</v>
      </c>
      <c r="U116">
        <v>16.962545783859895</v>
      </c>
      <c r="V116">
        <v>19.247783256188281</v>
      </c>
      <c r="W116">
        <v>20.732001408734131</v>
      </c>
      <c r="X116">
        <v>23.488418192795237</v>
      </c>
      <c r="Y116">
        <v>27.752614208090055</v>
      </c>
      <c r="Z116">
        <v>33.406796136043326</v>
      </c>
      <c r="AA116">
        <v>39.135101630106533</v>
      </c>
      <c r="AB116">
        <v>43.223790501106699</v>
      </c>
      <c r="AC116">
        <v>46.963128396055389</v>
      </c>
      <c r="AD116">
        <v>49.497017508552858</v>
      </c>
      <c r="AE116">
        <v>51.391288991748652</v>
      </c>
      <c r="AF116">
        <v>53.014950694304524</v>
      </c>
      <c r="AG116">
        <v>54.14659186959129</v>
      </c>
      <c r="AH116">
        <v>56.360675186153955</v>
      </c>
      <c r="AI116">
        <v>58.2303441336283</v>
      </c>
      <c r="AJ116">
        <v>60.100010062386566</v>
      </c>
      <c r="AK116">
        <v>61.945079492855534</v>
      </c>
      <c r="AL116">
        <v>62.855309921513211</v>
      </c>
      <c r="AM116">
        <v>64.306765948882827</v>
      </c>
      <c r="AN116">
        <v>65.930424632722605</v>
      </c>
      <c r="AO116">
        <v>67.087994566310925</v>
      </c>
      <c r="AP116">
        <v>68.122358623465175</v>
      </c>
      <c r="AQ116">
        <v>69.762527671563504</v>
      </c>
      <c r="AR116">
        <v>70.899577379754206</v>
      </c>
      <c r="AS116">
        <v>74.854095391426583</v>
      </c>
      <c r="AT116">
        <v>78.486617025558175</v>
      </c>
      <c r="AU116">
        <v>82.119138659689838</v>
      </c>
      <c r="AV116">
        <v>84.986918897162084</v>
      </c>
      <c r="AW116">
        <v>86.838398068021377</v>
      </c>
      <c r="AX116">
        <v>88.971624069228909</v>
      </c>
      <c r="AY116">
        <v>92.473334674984528</v>
      </c>
      <c r="AZ116">
        <v>96.99134634735303</v>
      </c>
      <c r="BA116">
        <v>100.90561481183313</v>
      </c>
      <c r="BB116">
        <v>96.417790299858424</v>
      </c>
      <c r="BC116">
        <v>95.5323002616217</v>
      </c>
      <c r="BD116">
        <v>97.967397866774093</v>
      </c>
      <c r="BE116">
        <v>99.62769168846863</v>
      </c>
      <c r="BF116">
        <v>100.14087341517398</v>
      </c>
      <c r="BG116">
        <v>100.33205876433854</v>
      </c>
      <c r="BH116">
        <v>100</v>
      </c>
      <c r="BI116">
        <v>100.02012477359642</v>
      </c>
      <c r="BJ116">
        <v>100.3823706983291</v>
      </c>
      <c r="BK116">
        <v>100.85530287784256</v>
      </c>
      <c r="BL116">
        <v>101.80116723686854</v>
      </c>
      <c r="BM116">
        <v>101.46910847252906</v>
      </c>
      <c r="BN116">
        <v>103.84383175689217</v>
      </c>
      <c r="BO116">
        <v>111.97424028979677</v>
      </c>
      <c r="BP116">
        <v>119.02797343529822</v>
      </c>
      <c r="BQ116">
        <v>119.02797343529822</v>
      </c>
      <c r="BR116">
        <v>119.02797343529822</v>
      </c>
    </row>
    <row r="117" spans="1:70" x14ac:dyDescent="0.35">
      <c r="A117" t="s">
        <v>1727</v>
      </c>
      <c r="B117" t="s">
        <v>157</v>
      </c>
      <c r="C117" t="s">
        <v>1977</v>
      </c>
      <c r="D117" t="s">
        <v>1978</v>
      </c>
      <c r="E117">
        <v>4.9115228328539672E-2</v>
      </c>
      <c r="F117">
        <v>5.0668529052602301E-2</v>
      </c>
      <c r="G117">
        <v>5.1034011576014345E-2</v>
      </c>
      <c r="H117">
        <v>5.1223781347608938E-2</v>
      </c>
      <c r="I117">
        <v>5.3177707145615809E-2</v>
      </c>
      <c r="J117">
        <v>5.4323354286302278E-2</v>
      </c>
      <c r="K117">
        <v>5.4112498984023115E-2</v>
      </c>
      <c r="L117">
        <v>5.4977005722138705E-2</v>
      </c>
      <c r="M117">
        <v>5.5356545265819956E-2</v>
      </c>
      <c r="N117">
        <v>5.7345613614288873E-2</v>
      </c>
      <c r="O117">
        <v>5.8301490982818532E-2</v>
      </c>
      <c r="P117">
        <v>6.0747412485253872E-2</v>
      </c>
      <c r="Q117">
        <v>6.4634178550723329E-2</v>
      </c>
      <c r="R117">
        <v>7.0980923138616411E-2</v>
      </c>
      <c r="S117">
        <v>8.1094949121097326E-2</v>
      </c>
      <c r="T117">
        <v>9.153931507645878E-2</v>
      </c>
      <c r="U117">
        <v>0.10184311083067459</v>
      </c>
      <c r="V117">
        <v>0.12963383962485944</v>
      </c>
      <c r="W117">
        <v>0.14482947838380525</v>
      </c>
      <c r="X117">
        <v>0.16001808863289896</v>
      </c>
      <c r="Y117">
        <v>0.19305208593460527</v>
      </c>
      <c r="Z117">
        <v>0.23977762084206702</v>
      </c>
      <c r="AA117">
        <v>0.28459140101162594</v>
      </c>
      <c r="AB117">
        <v>0.34077028195524595</v>
      </c>
      <c r="AC117">
        <v>0.38350362314606212</v>
      </c>
      <c r="AD117">
        <v>0.40033690474998335</v>
      </c>
      <c r="AE117">
        <v>0.4741150050211263</v>
      </c>
      <c r="AF117">
        <v>0.60957643502716685</v>
      </c>
      <c r="AG117">
        <v>0.78434586927602312</v>
      </c>
      <c r="AH117">
        <v>0.95964444973584551</v>
      </c>
      <c r="AI117">
        <v>1.0328430089187948</v>
      </c>
      <c r="AJ117">
        <v>1.209754225450119</v>
      </c>
      <c r="AK117">
        <v>1.5219642402924469</v>
      </c>
      <c r="AL117">
        <v>1.8446606983813847</v>
      </c>
      <c r="AM117">
        <v>2.4247516725235458</v>
      </c>
      <c r="AN117">
        <v>3.6287860198391599</v>
      </c>
      <c r="AO117">
        <v>4.6788603140340328</v>
      </c>
      <c r="AP117">
        <v>5.4906063526240683</v>
      </c>
      <c r="AQ117">
        <v>6.4715654526935822</v>
      </c>
      <c r="AR117">
        <v>7.770454445739901</v>
      </c>
      <c r="AS117">
        <v>8.8953638121946987</v>
      </c>
      <c r="AT117">
        <v>9.8982491117798101</v>
      </c>
      <c r="AU117">
        <v>11.317255545650948</v>
      </c>
      <c r="AV117">
        <v>13.180982504480756</v>
      </c>
      <c r="AW117">
        <v>15.126694383238613</v>
      </c>
      <c r="AX117">
        <v>17.158681090525377</v>
      </c>
      <c r="AY117">
        <v>18.877277129799019</v>
      </c>
      <c r="AZ117">
        <v>22.150793395082044</v>
      </c>
      <c r="BA117">
        <v>27.779422751221556</v>
      </c>
      <c r="BB117">
        <v>31.543966456297071</v>
      </c>
      <c r="BC117">
        <v>34.726551714211176</v>
      </c>
      <c r="BD117">
        <v>43.857337887661501</v>
      </c>
      <c r="BE117">
        <v>55.811450341560629</v>
      </c>
      <c r="BF117">
        <v>76.24013533380878</v>
      </c>
      <c r="BG117">
        <v>88.900993995021466</v>
      </c>
      <c r="BH117">
        <v>100</v>
      </c>
      <c r="BI117">
        <v>107.24542548952988</v>
      </c>
      <c r="BJ117">
        <v>115.87323886752847</v>
      </c>
      <c r="BK117">
        <v>136.74678123825674</v>
      </c>
      <c r="BL117">
        <v>191.31879178255707</v>
      </c>
      <c r="BM117">
        <v>249.85112894773002</v>
      </c>
      <c r="BN117">
        <v>358.25907593301901</v>
      </c>
      <c r="BO117">
        <v>514.06044582103596</v>
      </c>
      <c r="BP117">
        <v>743.22440686829441</v>
      </c>
      <c r="BQ117">
        <v>743.22440686829441</v>
      </c>
      <c r="BR117">
        <v>743.22440686829441</v>
      </c>
    </row>
    <row r="118" spans="1:70" x14ac:dyDescent="0.35">
      <c r="A118" t="s">
        <v>1728</v>
      </c>
      <c r="B118" t="s">
        <v>1729</v>
      </c>
      <c r="C118" t="s">
        <v>1977</v>
      </c>
      <c r="D118" t="s">
        <v>1978</v>
      </c>
      <c r="E118">
        <v>49.823018024857497</v>
      </c>
      <c r="F118">
        <v>50.279526624971105</v>
      </c>
      <c r="G118">
        <v>50.929320204022098</v>
      </c>
      <c r="H118">
        <v>52.943553137121746</v>
      </c>
      <c r="I118">
        <v>52.895831660933375</v>
      </c>
      <c r="J118">
        <v>52.654848373049802</v>
      </c>
      <c r="K118">
        <v>53.699109286765847</v>
      </c>
      <c r="L118">
        <v>55.466320063597244</v>
      </c>
      <c r="M118">
        <v>56.684624462374856</v>
      </c>
      <c r="N118">
        <v>59.93789884726403</v>
      </c>
      <c r="O118">
        <v>62.548551131219511</v>
      </c>
      <c r="P118">
        <v>64.797728483416577</v>
      </c>
      <c r="Q118">
        <v>68.158106551482305</v>
      </c>
      <c r="R118">
        <v>71.491708698909903</v>
      </c>
      <c r="S118">
        <v>76.996570268561015</v>
      </c>
      <c r="T118">
        <v>84.324470409860155</v>
      </c>
      <c r="U118">
        <v>95.137591350954935</v>
      </c>
      <c r="V118">
        <v>103.85957981224335</v>
      </c>
      <c r="W118">
        <v>108.64952429490353</v>
      </c>
      <c r="X118">
        <v>0</v>
      </c>
      <c r="Y118">
        <v>0</v>
      </c>
      <c r="Z118">
        <v>0</v>
      </c>
      <c r="AA118">
        <v>0</v>
      </c>
      <c r="AB118">
        <v>0</v>
      </c>
      <c r="AC118">
        <v>0</v>
      </c>
      <c r="AD118">
        <v>0</v>
      </c>
      <c r="AE118">
        <v>0</v>
      </c>
      <c r="AF118">
        <v>0</v>
      </c>
      <c r="AG118">
        <v>0</v>
      </c>
      <c r="AH118">
        <v>0</v>
      </c>
      <c r="AI118">
        <v>2.5786852245649323E-2</v>
      </c>
      <c r="AJ118">
        <v>7.244877535682423E-2</v>
      </c>
      <c r="AK118">
        <v>0.13302741237834917</v>
      </c>
      <c r="AL118">
        <v>0.4093151150103066</v>
      </c>
      <c r="AM118">
        <v>2.2450934058315273</v>
      </c>
      <c r="AN118">
        <v>10.940583709110506</v>
      </c>
      <c r="AO118">
        <v>9.1772541936460712</v>
      </c>
      <c r="AP118">
        <v>11.293822653364385</v>
      </c>
      <c r="AQ118">
        <v>12.96178174703137</v>
      </c>
      <c r="AR118">
        <v>14.592083850117394</v>
      </c>
      <c r="AS118">
        <v>15.318618179260694</v>
      </c>
      <c r="AT118">
        <v>17.826901204043885</v>
      </c>
      <c r="AU118">
        <v>21.27046926662555</v>
      </c>
      <c r="AV118">
        <v>28.420795010740658</v>
      </c>
      <c r="AW118">
        <v>36.083583278848543</v>
      </c>
      <c r="AX118">
        <v>49.419888356114392</v>
      </c>
      <c r="AY118">
        <v>75.726570797826767</v>
      </c>
      <c r="AZ118">
        <v>68.102803904016312</v>
      </c>
      <c r="BA118">
        <v>76.72656173338973</v>
      </c>
      <c r="BB118">
        <v>82.000450551925937</v>
      </c>
      <c r="BC118">
        <v>84.360216264924631</v>
      </c>
      <c r="BD118">
        <v>89.254336562289311</v>
      </c>
      <c r="BE118">
        <v>94.689119170984</v>
      </c>
      <c r="BF118">
        <v>96.468799279116908</v>
      </c>
      <c r="BG118">
        <v>98.625816625365644</v>
      </c>
      <c r="BH118">
        <v>100</v>
      </c>
      <c r="BI118">
        <v>100.55652139715525</v>
      </c>
      <c r="BJ118">
        <v>100.74160462315898</v>
      </c>
      <c r="BK118">
        <v>101.11177107516478</v>
      </c>
      <c r="BL118">
        <v>100.91059365559649</v>
      </c>
      <c r="BM118">
        <v>101.48998462395326</v>
      </c>
      <c r="BN118">
        <v>107.62187237240357</v>
      </c>
      <c r="BO118">
        <v>112.99733302327607</v>
      </c>
      <c r="BP118">
        <v>0</v>
      </c>
      <c r="BQ118">
        <v>0</v>
      </c>
      <c r="BR118">
        <v>0</v>
      </c>
    </row>
    <row r="119" spans="1:70" x14ac:dyDescent="0.35">
      <c r="A119" t="s">
        <v>1730</v>
      </c>
      <c r="B119" t="s">
        <v>1731</v>
      </c>
      <c r="C119" t="s">
        <v>1977</v>
      </c>
      <c r="D119" t="s">
        <v>1978</v>
      </c>
      <c r="E119">
        <v>3.5239557360035631E-2</v>
      </c>
      <c r="F119">
        <v>3.6899909629414689E-2</v>
      </c>
      <c r="G119">
        <v>4.0964911586344618E-2</v>
      </c>
      <c r="H119">
        <v>4.6260864809122469E-2</v>
      </c>
      <c r="I119">
        <v>5.5163793387775717E-2</v>
      </c>
      <c r="J119">
        <v>5.9200166448985812E-2</v>
      </c>
      <c r="K119">
        <v>6.5526676913064075E-2</v>
      </c>
      <c r="L119">
        <v>6.7702305879145441E-2</v>
      </c>
      <c r="M119">
        <v>7.8014584625127129E-2</v>
      </c>
      <c r="N119">
        <v>9.4993128757195483E-2</v>
      </c>
      <c r="O119">
        <v>0.10769606129368479</v>
      </c>
      <c r="P119">
        <v>0.11494602501352257</v>
      </c>
      <c r="Q119">
        <v>0.12622375185248713</v>
      </c>
      <c r="R119">
        <v>0.15317874686121707</v>
      </c>
      <c r="S119">
        <v>0.21830450159852616</v>
      </c>
      <c r="T119">
        <v>0.3260625250113246</v>
      </c>
      <c r="U119">
        <v>0.43051701429658401</v>
      </c>
      <c r="V119">
        <v>0.56103574365537068</v>
      </c>
      <c r="W119">
        <v>0.80648887188485485</v>
      </c>
      <c r="X119">
        <v>1.164928462116918</v>
      </c>
      <c r="Y119">
        <v>1.8467427560609846</v>
      </c>
      <c r="Z119">
        <v>2.8032306934568263</v>
      </c>
      <c r="AA119">
        <v>4.2116642369952206</v>
      </c>
      <c r="AB119">
        <v>7.7473583094763994</v>
      </c>
      <c r="AC119">
        <v>10.137604058101042</v>
      </c>
      <c r="AD119">
        <v>13.38109286841955</v>
      </c>
      <c r="AE119">
        <v>16.342114781637434</v>
      </c>
      <c r="AF119">
        <v>19.332357067155762</v>
      </c>
      <c r="AG119">
        <v>24.30570434086642</v>
      </c>
      <c r="AH119">
        <v>29.351129852196898</v>
      </c>
      <c r="AI119">
        <v>33.903702005743362</v>
      </c>
      <c r="AJ119">
        <v>36.212130107257423</v>
      </c>
      <c r="AK119">
        <v>37.641680629032109</v>
      </c>
      <c r="AL119">
        <v>39.16347841000546</v>
      </c>
      <c r="AM119">
        <v>39.771552615030153</v>
      </c>
      <c r="AN119">
        <v>40.428273020312574</v>
      </c>
      <c r="AO119">
        <v>41.342121378030569</v>
      </c>
      <c r="AP119">
        <v>42.092658984067562</v>
      </c>
      <c r="AQ119">
        <v>42.791077938583221</v>
      </c>
      <c r="AR119">
        <v>44.174013949172668</v>
      </c>
      <c r="AS119">
        <v>46.442999467891056</v>
      </c>
      <c r="AT119">
        <v>49.417713294370756</v>
      </c>
      <c r="AU119">
        <v>51.985962875499752</v>
      </c>
      <c r="AV119">
        <v>53.054619234202832</v>
      </c>
      <c r="AW119">
        <v>54.730186633948712</v>
      </c>
      <c r="AX119">
        <v>56.91230535143395</v>
      </c>
      <c r="AY119">
        <v>60.718076205930736</v>
      </c>
      <c r="AZ119">
        <v>63.785284656350008</v>
      </c>
      <c r="BA119">
        <v>71.882440181708844</v>
      </c>
      <c r="BB119">
        <v>80.510582813317853</v>
      </c>
      <c r="BC119">
        <v>84.855522500297013</v>
      </c>
      <c r="BD119">
        <v>88.250614563956475</v>
      </c>
      <c r="BE119">
        <v>92.827203085353091</v>
      </c>
      <c r="BF119">
        <v>96.421731597162761</v>
      </c>
      <c r="BG119">
        <v>98.3931846066574</v>
      </c>
      <c r="BH119">
        <v>100</v>
      </c>
      <c r="BI119">
        <v>101.69692761997725</v>
      </c>
      <c r="BJ119">
        <v>103.48721619018731</v>
      </c>
      <c r="BK119">
        <v>106.2636930126606</v>
      </c>
      <c r="BL119">
        <v>109.46645074473308</v>
      </c>
      <c r="BM119">
        <v>112.58397208406436</v>
      </c>
      <c r="BN119">
        <v>117.58747366939819</v>
      </c>
      <c r="BO119">
        <v>127.35752890319564</v>
      </c>
      <c r="BP119">
        <v>138.48386852069362</v>
      </c>
      <c r="BQ119">
        <v>138.48386852069362</v>
      </c>
      <c r="BR119">
        <v>138.48386852069362</v>
      </c>
    </row>
    <row r="120" spans="1:70" x14ac:dyDescent="0.35">
      <c r="A120" t="s">
        <v>1732</v>
      </c>
      <c r="B120" t="s">
        <v>1733</v>
      </c>
      <c r="C120" t="s">
        <v>1977</v>
      </c>
      <c r="D120" t="s">
        <v>1978</v>
      </c>
      <c r="E120">
        <v>8.3085091435376127E-4</v>
      </c>
      <c r="F120">
        <v>8.8726422419224454E-4</v>
      </c>
      <c r="G120">
        <v>9.7073976430254289E-4</v>
      </c>
      <c r="H120">
        <v>1.0346254816444786E-3</v>
      </c>
      <c r="I120">
        <v>1.0881440756256955E-3</v>
      </c>
      <c r="J120">
        <v>1.1720218473696268E-3</v>
      </c>
      <c r="K120">
        <v>1.2649674875676918E-3</v>
      </c>
      <c r="L120">
        <v>1.2865490113500614E-3</v>
      </c>
      <c r="M120">
        <v>1.3132992196096807E-3</v>
      </c>
      <c r="N120">
        <v>1.3455808269736498E-3</v>
      </c>
      <c r="O120">
        <v>1.4278058001957164E-3</v>
      </c>
      <c r="P120">
        <v>1.5987508228805377E-3</v>
      </c>
      <c r="Q120">
        <v>1.8046934436438157E-3</v>
      </c>
      <c r="R120">
        <v>2.166216439818527E-3</v>
      </c>
      <c r="S120">
        <v>3.025770483053121E-3</v>
      </c>
      <c r="T120">
        <v>4.2151019482252663E-3</v>
      </c>
      <c r="U120">
        <v>5.5348868428076068E-3</v>
      </c>
      <c r="V120">
        <v>7.4508828396050476E-3</v>
      </c>
      <c r="W120">
        <v>1.1217373009518732E-2</v>
      </c>
      <c r="X120">
        <v>2.0001701805889276E-2</v>
      </c>
      <c r="Y120">
        <v>4.6208930700115843E-2</v>
      </c>
      <c r="Z120">
        <v>0.10018097767102614</v>
      </c>
      <c r="AA120">
        <v>0.22076316164042417</v>
      </c>
      <c r="AB120">
        <v>0.54297039409305492</v>
      </c>
      <c r="AC120">
        <v>2.5694208967173853</v>
      </c>
      <c r="AD120">
        <v>10.532870741037273</v>
      </c>
      <c r="AE120">
        <v>15.576905969219929</v>
      </c>
      <c r="AF120">
        <v>18.548171870830082</v>
      </c>
      <c r="AG120">
        <v>21.590605817987779</v>
      </c>
      <c r="AH120">
        <v>25.985232630549003</v>
      </c>
      <c r="AI120">
        <v>30.451027488657768</v>
      </c>
      <c r="AJ120">
        <v>36.27791121786332</v>
      </c>
      <c r="AK120">
        <v>40.636954007650765</v>
      </c>
      <c r="AL120">
        <v>45.076060848679106</v>
      </c>
      <c r="AM120">
        <v>50.609376390001131</v>
      </c>
      <c r="AN120">
        <v>55.635619606796809</v>
      </c>
      <c r="AO120">
        <v>61.987367671915578</v>
      </c>
      <c r="AP120">
        <v>67.547371230317836</v>
      </c>
      <c r="AQ120">
        <v>71.257005604483865</v>
      </c>
      <c r="AR120">
        <v>74.948847967262992</v>
      </c>
      <c r="AS120">
        <v>75.722800462592616</v>
      </c>
      <c r="AT120">
        <v>76.594609020550138</v>
      </c>
      <c r="AU120">
        <v>81.015923850191584</v>
      </c>
      <c r="AV120">
        <v>81.585268214572025</v>
      </c>
      <c r="AW120">
        <v>81.273908015301444</v>
      </c>
      <c r="AX120">
        <v>82.341428698514704</v>
      </c>
      <c r="AY120">
        <v>84.040565785962499</v>
      </c>
      <c r="AZ120">
        <v>84.423094030780547</v>
      </c>
      <c r="BA120">
        <v>88.266168490348207</v>
      </c>
      <c r="BB120">
        <v>91.228538386264901</v>
      </c>
      <c r="BC120">
        <v>93.683835957655461</v>
      </c>
      <c r="BD120">
        <v>96.948670047149236</v>
      </c>
      <c r="BE120">
        <v>98.576639089049124</v>
      </c>
      <c r="BF120">
        <v>100.12454407970858</v>
      </c>
      <c r="BG120">
        <v>100.60492838715489</v>
      </c>
      <c r="BH120">
        <v>100</v>
      </c>
      <c r="BI120">
        <v>99.448447647007271</v>
      </c>
      <c r="BJ120">
        <v>99.706431812116563</v>
      </c>
      <c r="BK120">
        <v>100.49817631883339</v>
      </c>
      <c r="BL120">
        <v>101.35219286540352</v>
      </c>
      <c r="BM120">
        <v>100.7294724668625</v>
      </c>
      <c r="BN120">
        <v>102.25068944044185</v>
      </c>
      <c r="BO120">
        <v>106.74317231563056</v>
      </c>
      <c r="BP120">
        <v>111.25344720220635</v>
      </c>
      <c r="BQ120">
        <v>111.25344720220635</v>
      </c>
      <c r="BR120">
        <v>111.25344720220635</v>
      </c>
    </row>
    <row r="121" spans="1:70" x14ac:dyDescent="0.35">
      <c r="A121" t="s">
        <v>1734</v>
      </c>
      <c r="B121" t="s">
        <v>1735</v>
      </c>
      <c r="C121" t="s">
        <v>1977</v>
      </c>
      <c r="D121" t="s">
        <v>1978</v>
      </c>
      <c r="E121">
        <v>3.8584983668059927</v>
      </c>
      <c r="F121">
        <v>3.9376244891280101</v>
      </c>
      <c r="G121">
        <v>4.1223441086333414</v>
      </c>
      <c r="H121">
        <v>4.4296532462129665</v>
      </c>
      <c r="I121">
        <v>4.6915486331865228</v>
      </c>
      <c r="J121">
        <v>4.9035723036939967</v>
      </c>
      <c r="K121">
        <v>5.0186389887497009</v>
      </c>
      <c r="L121">
        <v>5.2060017612962088</v>
      </c>
      <c r="M121">
        <v>5.2724987169979221</v>
      </c>
      <c r="N121">
        <v>5.4126023332985973</v>
      </c>
      <c r="O121">
        <v>5.6815177306862115</v>
      </c>
      <c r="P121">
        <v>5.9537569922205318</v>
      </c>
      <c r="Q121">
        <v>6.2960684849055299</v>
      </c>
      <c r="R121">
        <v>6.9759568352801908</v>
      </c>
      <c r="S121">
        <v>8.3125340913017105</v>
      </c>
      <c r="T121">
        <v>9.7215503958165144</v>
      </c>
      <c r="U121">
        <v>11.336704962293062</v>
      </c>
      <c r="V121">
        <v>13.278688053132468</v>
      </c>
      <c r="W121">
        <v>14.884614424381629</v>
      </c>
      <c r="X121">
        <v>17.08732504001129</v>
      </c>
      <c r="Y121">
        <v>20.686627940489956</v>
      </c>
      <c r="Z121">
        <v>24.403869916824522</v>
      </c>
      <c r="AA121">
        <v>28.425728862496761</v>
      </c>
      <c r="AB121">
        <v>32.589125035734909</v>
      </c>
      <c r="AC121">
        <v>36.106956836655549</v>
      </c>
      <c r="AD121">
        <v>39.430960193196512</v>
      </c>
      <c r="AE121">
        <v>41.7272406605097</v>
      </c>
      <c r="AF121">
        <v>43.708151657199281</v>
      </c>
      <c r="AG121">
        <v>45.919018135499172</v>
      </c>
      <c r="AH121">
        <v>48.793471241935407</v>
      </c>
      <c r="AI121">
        <v>51.943874927545068</v>
      </c>
      <c r="AJ121">
        <v>55.190366745820192</v>
      </c>
      <c r="AK121">
        <v>58.099224688723098</v>
      </c>
      <c r="AL121">
        <v>60.787321668132179</v>
      </c>
      <c r="AM121">
        <v>63.250328007973295</v>
      </c>
      <c r="AN121">
        <v>66.561749962706983</v>
      </c>
      <c r="AO121">
        <v>69.228863768042544</v>
      </c>
      <c r="AP121">
        <v>70.643284081809</v>
      </c>
      <c r="AQ121">
        <v>72.024420740148486</v>
      </c>
      <c r="AR121">
        <v>73.222518133435884</v>
      </c>
      <c r="AS121">
        <v>75.080675227738112</v>
      </c>
      <c r="AT121">
        <v>77.171796236641029</v>
      </c>
      <c r="AU121">
        <v>79.074330426723392</v>
      </c>
      <c r="AV121">
        <v>81.187635815557044</v>
      </c>
      <c r="AW121">
        <v>82.979233101331957</v>
      </c>
      <c r="AX121">
        <v>84.626613995331752</v>
      </c>
      <c r="AY121">
        <v>86.396024400400236</v>
      </c>
      <c r="AZ121">
        <v>87.976847986648266</v>
      </c>
      <c r="BA121">
        <v>90.922165569930442</v>
      </c>
      <c r="BB121">
        <v>91.626601533133552</v>
      </c>
      <c r="BC121">
        <v>93.024380019186523</v>
      </c>
      <c r="BD121">
        <v>95.611046375756786</v>
      </c>
      <c r="BE121">
        <v>98.518925681827241</v>
      </c>
      <c r="BF121">
        <v>99.720850095302168</v>
      </c>
      <c r="BG121">
        <v>99.961224641457932</v>
      </c>
      <c r="BH121">
        <v>100</v>
      </c>
      <c r="BI121">
        <v>99.905983343083989</v>
      </c>
      <c r="BJ121">
        <v>101.13136336406322</v>
      </c>
      <c r="BK121">
        <v>102.28172011845153</v>
      </c>
      <c r="BL121">
        <v>102.90691400670615</v>
      </c>
      <c r="BM121">
        <v>102.76520339203459</v>
      </c>
      <c r="BN121">
        <v>104.69080056785938</v>
      </c>
      <c r="BO121">
        <v>113.27679663322246</v>
      </c>
      <c r="BP121">
        <v>119.64543837490923</v>
      </c>
      <c r="BQ121">
        <v>119.64543837490923</v>
      </c>
      <c r="BR121">
        <v>119.64543837490923</v>
      </c>
    </row>
    <row r="122" spans="1:70" x14ac:dyDescent="0.35">
      <c r="A122" t="s">
        <v>1736</v>
      </c>
      <c r="B122" t="s">
        <v>1737</v>
      </c>
      <c r="C122" t="s">
        <v>1977</v>
      </c>
      <c r="D122" t="s">
        <v>1978</v>
      </c>
      <c r="E122">
        <v>8.0161981433728685E-2</v>
      </c>
      <c r="F122">
        <v>8.5531592109027346E-2</v>
      </c>
      <c r="G122">
        <v>8.6735455000642267E-2</v>
      </c>
      <c r="H122">
        <v>8.8264169783645624E-2</v>
      </c>
      <c r="I122">
        <v>9.0041300718886733E-2</v>
      </c>
      <c r="J122">
        <v>9.2410808632541322E-2</v>
      </c>
      <c r="K122">
        <v>9.4168830632995124E-2</v>
      </c>
      <c r="L122">
        <v>9.7016061916338631E-2</v>
      </c>
      <c r="M122">
        <v>0.1027678512873883</v>
      </c>
      <c r="N122">
        <v>0.10924578018036397</v>
      </c>
      <c r="O122">
        <v>0.12533550326956133</v>
      </c>
      <c r="P122">
        <v>0.13202363044539148</v>
      </c>
      <c r="Q122">
        <v>0.13918948099090989</v>
      </c>
      <c r="R122">
        <v>0.16380178899706974</v>
      </c>
      <c r="S122">
        <v>0.20828738918360817</v>
      </c>
      <c r="T122">
        <v>0.24447971167025334</v>
      </c>
      <c r="U122">
        <v>0.26842320695980504</v>
      </c>
      <c r="V122">
        <v>0.29846245244486086</v>
      </c>
      <c r="W122">
        <v>0.40262525597193194</v>
      </c>
      <c r="X122">
        <v>0.51970569941537703</v>
      </c>
      <c r="Y122">
        <v>0.66162775808262442</v>
      </c>
      <c r="Z122">
        <v>0.74591726942969894</v>
      </c>
      <c r="AA122">
        <v>0.79474059781167516</v>
      </c>
      <c r="AB122">
        <v>0.88678833668324863</v>
      </c>
      <c r="AC122">
        <v>1.1334464669215745</v>
      </c>
      <c r="AD122">
        <v>1.4244373258662228</v>
      </c>
      <c r="AE122">
        <v>1.6396039315748785</v>
      </c>
      <c r="AF122">
        <v>1.7486777313425352</v>
      </c>
      <c r="AG122">
        <v>1.8932368230102794</v>
      </c>
      <c r="AH122">
        <v>2.1645289325479626</v>
      </c>
      <c r="AI122">
        <v>2.6398632765829775</v>
      </c>
      <c r="AJ122">
        <v>3.9880704305164394</v>
      </c>
      <c r="AK122">
        <v>7.0707129979899337</v>
      </c>
      <c r="AL122">
        <v>8.6312157801756673</v>
      </c>
      <c r="AM122">
        <v>11.657612997615473</v>
      </c>
      <c r="AN122">
        <v>13.978497889632216</v>
      </c>
      <c r="AO122">
        <v>17.669751826220644</v>
      </c>
      <c r="AP122">
        <v>19.376217405368969</v>
      </c>
      <c r="AQ122">
        <v>21.0487523657469</v>
      </c>
      <c r="AR122">
        <v>22.30204549149839</v>
      </c>
      <c r="AS122">
        <v>24.124364264466031</v>
      </c>
      <c r="AT122">
        <v>25.765281642836662</v>
      </c>
      <c r="AU122">
        <v>27.588523174359558</v>
      </c>
      <c r="AV122">
        <v>30.371365511947058</v>
      </c>
      <c r="AW122">
        <v>34.488052969964578</v>
      </c>
      <c r="AX122">
        <v>39.679493330774527</v>
      </c>
      <c r="AY122">
        <v>43.076480184243394</v>
      </c>
      <c r="AZ122">
        <v>47.058823529411818</v>
      </c>
      <c r="BA122">
        <v>57.422512234910357</v>
      </c>
      <c r="BB122">
        <v>62.9306208617216</v>
      </c>
      <c r="BC122">
        <v>70.866519527876562</v>
      </c>
      <c r="BD122">
        <v>76.221092025717411</v>
      </c>
      <c r="BE122">
        <v>81.460512426830604</v>
      </c>
      <c r="BF122">
        <v>89.070146818923391</v>
      </c>
      <c r="BG122">
        <v>96.439881009500368</v>
      </c>
      <c r="BH122">
        <v>100</v>
      </c>
      <c r="BI122">
        <v>102.35102197485867</v>
      </c>
      <c r="BJ122">
        <v>106.83235773918044</v>
      </c>
      <c r="BK122">
        <v>110.82429709241011</v>
      </c>
      <c r="BL122">
        <v>115.15209672776163</v>
      </c>
      <c r="BM122">
        <v>121.17084094762733</v>
      </c>
      <c r="BN122">
        <v>128.2748237185773</v>
      </c>
      <c r="BO122">
        <v>141.55071490260082</v>
      </c>
      <c r="BP122">
        <v>150.71490260051829</v>
      </c>
      <c r="BQ122">
        <v>150.71490260051829</v>
      </c>
      <c r="BR122">
        <v>150.71490260051829</v>
      </c>
    </row>
    <row r="123" spans="1:70" x14ac:dyDescent="0.35">
      <c r="A123" t="s">
        <v>1738</v>
      </c>
      <c r="B123" t="s">
        <v>1739</v>
      </c>
      <c r="C123" t="s">
        <v>1977</v>
      </c>
      <c r="D123" t="s">
        <v>1978</v>
      </c>
      <c r="E123">
        <v>0</v>
      </c>
      <c r="F123">
        <v>0</v>
      </c>
      <c r="G123">
        <v>0</v>
      </c>
      <c r="H123">
        <v>0</v>
      </c>
      <c r="I123">
        <v>0</v>
      </c>
      <c r="J123">
        <v>0</v>
      </c>
      <c r="K123">
        <v>0</v>
      </c>
      <c r="L123">
        <v>0</v>
      </c>
      <c r="M123">
        <v>0</v>
      </c>
      <c r="N123">
        <v>6.5842703267618745</v>
      </c>
      <c r="O123">
        <v>6.9727422759749755</v>
      </c>
      <c r="P123">
        <v>7.308540062705676</v>
      </c>
      <c r="Q123">
        <v>7.8682030404804335</v>
      </c>
      <c r="R123">
        <v>8.743910993873941</v>
      </c>
      <c r="S123">
        <v>10.442652738178477</v>
      </c>
      <c r="T123">
        <v>11.693664100263312</v>
      </c>
      <c r="U123">
        <v>13.038435471793491</v>
      </c>
      <c r="V123">
        <v>14.937681416019498</v>
      </c>
      <c r="W123">
        <v>15.971596216884375</v>
      </c>
      <c r="X123">
        <v>18.246988356354944</v>
      </c>
      <c r="Y123">
        <v>20.274431507061106</v>
      </c>
      <c r="Z123">
        <v>21.835562733104769</v>
      </c>
      <c r="AA123">
        <v>23.457517253669664</v>
      </c>
      <c r="AB123">
        <v>24.635123816919894</v>
      </c>
      <c r="AC123">
        <v>25.582953489841053</v>
      </c>
      <c r="AD123">
        <v>26.346623743341286</v>
      </c>
      <c r="AE123">
        <v>26.346623743341286</v>
      </c>
      <c r="AF123">
        <v>26.293930495854635</v>
      </c>
      <c r="AG123">
        <v>28.032807662915104</v>
      </c>
      <c r="AH123">
        <v>35.240804808697476</v>
      </c>
      <c r="AI123">
        <v>40.947044401109757</v>
      </c>
      <c r="AJ123">
        <v>44.286478960578222</v>
      </c>
      <c r="AK123">
        <v>46.0560938553391</v>
      </c>
      <c r="AL123">
        <v>47.583620968208038</v>
      </c>
      <c r="AM123">
        <v>49.256992378285119</v>
      </c>
      <c r="AN123">
        <v>50.416070740311433</v>
      </c>
      <c r="AO123">
        <v>53.693729419682711</v>
      </c>
      <c r="AP123">
        <v>55.324882743726128</v>
      </c>
      <c r="AQ123">
        <v>57.035343701886568</v>
      </c>
      <c r="AR123">
        <v>57.381124219034817</v>
      </c>
      <c r="AS123">
        <v>57.763787991345211</v>
      </c>
      <c r="AT123">
        <v>58.787480368432924</v>
      </c>
      <c r="AU123">
        <v>59.865051291683315</v>
      </c>
      <c r="AV123">
        <v>60.840851627737742</v>
      </c>
      <c r="AW123">
        <v>62.886240880203594</v>
      </c>
      <c r="AX123">
        <v>65.08328826260842</v>
      </c>
      <c r="AY123">
        <v>69.152116248733137</v>
      </c>
      <c r="AZ123">
        <v>72.432627910426675</v>
      </c>
      <c r="BA123">
        <v>82.552357676084867</v>
      </c>
      <c r="BB123">
        <v>81.942238178248331</v>
      </c>
      <c r="BC123">
        <v>85.912764700327386</v>
      </c>
      <c r="BD123">
        <v>89.488833383077463</v>
      </c>
      <c r="BE123">
        <v>93.529459646893855</v>
      </c>
      <c r="BF123">
        <v>98.041903602256085</v>
      </c>
      <c r="BG123">
        <v>100.88460805748363</v>
      </c>
      <c r="BH123">
        <v>100</v>
      </c>
      <c r="BI123">
        <v>99.221569536945609</v>
      </c>
      <c r="BJ123">
        <v>102.51958980554721</v>
      </c>
      <c r="BK123">
        <v>107.09433282548574</v>
      </c>
      <c r="BL123">
        <v>107.9098712137766</v>
      </c>
      <c r="BM123">
        <v>108.26952871830281</v>
      </c>
      <c r="BN123">
        <v>109.72693810182072</v>
      </c>
      <c r="BO123">
        <v>114.36746114688732</v>
      </c>
      <c r="BP123">
        <v>116.75187387772718</v>
      </c>
      <c r="BQ123">
        <v>116.75187387772718</v>
      </c>
      <c r="BR123">
        <v>116.75187387772718</v>
      </c>
    </row>
    <row r="124" spans="1:70" x14ac:dyDescent="0.35">
      <c r="A124" t="s">
        <v>30</v>
      </c>
      <c r="B124" t="s">
        <v>173</v>
      </c>
      <c r="C124" t="s">
        <v>1977</v>
      </c>
      <c r="D124" t="s">
        <v>1978</v>
      </c>
      <c r="E124">
        <v>18.314234797183662</v>
      </c>
      <c r="F124">
        <v>19.29742749344917</v>
      </c>
      <c r="G124">
        <v>20.616491638500495</v>
      </c>
      <c r="H124">
        <v>21.999220263300554</v>
      </c>
      <c r="I124">
        <v>22.835276309941882</v>
      </c>
      <c r="J124">
        <v>24.355190232850717</v>
      </c>
      <c r="K124">
        <v>25.58289447010868</v>
      </c>
      <c r="L124">
        <v>26.603613096187903</v>
      </c>
      <c r="M124">
        <v>28.024095181703267</v>
      </c>
      <c r="N124">
        <v>29.495309990676507</v>
      </c>
      <c r="O124">
        <v>31.537616527561113</v>
      </c>
      <c r="P124">
        <v>33.554557119440005</v>
      </c>
      <c r="Q124">
        <v>35.179777844301078</v>
      </c>
      <c r="R124">
        <v>39.263665819593079</v>
      </c>
      <c r="S124">
        <v>48.381570809326782</v>
      </c>
      <c r="T124">
        <v>54.057341648457019</v>
      </c>
      <c r="U124">
        <v>59.124696523921465</v>
      </c>
      <c r="V124">
        <v>63.950351906970582</v>
      </c>
      <c r="W124">
        <v>66.642384184560953</v>
      </c>
      <c r="X124">
        <v>69.10938590024756</v>
      </c>
      <c r="Y124">
        <v>74.485115990172787</v>
      </c>
      <c r="Z124">
        <v>78.143946237424231</v>
      </c>
      <c r="AA124">
        <v>80.285903808138556</v>
      </c>
      <c r="AB124">
        <v>81.811110949931233</v>
      </c>
      <c r="AC124">
        <v>83.661362236696164</v>
      </c>
      <c r="AD124">
        <v>85.361593148858603</v>
      </c>
      <c r="AE124">
        <v>85.86999552945619</v>
      </c>
      <c r="AF124">
        <v>85.978343577780279</v>
      </c>
      <c r="AG124">
        <v>86.561756145679112</v>
      </c>
      <c r="AH124">
        <v>88.528689946023817</v>
      </c>
      <c r="AI124">
        <v>91.254060084637104</v>
      </c>
      <c r="AJ124">
        <v>94.221129715665512</v>
      </c>
      <c r="AK124">
        <v>95.879688301549521</v>
      </c>
      <c r="AL124">
        <v>97.07151683311406</v>
      </c>
      <c r="AM124">
        <v>97.746608518825809</v>
      </c>
      <c r="AN124">
        <v>97.621591539990575</v>
      </c>
      <c r="AO124">
        <v>97.754942984081893</v>
      </c>
      <c r="AP124">
        <v>99.46350836149999</v>
      </c>
      <c r="AQ124">
        <v>100.1219311166996</v>
      </c>
      <c r="AR124">
        <v>99.780218041216173</v>
      </c>
      <c r="AS124">
        <v>99.105126355504424</v>
      </c>
      <c r="AT124">
        <v>98.371693413003086</v>
      </c>
      <c r="AU124">
        <v>97.463236700131986</v>
      </c>
      <c r="AV124">
        <v>97.213202742461462</v>
      </c>
      <c r="AW124">
        <v>97.204868277205392</v>
      </c>
      <c r="AX124">
        <v>96.929830923767639</v>
      </c>
      <c r="AY124">
        <v>97.171530416183046</v>
      </c>
      <c r="AZ124">
        <v>97.229871672972649</v>
      </c>
      <c r="BA124">
        <v>98.571720579140091</v>
      </c>
      <c r="BB124">
        <v>97.238206138228705</v>
      </c>
      <c r="BC124">
        <v>96.530075506914471</v>
      </c>
      <c r="BD124">
        <v>96.267073894969073</v>
      </c>
      <c r="BE124">
        <v>96.224654280139234</v>
      </c>
      <c r="BF124">
        <v>96.547043352846472</v>
      </c>
      <c r="BG124">
        <v>99.210995164163648</v>
      </c>
      <c r="BH124">
        <v>100</v>
      </c>
      <c r="BI124">
        <v>99.872741155509956</v>
      </c>
      <c r="BJ124">
        <v>100.35632476457116</v>
      </c>
      <c r="BK124">
        <v>101.3489437515906</v>
      </c>
      <c r="BL124">
        <v>101.8240434376858</v>
      </c>
      <c r="BM124">
        <v>101.79859166878779</v>
      </c>
      <c r="BN124">
        <v>101.56104182574067</v>
      </c>
      <c r="BO124">
        <v>104.09773479256781</v>
      </c>
      <c r="BP124">
        <v>107.49978790192628</v>
      </c>
      <c r="BQ124">
        <v>107.49978790192628</v>
      </c>
      <c r="BR124">
        <v>107.49978790192628</v>
      </c>
    </row>
    <row r="125" spans="1:70" x14ac:dyDescent="0.35">
      <c r="A125" t="s">
        <v>31</v>
      </c>
      <c r="B125" t="s">
        <v>560</v>
      </c>
      <c r="C125" t="s">
        <v>1977</v>
      </c>
      <c r="D125" t="s">
        <v>1978</v>
      </c>
      <c r="E125">
        <v>0</v>
      </c>
      <c r="F125">
        <v>0</v>
      </c>
      <c r="G125">
        <v>0</v>
      </c>
      <c r="H125">
        <v>0</v>
      </c>
      <c r="I125">
        <v>0</v>
      </c>
      <c r="J125">
        <v>0</v>
      </c>
      <c r="K125">
        <v>0</v>
      </c>
      <c r="L125">
        <v>0</v>
      </c>
      <c r="M125">
        <v>0</v>
      </c>
      <c r="N125">
        <v>0</v>
      </c>
      <c r="O125">
        <v>0</v>
      </c>
      <c r="P125">
        <v>0</v>
      </c>
      <c r="Q125">
        <v>0</v>
      </c>
      <c r="R125">
        <v>0</v>
      </c>
      <c r="S125">
        <v>0</v>
      </c>
      <c r="T125">
        <v>0</v>
      </c>
      <c r="U125">
        <v>0</v>
      </c>
      <c r="V125">
        <v>0</v>
      </c>
      <c r="W125">
        <v>0</v>
      </c>
      <c r="X125">
        <v>0</v>
      </c>
      <c r="Y125">
        <v>0</v>
      </c>
      <c r="Z125">
        <v>0</v>
      </c>
      <c r="AA125">
        <v>0</v>
      </c>
      <c r="AB125">
        <v>0</v>
      </c>
      <c r="AC125">
        <v>0</v>
      </c>
      <c r="AD125">
        <v>0</v>
      </c>
      <c r="AE125">
        <v>0</v>
      </c>
      <c r="AF125">
        <v>0</v>
      </c>
      <c r="AG125">
        <v>0</v>
      </c>
      <c r="AH125">
        <v>0</v>
      </c>
      <c r="AI125">
        <v>0</v>
      </c>
      <c r="AJ125">
        <v>0</v>
      </c>
      <c r="AK125">
        <v>0</v>
      </c>
      <c r="AL125">
        <v>0.2712199575390124</v>
      </c>
      <c r="AM125">
        <v>5.3630285705837322</v>
      </c>
      <c r="AN125">
        <v>14.810287581460241</v>
      </c>
      <c r="AO125">
        <v>20.61333478750511</v>
      </c>
      <c r="AP125">
        <v>24.201712571300938</v>
      </c>
      <c r="AQ125">
        <v>25.93124600763489</v>
      </c>
      <c r="AR125">
        <v>28.08250934730615</v>
      </c>
      <c r="AS125">
        <v>31.784034178338757</v>
      </c>
      <c r="AT125">
        <v>34.439316182973798</v>
      </c>
      <c r="AU125">
        <v>36.449513074142018</v>
      </c>
      <c r="AV125">
        <v>38.796212222676822</v>
      </c>
      <c r="AW125">
        <v>41.466188649031025</v>
      </c>
      <c r="AX125">
        <v>44.609325454739142</v>
      </c>
      <c r="AY125">
        <v>48.500014254321734</v>
      </c>
      <c r="AZ125">
        <v>53.760731361129181</v>
      </c>
      <c r="BA125">
        <v>62.975266835920245</v>
      </c>
      <c r="BB125">
        <v>67.582586845418163</v>
      </c>
      <c r="BC125">
        <v>72.58401156012593</v>
      </c>
      <c r="BD125">
        <v>78.719468856990048</v>
      </c>
      <c r="BE125">
        <v>82.809483461523328</v>
      </c>
      <c r="BF125">
        <v>87.730717505595138</v>
      </c>
      <c r="BG125">
        <v>93.739788934031253</v>
      </c>
      <c r="BH125">
        <v>100</v>
      </c>
      <c r="BI125">
        <v>114.36109423862399</v>
      </c>
      <c r="BJ125">
        <v>122.87260532958462</v>
      </c>
      <c r="BK125">
        <v>130.44605799729382</v>
      </c>
      <c r="BL125">
        <v>137.40347805854375</v>
      </c>
      <c r="BM125">
        <v>146.63445606968864</v>
      </c>
      <c r="BN125">
        <v>158.42602382951327</v>
      </c>
      <c r="BO125">
        <v>182.23407193476655</v>
      </c>
      <c r="BP125">
        <v>209.06802084026114</v>
      </c>
      <c r="BQ125">
        <v>209.06802084026114</v>
      </c>
      <c r="BR125">
        <v>209.06802084026114</v>
      </c>
    </row>
    <row r="126" spans="1:70" x14ac:dyDescent="0.35">
      <c r="A126" t="s">
        <v>1740</v>
      </c>
      <c r="B126" t="s">
        <v>1741</v>
      </c>
      <c r="C126" t="s">
        <v>1977</v>
      </c>
      <c r="D126" t="s">
        <v>1978</v>
      </c>
      <c r="E126">
        <v>0.49353898818798758</v>
      </c>
      <c r="F126">
        <v>0.50566525325403178</v>
      </c>
      <c r="G126">
        <v>0.52142939783988873</v>
      </c>
      <c r="H126">
        <v>0.52506727735970149</v>
      </c>
      <c r="I126">
        <v>0.52454585999861902</v>
      </c>
      <c r="J126">
        <v>0.54331688481510365</v>
      </c>
      <c r="K126">
        <v>0.57056094165793558</v>
      </c>
      <c r="L126">
        <v>0.58059822575710296</v>
      </c>
      <c r="M126">
        <v>0.58272734662646508</v>
      </c>
      <c r="N126">
        <v>0.58172796336148669</v>
      </c>
      <c r="O126">
        <v>0.59445923713350968</v>
      </c>
      <c r="P126">
        <v>0.61693102162892832</v>
      </c>
      <c r="Q126">
        <v>0.65290824712036688</v>
      </c>
      <c r="R126">
        <v>0.71350592963568926</v>
      </c>
      <c r="S126">
        <v>0.84058096491747625</v>
      </c>
      <c r="T126">
        <v>1.0013015921930348</v>
      </c>
      <c r="U126">
        <v>1.1159409168128696</v>
      </c>
      <c r="V126">
        <v>1.2813341237326219</v>
      </c>
      <c r="W126">
        <v>1.4982868301267906</v>
      </c>
      <c r="X126">
        <v>1.6178404195389717</v>
      </c>
      <c r="Y126">
        <v>1.8420436805512126</v>
      </c>
      <c r="Z126">
        <v>2.0557769931037151</v>
      </c>
      <c r="AA126">
        <v>2.4806385584435469</v>
      </c>
      <c r="AB126">
        <v>2.7633763518215257</v>
      </c>
      <c r="AC126">
        <v>3.047564689841483</v>
      </c>
      <c r="AD126">
        <v>3.4439482154755598</v>
      </c>
      <c r="AE126">
        <v>3.5312273681715003</v>
      </c>
      <c r="AF126">
        <v>3.8362432478229609</v>
      </c>
      <c r="AG126">
        <v>4.3067570646059092</v>
      </c>
      <c r="AH126">
        <v>4.9006294605676857</v>
      </c>
      <c r="AI126">
        <v>5.7720502971438208</v>
      </c>
      <c r="AJ126">
        <v>6.9313374836871784</v>
      </c>
      <c r="AK126">
        <v>8.825835905820167</v>
      </c>
      <c r="AL126">
        <v>12.88385652100966</v>
      </c>
      <c r="AM126">
        <v>16.596261112662567</v>
      </c>
      <c r="AN126">
        <v>16.854221472735105</v>
      </c>
      <c r="AO126">
        <v>18.348194397326697</v>
      </c>
      <c r="AP126">
        <v>20.432887814329856</v>
      </c>
      <c r="AQ126">
        <v>21.806475724304899</v>
      </c>
      <c r="AR126">
        <v>23.058603799220066</v>
      </c>
      <c r="AS126">
        <v>25.359858258430393</v>
      </c>
      <c r="AT126">
        <v>26.815158613621271</v>
      </c>
      <c r="AU126">
        <v>27.341086523016813</v>
      </c>
      <c r="AV126">
        <v>30.024802990941144</v>
      </c>
      <c r="AW126">
        <v>33.514896762696978</v>
      </c>
      <c r="AX126">
        <v>36.971213782568221</v>
      </c>
      <c r="AY126">
        <v>42.314934756235218</v>
      </c>
      <c r="AZ126">
        <v>46.444398558615354</v>
      </c>
      <c r="BA126">
        <v>58.631323582039748</v>
      </c>
      <c r="BB126">
        <v>64.045413832481827</v>
      </c>
      <c r="BC126">
        <v>66.582501741335292</v>
      </c>
      <c r="BD126">
        <v>75.919027256315147</v>
      </c>
      <c r="BE126">
        <v>83.038539045583079</v>
      </c>
      <c r="BF126">
        <v>87.786262176449213</v>
      </c>
      <c r="BG126">
        <v>93.824337351295753</v>
      </c>
      <c r="BH126">
        <v>100</v>
      </c>
      <c r="BI126">
        <v>106.29724953814646</v>
      </c>
      <c r="BJ126">
        <v>114.80703495256279</v>
      </c>
      <c r="BK126">
        <v>120.19126270321554</v>
      </c>
      <c r="BL126">
        <v>126.48884972558908</v>
      </c>
      <c r="BM126">
        <v>133.3257770655423</v>
      </c>
      <c r="BN126">
        <v>141.46923024899476</v>
      </c>
      <c r="BO126">
        <v>152.30557902437195</v>
      </c>
      <c r="BP126">
        <v>163.98954363971097</v>
      </c>
      <c r="BQ126">
        <v>163.98954363971097</v>
      </c>
      <c r="BR126">
        <v>163.98954363971097</v>
      </c>
    </row>
    <row r="127" spans="1:70" x14ac:dyDescent="0.35">
      <c r="A127" t="s">
        <v>32</v>
      </c>
      <c r="B127" t="s">
        <v>563</v>
      </c>
      <c r="C127" t="s">
        <v>1977</v>
      </c>
      <c r="D127" t="s">
        <v>1978</v>
      </c>
      <c r="E127">
        <v>0</v>
      </c>
      <c r="F127">
        <v>0</v>
      </c>
      <c r="G127">
        <v>0</v>
      </c>
      <c r="H127">
        <v>0</v>
      </c>
      <c r="I127">
        <v>0</v>
      </c>
      <c r="J127">
        <v>0</v>
      </c>
      <c r="K127">
        <v>0</v>
      </c>
      <c r="L127">
        <v>0</v>
      </c>
      <c r="M127">
        <v>0</v>
      </c>
      <c r="N127">
        <v>0</v>
      </c>
      <c r="O127">
        <v>0</v>
      </c>
      <c r="P127">
        <v>0</v>
      </c>
      <c r="Q127">
        <v>0</v>
      </c>
      <c r="R127">
        <v>0</v>
      </c>
      <c r="S127">
        <v>0</v>
      </c>
      <c r="T127">
        <v>0</v>
      </c>
      <c r="U127">
        <v>0</v>
      </c>
      <c r="V127">
        <v>0</v>
      </c>
      <c r="W127">
        <v>0</v>
      </c>
      <c r="X127">
        <v>0</v>
      </c>
      <c r="Y127">
        <v>0</v>
      </c>
      <c r="Z127">
        <v>0</v>
      </c>
      <c r="AA127">
        <v>0</v>
      </c>
      <c r="AB127">
        <v>0</v>
      </c>
      <c r="AC127">
        <v>0</v>
      </c>
      <c r="AD127">
        <v>0</v>
      </c>
      <c r="AE127">
        <v>0</v>
      </c>
      <c r="AF127">
        <v>0</v>
      </c>
      <c r="AG127">
        <v>0</v>
      </c>
      <c r="AH127">
        <v>0</v>
      </c>
      <c r="AI127">
        <v>0</v>
      </c>
      <c r="AJ127">
        <v>0</v>
      </c>
      <c r="AK127">
        <v>0</v>
      </c>
      <c r="AL127">
        <v>0</v>
      </c>
      <c r="AM127">
        <v>0</v>
      </c>
      <c r="AN127">
        <v>11.438155440940344</v>
      </c>
      <c r="AO127">
        <v>15.092341588808432</v>
      </c>
      <c r="AP127">
        <v>18.629296412683956</v>
      </c>
      <c r="AQ127">
        <v>20.577433211390975</v>
      </c>
      <c r="AR127">
        <v>28.197447243045886</v>
      </c>
      <c r="AS127">
        <v>33.470576926783195</v>
      </c>
      <c r="AT127">
        <v>35.786633708868763</v>
      </c>
      <c r="AU127">
        <v>36.550395575155726</v>
      </c>
      <c r="AV127">
        <v>37.637628375884383</v>
      </c>
      <c r="AW127">
        <v>39.184779865596354</v>
      </c>
      <c r="AX127">
        <v>40.884879689624384</v>
      </c>
      <c r="AY127">
        <v>43.154858633978954</v>
      </c>
      <c r="AZ127">
        <v>47.569645236552219</v>
      </c>
      <c r="BA127">
        <v>59.233770971007687</v>
      </c>
      <c r="BB127">
        <v>63.283324733324896</v>
      </c>
      <c r="BC127">
        <v>68.325564282310182</v>
      </c>
      <c r="BD127">
        <v>79.692428084286149</v>
      </c>
      <c r="BE127">
        <v>81.898667025394914</v>
      </c>
      <c r="BF127">
        <v>87.315241773072202</v>
      </c>
      <c r="BG127">
        <v>93.893788016892188</v>
      </c>
      <c r="BH127">
        <v>100</v>
      </c>
      <c r="BI127">
        <v>100.38883829689554</v>
      </c>
      <c r="BJ127">
        <v>103.57649498149068</v>
      </c>
      <c r="BK127">
        <v>105.17432964330116</v>
      </c>
      <c r="BL127">
        <v>106.36660958954319</v>
      </c>
      <c r="BM127">
        <v>113.09474753789041</v>
      </c>
      <c r="BN127">
        <v>126.55872226492475</v>
      </c>
      <c r="BO127">
        <v>144.17937839915251</v>
      </c>
      <c r="BP127">
        <v>159.68338639537728</v>
      </c>
      <c r="BQ127">
        <v>159.68338639537728</v>
      </c>
      <c r="BR127">
        <v>159.68338639537728</v>
      </c>
    </row>
    <row r="128" spans="1:70" x14ac:dyDescent="0.35">
      <c r="A128" t="s">
        <v>24</v>
      </c>
      <c r="B128" t="s">
        <v>459</v>
      </c>
      <c r="C128" t="s">
        <v>1977</v>
      </c>
      <c r="D128" t="s">
        <v>1978</v>
      </c>
      <c r="E128">
        <v>0</v>
      </c>
      <c r="F128">
        <v>0</v>
      </c>
      <c r="G128">
        <v>0</v>
      </c>
      <c r="H128">
        <v>0</v>
      </c>
      <c r="I128">
        <v>0</v>
      </c>
      <c r="J128">
        <v>0</v>
      </c>
      <c r="K128">
        <v>0</v>
      </c>
      <c r="L128">
        <v>0</v>
      </c>
      <c r="M128">
        <v>0</v>
      </c>
      <c r="N128">
        <v>0</v>
      </c>
      <c r="O128">
        <v>0</v>
      </c>
      <c r="P128">
        <v>0</v>
      </c>
      <c r="Q128">
        <v>0</v>
      </c>
      <c r="R128">
        <v>0</v>
      </c>
      <c r="S128">
        <v>0</v>
      </c>
      <c r="T128">
        <v>0</v>
      </c>
      <c r="U128">
        <v>0</v>
      </c>
      <c r="V128">
        <v>0</v>
      </c>
      <c r="W128">
        <v>0</v>
      </c>
      <c r="X128">
        <v>0</v>
      </c>
      <c r="Y128">
        <v>0</v>
      </c>
      <c r="Z128">
        <v>0</v>
      </c>
      <c r="AA128">
        <v>0</v>
      </c>
      <c r="AB128">
        <v>0</v>
      </c>
      <c r="AC128">
        <v>0</v>
      </c>
      <c r="AD128">
        <v>0</v>
      </c>
      <c r="AE128">
        <v>0</v>
      </c>
      <c r="AF128">
        <v>0</v>
      </c>
      <c r="AG128">
        <v>0</v>
      </c>
      <c r="AH128">
        <v>0</v>
      </c>
      <c r="AI128">
        <v>0</v>
      </c>
      <c r="AJ128">
        <v>0</v>
      </c>
      <c r="AK128">
        <v>0</v>
      </c>
      <c r="AL128">
        <v>0</v>
      </c>
      <c r="AM128">
        <v>38.186703042441259</v>
      </c>
      <c r="AN128">
        <v>37.881612540686632</v>
      </c>
      <c r="AO128">
        <v>40.590474152862413</v>
      </c>
      <c r="AP128">
        <v>43.821562750023553</v>
      </c>
      <c r="AQ128">
        <v>50.310003991543915</v>
      </c>
      <c r="AR128">
        <v>52.326533103741944</v>
      </c>
      <c r="AS128">
        <v>51.912110870627792</v>
      </c>
      <c r="AT128">
        <v>51.600301659124987</v>
      </c>
      <c r="AU128">
        <v>51.709419046132879</v>
      </c>
      <c r="AV128">
        <v>52.196390492536345</v>
      </c>
      <c r="AW128">
        <v>54.450928381962669</v>
      </c>
      <c r="AX128">
        <v>58.052998387683793</v>
      </c>
      <c r="AY128">
        <v>61.426275550007631</v>
      </c>
      <c r="AZ128">
        <v>66.775784053674357</v>
      </c>
      <c r="BA128">
        <v>82.866645862588769</v>
      </c>
      <c r="BB128">
        <v>81.837676184531844</v>
      </c>
      <c r="BC128">
        <v>85.108233213709639</v>
      </c>
      <c r="BD128">
        <v>89.770843085244039</v>
      </c>
      <c r="BE128">
        <v>92.405003380662691</v>
      </c>
      <c r="BF128">
        <v>95.123212149581221</v>
      </c>
      <c r="BG128">
        <v>98.790867009933521</v>
      </c>
      <c r="BH128">
        <v>100.00000000000001</v>
      </c>
      <c r="BI128">
        <v>103.01913975139058</v>
      </c>
      <c r="BJ128">
        <v>106.01971186352462</v>
      </c>
      <c r="BK128">
        <v>108.62682685806418</v>
      </c>
      <c r="BL128">
        <v>110.7369844489519</v>
      </c>
      <c r="BM128">
        <v>113.99297862380965</v>
      </c>
      <c r="BN128">
        <v>117.32241119259322</v>
      </c>
      <c r="BO128">
        <v>123.59177198730941</v>
      </c>
      <c r="BP128">
        <v>126.22114734487899</v>
      </c>
      <c r="BQ128">
        <v>126.22114734487899</v>
      </c>
      <c r="BR128">
        <v>126.22114734487899</v>
      </c>
    </row>
    <row r="129" spans="1:70" x14ac:dyDescent="0.35">
      <c r="A129" t="s">
        <v>55</v>
      </c>
      <c r="B129" t="s">
        <v>944</v>
      </c>
      <c r="C129" t="s">
        <v>1977</v>
      </c>
      <c r="D129" t="s">
        <v>1978</v>
      </c>
      <c r="E129">
        <v>0</v>
      </c>
      <c r="F129">
        <v>0</v>
      </c>
      <c r="G129">
        <v>0</v>
      </c>
      <c r="H129">
        <v>0</v>
      </c>
      <c r="I129">
        <v>0</v>
      </c>
      <c r="J129">
        <v>0</v>
      </c>
      <c r="K129">
        <v>0</v>
      </c>
      <c r="L129">
        <v>0</v>
      </c>
      <c r="M129">
        <v>0</v>
      </c>
      <c r="N129">
        <v>0</v>
      </c>
      <c r="O129">
        <v>0</v>
      </c>
      <c r="P129">
        <v>0</v>
      </c>
      <c r="Q129">
        <v>0</v>
      </c>
      <c r="R129">
        <v>0</v>
      </c>
      <c r="S129">
        <v>0</v>
      </c>
      <c r="T129">
        <v>0</v>
      </c>
      <c r="U129">
        <v>0</v>
      </c>
      <c r="V129">
        <v>0</v>
      </c>
      <c r="W129">
        <v>0</v>
      </c>
      <c r="X129">
        <v>0</v>
      </c>
      <c r="Y129">
        <v>0</v>
      </c>
      <c r="Z129">
        <v>0</v>
      </c>
      <c r="AA129">
        <v>0</v>
      </c>
      <c r="AB129">
        <v>0</v>
      </c>
      <c r="AC129">
        <v>0</v>
      </c>
      <c r="AD129">
        <v>0</v>
      </c>
      <c r="AE129">
        <v>0</v>
      </c>
      <c r="AF129">
        <v>0</v>
      </c>
      <c r="AG129">
        <v>0</v>
      </c>
      <c r="AH129">
        <v>0</v>
      </c>
      <c r="AI129">
        <v>0</v>
      </c>
      <c r="AJ129">
        <v>0</v>
      </c>
      <c r="AK129">
        <v>0</v>
      </c>
      <c r="AL129">
        <v>0</v>
      </c>
      <c r="AM129">
        <v>0</v>
      </c>
      <c r="AN129">
        <v>0</v>
      </c>
      <c r="AO129">
        <v>0</v>
      </c>
      <c r="AP129">
        <v>0</v>
      </c>
      <c r="AQ129">
        <v>0</v>
      </c>
      <c r="AR129">
        <v>0</v>
      </c>
      <c r="AS129">
        <v>0</v>
      </c>
      <c r="AT129">
        <v>0</v>
      </c>
      <c r="AU129">
        <v>0</v>
      </c>
      <c r="AV129">
        <v>0</v>
      </c>
      <c r="AW129">
        <v>0</v>
      </c>
      <c r="AX129">
        <v>0</v>
      </c>
      <c r="AY129">
        <v>80.838921315621505</v>
      </c>
      <c r="AZ129">
        <v>83.743076792813113</v>
      </c>
      <c r="BA129">
        <v>95.186902811283019</v>
      </c>
      <c r="BB129">
        <v>104.5308669142843</v>
      </c>
      <c r="BC129">
        <v>100.45463306859342</v>
      </c>
      <c r="BD129">
        <v>101.95885058747095</v>
      </c>
      <c r="BE129">
        <v>98.853323755861055</v>
      </c>
      <c r="BF129">
        <v>97.382327891202877</v>
      </c>
      <c r="BG129">
        <v>99.43123766645752</v>
      </c>
      <c r="BH129">
        <v>100</v>
      </c>
      <c r="BI129">
        <v>101.91731090233381</v>
      </c>
      <c r="BJ129">
        <v>102.27964823163724</v>
      </c>
      <c r="BK129">
        <v>102.85653663425531</v>
      </c>
      <c r="BL129">
        <v>100.99166538815912</v>
      </c>
      <c r="BM129">
        <v>103.57023058464186</v>
      </c>
      <c r="BN129">
        <v>105.69716620631407</v>
      </c>
      <c r="BO129">
        <v>0</v>
      </c>
      <c r="BP129">
        <v>0</v>
      </c>
      <c r="BQ129">
        <v>0</v>
      </c>
      <c r="BR129">
        <v>0</v>
      </c>
    </row>
    <row r="130" spans="1:70" x14ac:dyDescent="0.35">
      <c r="A130" t="s">
        <v>1742</v>
      </c>
      <c r="B130" t="s">
        <v>1743</v>
      </c>
      <c r="C130" t="s">
        <v>1977</v>
      </c>
      <c r="D130" t="s">
        <v>1978</v>
      </c>
      <c r="E130">
        <v>0</v>
      </c>
      <c r="F130">
        <v>0</v>
      </c>
      <c r="G130">
        <v>0</v>
      </c>
      <c r="H130">
        <v>0</v>
      </c>
      <c r="I130">
        <v>0</v>
      </c>
      <c r="J130">
        <v>0</v>
      </c>
      <c r="K130">
        <v>0</v>
      </c>
      <c r="L130">
        <v>0</v>
      </c>
      <c r="M130">
        <v>0</v>
      </c>
      <c r="N130">
        <v>0</v>
      </c>
      <c r="O130">
        <v>0</v>
      </c>
      <c r="P130">
        <v>0</v>
      </c>
      <c r="Q130">
        <v>0</v>
      </c>
      <c r="R130">
        <v>0</v>
      </c>
      <c r="S130">
        <v>0</v>
      </c>
      <c r="T130">
        <v>0</v>
      </c>
      <c r="U130">
        <v>0</v>
      </c>
      <c r="V130">
        <v>0</v>
      </c>
      <c r="W130">
        <v>0</v>
      </c>
      <c r="X130">
        <v>29.959502447475305</v>
      </c>
      <c r="Y130">
        <v>35.273315977783966</v>
      </c>
      <c r="Z130">
        <v>38.968676671132378</v>
      </c>
      <c r="AA130">
        <v>41.27843703057281</v>
      </c>
      <c r="AB130">
        <v>42.224347015454732</v>
      </c>
      <c r="AC130">
        <v>43.370697799439021</v>
      </c>
      <c r="AD130">
        <v>44.506813308736227</v>
      </c>
      <c r="AE130">
        <v>44.50383779072294</v>
      </c>
      <c r="AF130">
        <v>44.932415377782945</v>
      </c>
      <c r="AG130">
        <v>45.036894491916179</v>
      </c>
      <c r="AH130">
        <v>47.365286154250413</v>
      </c>
      <c r="AI130">
        <v>49.265100240186314</v>
      </c>
      <c r="AJ130">
        <v>51.395194811177767</v>
      </c>
      <c r="AK130">
        <v>52.864299074139559</v>
      </c>
      <c r="AL130">
        <v>53.813140006613544</v>
      </c>
      <c r="AM130">
        <v>54.589270559303422</v>
      </c>
      <c r="AN130">
        <v>56.203366248179698</v>
      </c>
      <c r="AO130">
        <v>57.376090992084457</v>
      </c>
      <c r="AP130">
        <v>62.485537117608487</v>
      </c>
      <c r="AQ130">
        <v>64.639012837029185</v>
      </c>
      <c r="AR130">
        <v>66.812846305046875</v>
      </c>
      <c r="AS130">
        <v>68.24855771228512</v>
      </c>
      <c r="AT130">
        <v>69.820627397428666</v>
      </c>
      <c r="AU130">
        <v>71.245729957675593</v>
      </c>
      <c r="AV130">
        <v>72.838383112253439</v>
      </c>
      <c r="AW130">
        <v>74.524267275445638</v>
      </c>
      <c r="AX130">
        <v>77.041562164808525</v>
      </c>
      <c r="AY130">
        <v>83.580453781640756</v>
      </c>
      <c r="AZ130">
        <v>87.325598705881077</v>
      </c>
      <c r="BA130">
        <v>91.954114576640777</v>
      </c>
      <c r="BB130">
        <v>93.846472406679325</v>
      </c>
      <c r="BC130">
        <v>94.644992003974252</v>
      </c>
      <c r="BD130">
        <v>100.16768363687173</v>
      </c>
      <c r="BE130">
        <v>100.98514136662153</v>
      </c>
      <c r="BF130">
        <v>102.10303227909944</v>
      </c>
      <c r="BG130">
        <v>102.35611036067499</v>
      </c>
      <c r="BH130">
        <v>100</v>
      </c>
      <c r="BI130">
        <v>99.312962876705768</v>
      </c>
      <c r="BJ130">
        <v>100.00310525253404</v>
      </c>
      <c r="BK130">
        <v>98.965950905956547</v>
      </c>
      <c r="BL130">
        <v>98.639796675826588</v>
      </c>
      <c r="BM130">
        <v>97.488428563664769</v>
      </c>
      <c r="BN130">
        <v>98.654086853912773</v>
      </c>
      <c r="BO130">
        <v>101.28635086248383</v>
      </c>
      <c r="BP130">
        <v>104.88922011582575</v>
      </c>
      <c r="BQ130">
        <v>104.88922011582575</v>
      </c>
      <c r="BR130">
        <v>104.88922011582575</v>
      </c>
    </row>
    <row r="131" spans="1:70" x14ac:dyDescent="0.35">
      <c r="A131" t="s">
        <v>1744</v>
      </c>
      <c r="B131" t="s">
        <v>114</v>
      </c>
      <c r="C131" t="s">
        <v>1977</v>
      </c>
      <c r="D131" t="s">
        <v>1978</v>
      </c>
      <c r="E131">
        <v>1.3447945281293412</v>
      </c>
      <c r="F131">
        <v>1.455009219638226</v>
      </c>
      <c r="G131">
        <v>1.5513062545077012</v>
      </c>
      <c r="H131">
        <v>1.8722970735225504</v>
      </c>
      <c r="I131">
        <v>2.4239288045392842</v>
      </c>
      <c r="J131">
        <v>2.7523273986213188</v>
      </c>
      <c r="K131">
        <v>3.0622775800711777</v>
      </c>
      <c r="L131">
        <v>3.3955281021073906</v>
      </c>
      <c r="M131">
        <v>3.7612883247491409</v>
      </c>
      <c r="N131">
        <v>4.2272955757156874</v>
      </c>
      <c r="O131">
        <v>4.9015636928099227</v>
      </c>
      <c r="P131">
        <v>5.5638483885618557</v>
      </c>
      <c r="Q131">
        <v>6.214205885634331</v>
      </c>
      <c r="R131">
        <v>6.4143672622462251</v>
      </c>
      <c r="S131">
        <v>7.9733278809063641</v>
      </c>
      <c r="T131">
        <v>9.9865338816214617</v>
      </c>
      <c r="U131">
        <v>11.517201938627725</v>
      </c>
      <c r="V131">
        <v>12.680055273905396</v>
      </c>
      <c r="W131">
        <v>14.513627407142575</v>
      </c>
      <c r="X131">
        <v>17.173031394207836</v>
      </c>
      <c r="Y131">
        <v>22.10128073468973</v>
      </c>
      <c r="Z131">
        <v>26.820266688687241</v>
      </c>
      <c r="AA131">
        <v>28.748870934728178</v>
      </c>
      <c r="AB131">
        <v>29.732258894820642</v>
      </c>
      <c r="AC131">
        <v>30.408357498829492</v>
      </c>
      <c r="AD131">
        <v>31.156132091632465</v>
      </c>
      <c r="AE131">
        <v>32.012919792222206</v>
      </c>
      <c r="AF131">
        <v>32.989205248736994</v>
      </c>
      <c r="AG131">
        <v>35.3466460985426</v>
      </c>
      <c r="AH131">
        <v>37.361463405635142</v>
      </c>
      <c r="AI131">
        <v>40.564563382706837</v>
      </c>
      <c r="AJ131">
        <v>44.350369092996793</v>
      </c>
      <c r="AK131">
        <v>47.105982354868772</v>
      </c>
      <c r="AL131">
        <v>49.367538967137044</v>
      </c>
      <c r="AM131">
        <v>52.460839597621487</v>
      </c>
      <c r="AN131">
        <v>54.811473991308418</v>
      </c>
      <c r="AO131">
        <v>57.510688894530816</v>
      </c>
      <c r="AP131">
        <v>60.063549178578178</v>
      </c>
      <c r="AQ131">
        <v>64.576472045477203</v>
      </c>
      <c r="AR131">
        <v>65.101451159636483</v>
      </c>
      <c r="AS131">
        <v>66.572200880060507</v>
      </c>
      <c r="AT131">
        <v>69.279409943153723</v>
      </c>
      <c r="AU131">
        <v>71.193088829171941</v>
      </c>
      <c r="AV131">
        <v>73.695436564584583</v>
      </c>
      <c r="AW131">
        <v>76.341591329762721</v>
      </c>
      <c r="AX131">
        <v>78.443879679987845</v>
      </c>
      <c r="AY131">
        <v>80.202858395317463</v>
      </c>
      <c r="AZ131">
        <v>82.235659048203175</v>
      </c>
      <c r="BA131">
        <v>86.079268683713451</v>
      </c>
      <c r="BB131">
        <v>88.452040750888983</v>
      </c>
      <c r="BC131">
        <v>91.051899667144454</v>
      </c>
      <c r="BD131">
        <v>94.717617283549586</v>
      </c>
      <c r="BE131">
        <v>96.789158865039909</v>
      </c>
      <c r="BF131">
        <v>98.048722208215253</v>
      </c>
      <c r="BG131">
        <v>99.298622281217305</v>
      </c>
      <c r="BH131">
        <v>100</v>
      </c>
      <c r="BI131">
        <v>100.9716857399127</v>
      </c>
      <c r="BJ131">
        <v>102.93491084754767</v>
      </c>
      <c r="BK131">
        <v>104.45406476675115</v>
      </c>
      <c r="BL131">
        <v>104.85412415193849</v>
      </c>
      <c r="BM131">
        <v>105.41749280306048</v>
      </c>
      <c r="BN131">
        <v>108.05117316492358</v>
      </c>
      <c r="BO131">
        <v>113.55045237281622</v>
      </c>
      <c r="BP131">
        <v>117.63538021893461</v>
      </c>
      <c r="BQ131">
        <v>117.63538021893461</v>
      </c>
      <c r="BR131">
        <v>117.63538021893461</v>
      </c>
    </row>
    <row r="132" spans="1:70" x14ac:dyDescent="0.35">
      <c r="A132" t="s">
        <v>1745</v>
      </c>
      <c r="B132" t="s">
        <v>1746</v>
      </c>
      <c r="C132" t="s">
        <v>1977</v>
      </c>
      <c r="D132" t="s">
        <v>1978</v>
      </c>
      <c r="E132">
        <v>0</v>
      </c>
      <c r="F132">
        <v>0</v>
      </c>
      <c r="G132">
        <v>0</v>
      </c>
      <c r="H132">
        <v>0</v>
      </c>
      <c r="I132">
        <v>0</v>
      </c>
      <c r="J132">
        <v>0</v>
      </c>
      <c r="K132">
        <v>0</v>
      </c>
      <c r="L132">
        <v>0</v>
      </c>
      <c r="M132">
        <v>0</v>
      </c>
      <c r="N132">
        <v>0</v>
      </c>
      <c r="O132">
        <v>0</v>
      </c>
      <c r="P132">
        <v>0</v>
      </c>
      <c r="Q132">
        <v>16.981952396660848</v>
      </c>
      <c r="R132">
        <v>18.38579379467161</v>
      </c>
      <c r="S132">
        <v>20.774588431801941</v>
      </c>
      <c r="T132">
        <v>22.518068877844925</v>
      </c>
      <c r="U132">
        <v>23.696899406769745</v>
      </c>
      <c r="V132">
        <v>26.04040883746654</v>
      </c>
      <c r="W132">
        <v>28.303253994364031</v>
      </c>
      <c r="X132">
        <v>30.298633400754444</v>
      </c>
      <c r="Y132">
        <v>32.397791405407297</v>
      </c>
      <c r="Z132">
        <v>34.787057763431285</v>
      </c>
      <c r="AA132">
        <v>37.492377124345559</v>
      </c>
      <c r="AB132">
        <v>39.261330499040518</v>
      </c>
      <c r="AC132">
        <v>39.723616980948414</v>
      </c>
      <c r="AD132">
        <v>40.315626710236032</v>
      </c>
      <c r="AE132">
        <v>40.700079243895509</v>
      </c>
      <c r="AF132">
        <v>40.966601552342524</v>
      </c>
      <c r="AG132">
        <v>41.568045699722752</v>
      </c>
      <c r="AH132">
        <v>42.957263749945959</v>
      </c>
      <c r="AI132">
        <v>47.181524408604787</v>
      </c>
      <c r="AJ132">
        <v>51.455315761753766</v>
      </c>
      <c r="AK132">
        <v>51.174641826309575</v>
      </c>
      <c r="AL132">
        <v>51.370405999770703</v>
      </c>
      <c r="AM132">
        <v>52.672355683511412</v>
      </c>
      <c r="AN132">
        <v>54.087518383229629</v>
      </c>
      <c r="AO132">
        <v>56.009781050346859</v>
      </c>
      <c r="AP132">
        <v>56.39187497927081</v>
      </c>
      <c r="AQ132">
        <v>56.46499171875621</v>
      </c>
      <c r="AR132">
        <v>58.153752540420072</v>
      </c>
      <c r="AS132">
        <v>59.208048751710137</v>
      </c>
      <c r="AT132">
        <v>59.977753385482373</v>
      </c>
      <c r="AU132">
        <v>60.510625824247704</v>
      </c>
      <c r="AV132">
        <v>61.092344903233254</v>
      </c>
      <c r="AW132">
        <v>61.855122195301568</v>
      </c>
      <c r="AX132">
        <v>64.417764961373067</v>
      </c>
      <c r="AY132">
        <v>66.387024662854969</v>
      </c>
      <c r="AZ132">
        <v>70.028319661085149</v>
      </c>
      <c r="BA132">
        <v>77.439213499190416</v>
      </c>
      <c r="BB132">
        <v>81.008847987864286</v>
      </c>
      <c r="BC132">
        <v>84.651332159980498</v>
      </c>
      <c r="BD132">
        <v>88.747951690235226</v>
      </c>
      <c r="BE132">
        <v>91.636827092310597</v>
      </c>
      <c r="BF132">
        <v>94.094798810462578</v>
      </c>
      <c r="BG132">
        <v>96.83194756327002</v>
      </c>
      <c r="BH132">
        <v>100</v>
      </c>
      <c r="BI132">
        <v>103.19839776658389</v>
      </c>
      <c r="BJ132">
        <v>105.43969460937299</v>
      </c>
      <c r="BK132">
        <v>106.01237254215697</v>
      </c>
      <c r="BL132">
        <v>107.16986653966684</v>
      </c>
      <c r="BM132">
        <v>109.42228729157623</v>
      </c>
      <c r="BN132">
        <v>113.16850097270508</v>
      </c>
      <c r="BO132">
        <v>117.67334247652471</v>
      </c>
      <c r="BP132">
        <v>121.95919862946442</v>
      </c>
      <c r="BQ132">
        <v>121.95919862946442</v>
      </c>
      <c r="BR132">
        <v>121.95919862946442</v>
      </c>
    </row>
    <row r="133" spans="1:70" x14ac:dyDescent="0.35">
      <c r="A133" t="s">
        <v>1747</v>
      </c>
      <c r="B133" t="s">
        <v>1748</v>
      </c>
      <c r="C133" t="s">
        <v>1977</v>
      </c>
      <c r="D133" t="s">
        <v>1978</v>
      </c>
      <c r="E133" t="s">
        <v>1213</v>
      </c>
      <c r="F133" t="s">
        <v>1213</v>
      </c>
      <c r="G133" t="s">
        <v>1213</v>
      </c>
      <c r="H133" t="s">
        <v>1213</v>
      </c>
      <c r="I133" t="s">
        <v>1213</v>
      </c>
      <c r="J133" t="s">
        <v>1213</v>
      </c>
      <c r="K133" t="s">
        <v>1213</v>
      </c>
      <c r="L133" t="s">
        <v>1213</v>
      </c>
      <c r="M133" t="s">
        <v>1213</v>
      </c>
      <c r="N133" t="s">
        <v>1213</v>
      </c>
      <c r="O133" t="s">
        <v>1213</v>
      </c>
      <c r="P133" t="s">
        <v>1213</v>
      </c>
      <c r="Q133" t="s">
        <v>1213</v>
      </c>
      <c r="R133" t="s">
        <v>1213</v>
      </c>
      <c r="S133" t="s">
        <v>1213</v>
      </c>
      <c r="T133" t="s">
        <v>1213</v>
      </c>
      <c r="U133" t="s">
        <v>1213</v>
      </c>
      <c r="V133" t="s">
        <v>1213</v>
      </c>
      <c r="W133" t="s">
        <v>1213</v>
      </c>
      <c r="X133" t="s">
        <v>1213</v>
      </c>
      <c r="Y133" t="s">
        <v>1213</v>
      </c>
      <c r="Z133" t="s">
        <v>1213</v>
      </c>
      <c r="AA133" t="s">
        <v>1213</v>
      </c>
      <c r="AB133" t="s">
        <v>1213</v>
      </c>
      <c r="AC133" t="s">
        <v>1213</v>
      </c>
      <c r="AD133" t="s">
        <v>1213</v>
      </c>
      <c r="AE133" t="s">
        <v>1213</v>
      </c>
      <c r="AF133" t="s">
        <v>1213</v>
      </c>
      <c r="AG133" t="s">
        <v>1213</v>
      </c>
      <c r="AH133" t="s">
        <v>1213</v>
      </c>
      <c r="AI133" t="s">
        <v>1213</v>
      </c>
      <c r="AJ133" t="s">
        <v>1213</v>
      </c>
      <c r="AK133" t="s">
        <v>1213</v>
      </c>
      <c r="AL133" t="s">
        <v>1213</v>
      </c>
      <c r="AM133" t="s">
        <v>1213</v>
      </c>
      <c r="AN133" t="s">
        <v>1213</v>
      </c>
      <c r="AO133" t="s">
        <v>1213</v>
      </c>
      <c r="AP133" t="s">
        <v>1213</v>
      </c>
      <c r="AQ133" t="s">
        <v>1213</v>
      </c>
      <c r="AR133" t="s">
        <v>1213</v>
      </c>
      <c r="AS133" t="s">
        <v>1213</v>
      </c>
      <c r="AT133" t="s">
        <v>1213</v>
      </c>
      <c r="AU133" t="s">
        <v>1213</v>
      </c>
      <c r="AV133" t="s">
        <v>1213</v>
      </c>
      <c r="AW133" t="s">
        <v>1213</v>
      </c>
      <c r="AX133" t="s">
        <v>1213</v>
      </c>
      <c r="AY133" t="s">
        <v>1213</v>
      </c>
      <c r="AZ133" t="s">
        <v>1213</v>
      </c>
      <c r="BA133" t="s">
        <v>1213</v>
      </c>
      <c r="BB133" t="s">
        <v>1213</v>
      </c>
      <c r="BC133" t="s">
        <v>1213</v>
      </c>
      <c r="BD133" t="s">
        <v>1213</v>
      </c>
      <c r="BE133" t="s">
        <v>1213</v>
      </c>
      <c r="BF133" t="s">
        <v>1213</v>
      </c>
      <c r="BG133" t="s">
        <v>1213</v>
      </c>
      <c r="BH133" t="s">
        <v>1213</v>
      </c>
      <c r="BI133" t="s">
        <v>1213</v>
      </c>
      <c r="BJ133" t="s">
        <v>1213</v>
      </c>
      <c r="BK133" t="s">
        <v>1213</v>
      </c>
      <c r="BL133" t="s">
        <v>1213</v>
      </c>
      <c r="BM133" t="s">
        <v>1213</v>
      </c>
      <c r="BN133" t="s">
        <v>1213</v>
      </c>
      <c r="BO133" t="s">
        <v>1213</v>
      </c>
      <c r="BP133" t="s">
        <v>1213</v>
      </c>
      <c r="BQ133" t="s">
        <v>1213</v>
      </c>
      <c r="BR133" t="s">
        <v>1213</v>
      </c>
    </row>
    <row r="134" spans="1:70" x14ac:dyDescent="0.35">
      <c r="A134" t="s">
        <v>1749</v>
      </c>
      <c r="B134" t="s">
        <v>567</v>
      </c>
      <c r="C134" t="s">
        <v>1977</v>
      </c>
      <c r="D134" t="s">
        <v>1978</v>
      </c>
      <c r="E134">
        <v>0</v>
      </c>
      <c r="F134">
        <v>0</v>
      </c>
      <c r="G134">
        <v>0</v>
      </c>
      <c r="H134">
        <v>0</v>
      </c>
      <c r="I134">
        <v>0</v>
      </c>
      <c r="J134">
        <v>0</v>
      </c>
      <c r="K134">
        <v>0</v>
      </c>
      <c r="L134">
        <v>0</v>
      </c>
      <c r="M134">
        <v>0</v>
      </c>
      <c r="N134">
        <v>0</v>
      </c>
      <c r="O134">
        <v>0</v>
      </c>
      <c r="P134">
        <v>0</v>
      </c>
      <c r="Q134">
        <v>0</v>
      </c>
      <c r="R134">
        <v>0</v>
      </c>
      <c r="S134">
        <v>0</v>
      </c>
      <c r="T134">
        <v>0</v>
      </c>
      <c r="U134">
        <v>0</v>
      </c>
      <c r="V134">
        <v>0</v>
      </c>
      <c r="W134">
        <v>0</v>
      </c>
      <c r="X134">
        <v>0</v>
      </c>
      <c r="Y134">
        <v>0</v>
      </c>
      <c r="Z134">
        <v>0</v>
      </c>
      <c r="AA134">
        <v>0</v>
      </c>
      <c r="AB134">
        <v>0</v>
      </c>
      <c r="AC134">
        <v>0</v>
      </c>
      <c r="AD134">
        <v>0</v>
      </c>
      <c r="AE134">
        <v>0</v>
      </c>
      <c r="AF134">
        <v>0</v>
      </c>
      <c r="AG134">
        <v>1.3331253319498011</v>
      </c>
      <c r="AH134">
        <v>2.1507657127754132</v>
      </c>
      <c r="AI134">
        <v>2.9173627695309396</v>
      </c>
      <c r="AJ134">
        <v>3.3095017911497182</v>
      </c>
      <c r="AK134">
        <v>3.635968577263895</v>
      </c>
      <c r="AL134">
        <v>3.8638428149474517</v>
      </c>
      <c r="AM134">
        <v>4.125984488336619</v>
      </c>
      <c r="AN134">
        <v>4.9344265464329071</v>
      </c>
      <c r="AO134">
        <v>5.5771067720711853</v>
      </c>
      <c r="AP134">
        <v>7.1113054026421922</v>
      </c>
      <c r="AQ134">
        <v>13.581223294933682</v>
      </c>
      <c r="AR134">
        <v>30.594710779156021</v>
      </c>
      <c r="AS134">
        <v>38.269284274081251</v>
      </c>
      <c r="AT134">
        <v>41.258807264583353</v>
      </c>
      <c r="AU134">
        <v>45.645173256071374</v>
      </c>
      <c r="AV134">
        <v>52.715315234180004</v>
      </c>
      <c r="AW134">
        <v>58.230532122289183</v>
      </c>
      <c r="AX134">
        <v>62.402992919242621</v>
      </c>
      <c r="AY134">
        <v>66.487639723286094</v>
      </c>
      <c r="AZ134">
        <v>69.587275332534162</v>
      </c>
      <c r="BA134">
        <v>74.895955569512637</v>
      </c>
      <c r="BB134">
        <v>75.001699427835604</v>
      </c>
      <c r="BC134">
        <v>79.488710008499893</v>
      </c>
      <c r="BD134">
        <v>85.50520137640919</v>
      </c>
      <c r="BE134">
        <v>89.143556097033738</v>
      </c>
      <c r="BF134">
        <v>94.823272857483744</v>
      </c>
      <c r="BG134">
        <v>98.738756279502041</v>
      </c>
      <c r="BH134">
        <v>100</v>
      </c>
      <c r="BI134">
        <v>101.59691227583227</v>
      </c>
      <c r="BJ134">
        <v>102.43557305261868</v>
      </c>
      <c r="BK134">
        <v>104.5256609755323</v>
      </c>
      <c r="BL134">
        <v>107.99858753567112</v>
      </c>
      <c r="BM134">
        <v>113.51091388243293</v>
      </c>
      <c r="BN134">
        <v>117.77395288250221</v>
      </c>
      <c r="BO134">
        <v>144.81040356880769</v>
      </c>
      <c r="BP134">
        <v>190.03488690019219</v>
      </c>
      <c r="BQ134">
        <v>190.03488690019219</v>
      </c>
      <c r="BR134">
        <v>190.03488690019219</v>
      </c>
    </row>
    <row r="135" spans="1:70" x14ac:dyDescent="0.35">
      <c r="A135" t="s">
        <v>1750</v>
      </c>
      <c r="B135" t="s">
        <v>1751</v>
      </c>
      <c r="C135" t="s">
        <v>1977</v>
      </c>
      <c r="D135" t="s">
        <v>1978</v>
      </c>
      <c r="E135">
        <v>0</v>
      </c>
      <c r="F135">
        <v>0</v>
      </c>
      <c r="G135">
        <v>0</v>
      </c>
      <c r="H135">
        <v>0</v>
      </c>
      <c r="I135">
        <v>0</v>
      </c>
      <c r="J135">
        <v>0</v>
      </c>
      <c r="K135">
        <v>0</v>
      </c>
      <c r="L135">
        <v>0</v>
      </c>
      <c r="M135">
        <v>0</v>
      </c>
      <c r="N135">
        <v>0</v>
      </c>
      <c r="O135">
        <v>0</v>
      </c>
      <c r="P135">
        <v>0</v>
      </c>
      <c r="Q135">
        <v>0</v>
      </c>
      <c r="R135">
        <v>0</v>
      </c>
      <c r="S135">
        <v>0</v>
      </c>
      <c r="T135">
        <v>0</v>
      </c>
      <c r="U135">
        <v>0</v>
      </c>
      <c r="V135">
        <v>0</v>
      </c>
      <c r="W135">
        <v>0</v>
      </c>
      <c r="X135">
        <v>0</v>
      </c>
      <c r="Y135">
        <v>0</v>
      </c>
      <c r="Z135">
        <v>0</v>
      </c>
      <c r="AA135">
        <v>0</v>
      </c>
      <c r="AB135">
        <v>0</v>
      </c>
      <c r="AC135">
        <v>0</v>
      </c>
      <c r="AD135">
        <v>0</v>
      </c>
      <c r="AE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82.658872413519688</v>
      </c>
      <c r="BB135">
        <v>83.646725879625137</v>
      </c>
      <c r="BC135">
        <v>86.978775989337919</v>
      </c>
      <c r="BD135">
        <v>91.302913414403179</v>
      </c>
      <c r="BE135">
        <v>97.311991357380748</v>
      </c>
      <c r="BF135">
        <v>102.00342149783927</v>
      </c>
      <c r="BG135">
        <v>103.89518125075911</v>
      </c>
      <c r="BH135">
        <v>100</v>
      </c>
      <c r="BI135">
        <v>99.216640375637795</v>
      </c>
      <c r="BJ135">
        <v>103.50414083044136</v>
      </c>
      <c r="BK135">
        <v>109.79407616491312</v>
      </c>
      <c r="BL135">
        <v>113.09381579490137</v>
      </c>
      <c r="BM135">
        <v>209.070128286879</v>
      </c>
      <c r="BN135">
        <v>532.61889677475233</v>
      </c>
      <c r="BO135">
        <v>1444.4916959497689</v>
      </c>
      <c r="BP135">
        <v>4641.7533635459649</v>
      </c>
      <c r="BQ135">
        <v>4641.7533635459649</v>
      </c>
      <c r="BR135">
        <v>4641.7533635459649</v>
      </c>
    </row>
    <row r="136" spans="1:70" x14ac:dyDescent="0.35">
      <c r="A136" t="s">
        <v>1752</v>
      </c>
      <c r="B136" t="s">
        <v>1753</v>
      </c>
      <c r="C136" t="s">
        <v>1977</v>
      </c>
      <c r="D136" t="s">
        <v>1978</v>
      </c>
      <c r="E136">
        <v>0</v>
      </c>
      <c r="F136">
        <v>0</v>
      </c>
      <c r="G136">
        <v>0</v>
      </c>
      <c r="H136">
        <v>0</v>
      </c>
      <c r="I136">
        <v>0</v>
      </c>
      <c r="J136">
        <v>0</v>
      </c>
      <c r="K136">
        <v>0</v>
      </c>
      <c r="L136">
        <v>0</v>
      </c>
      <c r="M136">
        <v>0</v>
      </c>
      <c r="N136">
        <v>0</v>
      </c>
      <c r="O136">
        <v>0</v>
      </c>
      <c r="P136">
        <v>0</v>
      </c>
      <c r="Q136">
        <v>0</v>
      </c>
      <c r="R136">
        <v>0</v>
      </c>
      <c r="S136">
        <v>0</v>
      </c>
      <c r="T136">
        <v>0</v>
      </c>
      <c r="U136">
        <v>0</v>
      </c>
      <c r="V136">
        <v>0</v>
      </c>
      <c r="W136">
        <v>0</v>
      </c>
      <c r="X136">
        <v>0</v>
      </c>
      <c r="Y136">
        <v>0</v>
      </c>
      <c r="Z136">
        <v>0</v>
      </c>
      <c r="AA136">
        <v>0</v>
      </c>
      <c r="AB136">
        <v>0</v>
      </c>
      <c r="AC136">
        <v>0</v>
      </c>
      <c r="AD136">
        <v>0</v>
      </c>
      <c r="AE136">
        <v>0</v>
      </c>
      <c r="AF136">
        <v>0</v>
      </c>
      <c r="AG136">
        <v>0</v>
      </c>
      <c r="AH136">
        <v>0</v>
      </c>
      <c r="AI136">
        <v>0</v>
      </c>
      <c r="AJ136">
        <v>0</v>
      </c>
      <c r="AK136">
        <v>0</v>
      </c>
      <c r="AL136">
        <v>0</v>
      </c>
      <c r="AM136">
        <v>0</v>
      </c>
      <c r="AN136">
        <v>0</v>
      </c>
      <c r="AO136">
        <v>0</v>
      </c>
      <c r="AP136">
        <v>0</v>
      </c>
      <c r="AQ136">
        <v>0</v>
      </c>
      <c r="AR136">
        <v>0</v>
      </c>
      <c r="AS136">
        <v>0</v>
      </c>
      <c r="AT136">
        <v>27.798913791652524</v>
      </c>
      <c r="AU136">
        <v>31.735141857618508</v>
      </c>
      <c r="AV136">
        <v>35.013473447969837</v>
      </c>
      <c r="AW136">
        <v>37.754708763031189</v>
      </c>
      <c r="AX136">
        <v>41.845189392488656</v>
      </c>
      <c r="AY136">
        <v>44.917231409977767</v>
      </c>
      <c r="AZ136">
        <v>50.034156004037918</v>
      </c>
      <c r="BA136">
        <v>58.784854022319131</v>
      </c>
      <c r="BB136">
        <v>63.151183151938881</v>
      </c>
      <c r="BC136">
        <v>67.754858915224759</v>
      </c>
      <c r="BD136">
        <v>73.50600484186829</v>
      </c>
      <c r="BE136">
        <v>78.527778550002878</v>
      </c>
      <c r="BF136">
        <v>84.478069267635746</v>
      </c>
      <c r="BG136">
        <v>92.808547016475714</v>
      </c>
      <c r="BH136">
        <v>100</v>
      </c>
      <c r="BI136">
        <v>108.8342486833652</v>
      </c>
      <c r="BJ136">
        <v>122.35106228503415</v>
      </c>
      <c r="BK136">
        <v>151.18127307121657</v>
      </c>
      <c r="BL136">
        <v>0</v>
      </c>
      <c r="BM136">
        <v>0</v>
      </c>
      <c r="BN136">
        <v>0</v>
      </c>
      <c r="BO136">
        <v>0</v>
      </c>
      <c r="BP136">
        <v>0</v>
      </c>
      <c r="BQ136">
        <v>0</v>
      </c>
      <c r="BR136">
        <v>0</v>
      </c>
    </row>
    <row r="137" spans="1:70" x14ac:dyDescent="0.35">
      <c r="A137" t="s">
        <v>1754</v>
      </c>
      <c r="B137" t="s">
        <v>1755</v>
      </c>
      <c r="C137" t="s">
        <v>1977</v>
      </c>
      <c r="D137" t="s">
        <v>1978</v>
      </c>
      <c r="E137">
        <v>0</v>
      </c>
      <c r="F137">
        <v>0</v>
      </c>
      <c r="G137">
        <v>0</v>
      </c>
      <c r="H137">
        <v>0</v>
      </c>
      <c r="I137">
        <v>7.5841468638899787</v>
      </c>
      <c r="J137">
        <v>8.4506356430642153</v>
      </c>
      <c r="K137">
        <v>9.4852396777212444</v>
      </c>
      <c r="L137">
        <v>10.177293079076417</v>
      </c>
      <c r="M137">
        <v>10.217109850086587</v>
      </c>
      <c r="N137">
        <v>11.216953211636479</v>
      </c>
      <c r="O137">
        <v>10.622861707310976</v>
      </c>
      <c r="P137">
        <v>10.293144077084419</v>
      </c>
      <c r="Q137">
        <v>10.267305898255801</v>
      </c>
      <c r="R137">
        <v>11.085702128558607</v>
      </c>
      <c r="S137">
        <v>11.912523851994933</v>
      </c>
      <c r="T137">
        <v>12.998850763017122</v>
      </c>
      <c r="U137">
        <v>13.711085780208256</v>
      </c>
      <c r="V137">
        <v>14.57217117558984</v>
      </c>
      <c r="W137">
        <v>18.853445072228617</v>
      </c>
      <c r="X137">
        <v>17.714880103919047</v>
      </c>
      <c r="Y137">
        <v>19.439297692871843</v>
      </c>
      <c r="Z137">
        <v>21.616445111317574</v>
      </c>
      <c r="AA137">
        <v>23.834034896669479</v>
      </c>
      <c r="AB137">
        <v>26.361682828301582</v>
      </c>
      <c r="AC137">
        <v>29.650995336665439</v>
      </c>
      <c r="AD137">
        <v>32.360633919375047</v>
      </c>
      <c r="AE137">
        <v>33.425616247902731</v>
      </c>
      <c r="AF137">
        <v>34.881541456522804</v>
      </c>
      <c r="AG137">
        <v>37.00476571909374</v>
      </c>
      <c r="AH137">
        <v>37.564218461294942</v>
      </c>
      <c r="AI137">
        <v>40.738944263424862</v>
      </c>
      <c r="AJ137">
        <v>45.585287897674107</v>
      </c>
      <c r="AK137">
        <v>49.851957606269103</v>
      </c>
      <c r="AL137">
        <v>55.372340688953564</v>
      </c>
      <c r="AM137">
        <v>58.203306372381526</v>
      </c>
      <c r="AN137">
        <v>62.41605292510166</v>
      </c>
      <c r="AO137">
        <v>64.930220067764992</v>
      </c>
      <c r="AP137">
        <v>67.235434981413505</v>
      </c>
      <c r="AQ137">
        <v>69.729380940623784</v>
      </c>
      <c r="AR137">
        <v>71.576249029336481</v>
      </c>
      <c r="AS137">
        <v>69.500537807485543</v>
      </c>
      <c r="AT137">
        <v>63.374803828058234</v>
      </c>
      <c r="AU137">
        <v>57.16556422476328</v>
      </c>
      <c r="AV137">
        <v>55.9129798667499</v>
      </c>
      <c r="AW137">
        <v>54.684254258412956</v>
      </c>
      <c r="AX137">
        <v>56.133499515302418</v>
      </c>
      <c r="AY137">
        <v>56.952638138761941</v>
      </c>
      <c r="AZ137">
        <v>60.512740617643182</v>
      </c>
      <c r="BA137">
        <v>66.782301620274168</v>
      </c>
      <c r="BB137">
        <v>68.425079628860473</v>
      </c>
      <c r="BC137">
        <v>70.340910012882588</v>
      </c>
      <c r="BD137">
        <v>81.256751142500875</v>
      </c>
      <c r="BE137">
        <v>86.180750934773499</v>
      </c>
      <c r="BF137">
        <v>88.42646447860426</v>
      </c>
      <c r="BG137">
        <v>90.577828555601897</v>
      </c>
      <c r="BH137">
        <v>100</v>
      </c>
      <c r="BI137">
        <v>125.85387421244597</v>
      </c>
      <c r="BJ137">
        <v>158.32872775505695</v>
      </c>
      <c r="BK137">
        <v>179.18094395932363</v>
      </c>
      <c r="BL137">
        <v>175.3067315132084</v>
      </c>
      <c r="BM137">
        <v>177.84348402785395</v>
      </c>
      <c r="BN137">
        <v>182.94462252680407</v>
      </c>
      <c r="BO137">
        <v>191.19597656681796</v>
      </c>
      <c r="BP137">
        <v>195.73339228473472</v>
      </c>
      <c r="BQ137">
        <v>195.73339228473472</v>
      </c>
      <c r="BR137">
        <v>195.73339228473472</v>
      </c>
    </row>
    <row r="138" spans="1:70" x14ac:dyDescent="0.35">
      <c r="A138" t="s">
        <v>1756</v>
      </c>
      <c r="B138" t="s">
        <v>1757</v>
      </c>
      <c r="C138" t="s">
        <v>1977</v>
      </c>
      <c r="D138" t="s">
        <v>1978</v>
      </c>
      <c r="E138">
        <v>0</v>
      </c>
      <c r="F138">
        <v>0</v>
      </c>
      <c r="G138">
        <v>0</v>
      </c>
      <c r="H138">
        <v>0</v>
      </c>
      <c r="I138">
        <v>0</v>
      </c>
      <c r="J138">
        <v>7.3650302698556001</v>
      </c>
      <c r="K138">
        <v>7.547609988655779</v>
      </c>
      <c r="L138">
        <v>7.7896753577942617</v>
      </c>
      <c r="M138">
        <v>8.0988829460771843</v>
      </c>
      <c r="N138">
        <v>8.2814626648950291</v>
      </c>
      <c r="O138">
        <v>9.3910761817739434</v>
      </c>
      <c r="P138">
        <v>10.179113806802501</v>
      </c>
      <c r="Q138">
        <v>10.981286635897225</v>
      </c>
      <c r="R138">
        <v>12.457237524040249</v>
      </c>
      <c r="S138">
        <v>16.720179474744345</v>
      </c>
      <c r="T138">
        <v>19.686805421949099</v>
      </c>
      <c r="U138">
        <v>21.590346232181492</v>
      </c>
      <c r="V138">
        <v>23.504488445465014</v>
      </c>
      <c r="W138">
        <v>26.061193475584812</v>
      </c>
      <c r="X138">
        <v>28.508350674426875</v>
      </c>
      <c r="Y138">
        <v>34.061129993458799</v>
      </c>
      <c r="Z138">
        <v>39.212822898028861</v>
      </c>
      <c r="AA138">
        <v>41.022129014701783</v>
      </c>
      <c r="AB138">
        <v>41.626408987236864</v>
      </c>
      <c r="AC138">
        <v>42.128208730500852</v>
      </c>
      <c r="AD138">
        <v>42.72777696845133</v>
      </c>
      <c r="AE138">
        <v>43.663625630395067</v>
      </c>
      <c r="AF138">
        <v>46.729577590047057</v>
      </c>
      <c r="AG138">
        <v>47.117186550777589</v>
      </c>
      <c r="AH138">
        <v>49.177450396101385</v>
      </c>
      <c r="AI138">
        <v>51.276125940236909</v>
      </c>
      <c r="AJ138">
        <v>54.429377215368667</v>
      </c>
      <c r="AK138">
        <v>57.226447283342601</v>
      </c>
      <c r="AL138">
        <v>57.711831477410286</v>
      </c>
      <c r="AM138">
        <v>59.33694854989119</v>
      </c>
      <c r="AN138">
        <v>62.677416541903476</v>
      </c>
      <c r="AO138">
        <v>63.25708399668941</v>
      </c>
      <c r="AP138">
        <v>63.2535920240704</v>
      </c>
      <c r="AQ138">
        <v>65.278936249768861</v>
      </c>
      <c r="AR138">
        <v>67.566178208774474</v>
      </c>
      <c r="AS138">
        <v>70.073414549355221</v>
      </c>
      <c r="AT138">
        <v>73.792365388796227</v>
      </c>
      <c r="AU138">
        <v>73.603798867359743</v>
      </c>
      <c r="AV138">
        <v>74.365048898343872</v>
      </c>
      <c r="AW138">
        <v>75.45105238291309</v>
      </c>
      <c r="AX138">
        <v>78.392340920059695</v>
      </c>
      <c r="AY138">
        <v>80.270324164574333</v>
      </c>
      <c r="AZ138">
        <v>82.536438686062908</v>
      </c>
      <c r="BA138">
        <v>87.11683771574242</v>
      </c>
      <c r="BB138">
        <v>86.980119959366306</v>
      </c>
      <c r="BC138">
        <v>89.807273149507225</v>
      </c>
      <c r="BD138">
        <v>92.29440290410129</v>
      </c>
      <c r="BE138">
        <v>96.150126986771681</v>
      </c>
      <c r="BF138">
        <v>97.562154205260555</v>
      </c>
      <c r="BG138">
        <v>100.99337176685991</v>
      </c>
      <c r="BH138">
        <v>100</v>
      </c>
      <c r="BI138">
        <v>96.921782343230205</v>
      </c>
      <c r="BJ138">
        <v>97.022835008464995</v>
      </c>
      <c r="BK138">
        <v>98.900827370772717</v>
      </c>
      <c r="BL138">
        <v>99.433989427066805</v>
      </c>
      <c r="BM138">
        <v>97.68811915270814</v>
      </c>
      <c r="BN138">
        <v>100.04308969069504</v>
      </c>
      <c r="BO138">
        <v>106.42398496582197</v>
      </c>
      <c r="BP138">
        <v>110.75608844510741</v>
      </c>
      <c r="BQ138">
        <v>110.75608844510741</v>
      </c>
      <c r="BR138">
        <v>110.75608844510741</v>
      </c>
    </row>
    <row r="139" spans="1:70" x14ac:dyDescent="0.35">
      <c r="A139" t="s">
        <v>1758</v>
      </c>
      <c r="B139" t="s">
        <v>1759</v>
      </c>
      <c r="C139" t="s">
        <v>1977</v>
      </c>
      <c r="D139" t="s">
        <v>1978</v>
      </c>
      <c r="E139" t="s">
        <v>1213</v>
      </c>
      <c r="F139" t="s">
        <v>1213</v>
      </c>
      <c r="G139" t="s">
        <v>1213</v>
      </c>
      <c r="H139" t="s">
        <v>1213</v>
      </c>
      <c r="I139" t="s">
        <v>1213</v>
      </c>
      <c r="J139" t="s">
        <v>1213</v>
      </c>
      <c r="K139" t="s">
        <v>1213</v>
      </c>
      <c r="L139" t="s">
        <v>1213</v>
      </c>
      <c r="M139" t="s">
        <v>1213</v>
      </c>
      <c r="N139" t="s">
        <v>1213</v>
      </c>
      <c r="O139" t="s">
        <v>1213</v>
      </c>
      <c r="P139" t="s">
        <v>1213</v>
      </c>
      <c r="Q139" t="s">
        <v>1213</v>
      </c>
      <c r="R139" t="s">
        <v>1213</v>
      </c>
      <c r="S139" t="s">
        <v>1213</v>
      </c>
      <c r="T139" t="s">
        <v>1213</v>
      </c>
      <c r="U139" t="s">
        <v>1213</v>
      </c>
      <c r="V139" t="s">
        <v>1213</v>
      </c>
      <c r="W139" t="s">
        <v>1213</v>
      </c>
      <c r="X139" t="s">
        <v>1213</v>
      </c>
      <c r="Y139" t="s">
        <v>1213</v>
      </c>
      <c r="Z139" t="s">
        <v>1213</v>
      </c>
      <c r="AA139" t="s">
        <v>1213</v>
      </c>
      <c r="AB139" t="s">
        <v>1213</v>
      </c>
      <c r="AC139" t="s">
        <v>1213</v>
      </c>
      <c r="AD139" t="s">
        <v>1213</v>
      </c>
      <c r="AE139" t="s">
        <v>1213</v>
      </c>
      <c r="AF139" t="s">
        <v>1213</v>
      </c>
      <c r="AG139" t="s">
        <v>1213</v>
      </c>
      <c r="AH139" t="s">
        <v>1213</v>
      </c>
      <c r="AI139" t="s">
        <v>1213</v>
      </c>
      <c r="AJ139" t="s">
        <v>1213</v>
      </c>
      <c r="AK139" t="s">
        <v>1213</v>
      </c>
      <c r="AL139" t="s">
        <v>1213</v>
      </c>
      <c r="AM139" t="s">
        <v>1213</v>
      </c>
      <c r="AN139" t="s">
        <v>1213</v>
      </c>
      <c r="AO139" t="s">
        <v>1213</v>
      </c>
      <c r="AP139" t="s">
        <v>1213</v>
      </c>
      <c r="AQ139" t="s">
        <v>1213</v>
      </c>
      <c r="AR139" t="s">
        <v>1213</v>
      </c>
      <c r="AS139" t="s">
        <v>1213</v>
      </c>
      <c r="AT139" t="s">
        <v>1213</v>
      </c>
      <c r="AU139" t="s">
        <v>1213</v>
      </c>
      <c r="AV139" t="s">
        <v>1213</v>
      </c>
      <c r="AW139" t="s">
        <v>1213</v>
      </c>
      <c r="AX139" t="s">
        <v>1213</v>
      </c>
      <c r="AY139" t="s">
        <v>1213</v>
      </c>
      <c r="AZ139" t="s">
        <v>1213</v>
      </c>
      <c r="BA139" t="s">
        <v>1213</v>
      </c>
      <c r="BB139" t="s">
        <v>1213</v>
      </c>
      <c r="BC139" t="s">
        <v>1213</v>
      </c>
      <c r="BD139" t="s">
        <v>1213</v>
      </c>
      <c r="BE139" t="s">
        <v>1213</v>
      </c>
      <c r="BF139" t="s">
        <v>1213</v>
      </c>
      <c r="BG139" t="s">
        <v>1213</v>
      </c>
      <c r="BH139" t="s">
        <v>1213</v>
      </c>
      <c r="BI139" t="s">
        <v>1213</v>
      </c>
      <c r="BJ139" t="s">
        <v>1213</v>
      </c>
      <c r="BK139" t="s">
        <v>1213</v>
      </c>
      <c r="BL139" t="s">
        <v>1213</v>
      </c>
      <c r="BM139" t="s">
        <v>1213</v>
      </c>
      <c r="BN139" t="s">
        <v>1213</v>
      </c>
      <c r="BO139" t="s">
        <v>1213</v>
      </c>
      <c r="BP139" t="s">
        <v>1213</v>
      </c>
      <c r="BQ139" t="s">
        <v>1213</v>
      </c>
      <c r="BR139" t="s">
        <v>1213</v>
      </c>
    </row>
    <row r="140" spans="1:70" x14ac:dyDescent="0.35">
      <c r="A140" t="s">
        <v>1760</v>
      </c>
      <c r="B140" t="s">
        <v>1761</v>
      </c>
      <c r="C140" t="s">
        <v>1977</v>
      </c>
      <c r="D140" t="s">
        <v>1978</v>
      </c>
      <c r="E140" t="s">
        <v>1213</v>
      </c>
      <c r="F140" t="s">
        <v>1213</v>
      </c>
      <c r="G140" t="s">
        <v>1213</v>
      </c>
      <c r="H140" t="s">
        <v>1213</v>
      </c>
      <c r="I140" t="s">
        <v>1213</v>
      </c>
      <c r="J140" t="s">
        <v>1213</v>
      </c>
      <c r="K140" t="s">
        <v>1213</v>
      </c>
      <c r="L140" t="s">
        <v>1213</v>
      </c>
      <c r="M140" t="s">
        <v>1213</v>
      </c>
      <c r="N140" t="s">
        <v>1213</v>
      </c>
      <c r="O140" t="s">
        <v>1213</v>
      </c>
      <c r="P140" t="s">
        <v>1213</v>
      </c>
      <c r="Q140" t="s">
        <v>1213</v>
      </c>
      <c r="R140" t="s">
        <v>1213</v>
      </c>
      <c r="S140" t="s">
        <v>1213</v>
      </c>
      <c r="T140" t="s">
        <v>1213</v>
      </c>
      <c r="U140" t="s">
        <v>1213</v>
      </c>
      <c r="V140" t="s">
        <v>1213</v>
      </c>
      <c r="W140" t="s">
        <v>1213</v>
      </c>
      <c r="X140" t="s">
        <v>1213</v>
      </c>
      <c r="Y140" t="s">
        <v>1213</v>
      </c>
      <c r="Z140" t="s">
        <v>1213</v>
      </c>
      <c r="AA140" t="s">
        <v>1213</v>
      </c>
      <c r="AB140" t="s">
        <v>1213</v>
      </c>
      <c r="AC140" t="s">
        <v>1213</v>
      </c>
      <c r="AD140" t="s">
        <v>1213</v>
      </c>
      <c r="AE140" t="s">
        <v>1213</v>
      </c>
      <c r="AF140" t="s">
        <v>1213</v>
      </c>
      <c r="AG140" t="s">
        <v>1213</v>
      </c>
      <c r="AH140" t="s">
        <v>1213</v>
      </c>
      <c r="AI140" t="s">
        <v>1213</v>
      </c>
      <c r="AJ140" t="s">
        <v>1213</v>
      </c>
      <c r="AK140" t="s">
        <v>1213</v>
      </c>
      <c r="AL140" t="s">
        <v>1213</v>
      </c>
      <c r="AM140" t="s">
        <v>1213</v>
      </c>
      <c r="AN140" t="s">
        <v>1213</v>
      </c>
      <c r="AO140" t="s">
        <v>1213</v>
      </c>
      <c r="AP140" t="s">
        <v>1213</v>
      </c>
      <c r="AQ140" t="s">
        <v>1213</v>
      </c>
      <c r="AR140" t="s">
        <v>1213</v>
      </c>
      <c r="AS140" t="s">
        <v>1213</v>
      </c>
      <c r="AT140" t="s">
        <v>1213</v>
      </c>
      <c r="AU140" t="s">
        <v>1213</v>
      </c>
      <c r="AV140" t="s">
        <v>1213</v>
      </c>
      <c r="AW140" t="s">
        <v>1213</v>
      </c>
      <c r="AX140" t="s">
        <v>1213</v>
      </c>
      <c r="AY140" t="s">
        <v>1213</v>
      </c>
      <c r="AZ140" t="s">
        <v>1213</v>
      </c>
      <c r="BA140" t="s">
        <v>1213</v>
      </c>
      <c r="BB140" t="s">
        <v>1213</v>
      </c>
      <c r="BC140" t="s">
        <v>1213</v>
      </c>
      <c r="BD140" t="s">
        <v>1213</v>
      </c>
      <c r="BE140" t="s">
        <v>1213</v>
      </c>
      <c r="BF140" t="s">
        <v>1213</v>
      </c>
      <c r="BG140" t="s">
        <v>1213</v>
      </c>
      <c r="BH140" t="s">
        <v>1213</v>
      </c>
      <c r="BI140" t="s">
        <v>1213</v>
      </c>
      <c r="BJ140" t="s">
        <v>1213</v>
      </c>
      <c r="BK140" t="s">
        <v>1213</v>
      </c>
      <c r="BL140" t="s">
        <v>1213</v>
      </c>
      <c r="BM140" t="s">
        <v>1213</v>
      </c>
      <c r="BN140" t="s">
        <v>1213</v>
      </c>
      <c r="BO140" t="s">
        <v>1213</v>
      </c>
      <c r="BP140" t="s">
        <v>1213</v>
      </c>
      <c r="BQ140" t="s">
        <v>1213</v>
      </c>
      <c r="BR140" t="s">
        <v>1213</v>
      </c>
    </row>
    <row r="141" spans="1:70" x14ac:dyDescent="0.35">
      <c r="A141" t="s">
        <v>1762</v>
      </c>
      <c r="B141" t="s">
        <v>1763</v>
      </c>
      <c r="C141" t="s">
        <v>1977</v>
      </c>
      <c r="D141" t="s">
        <v>1978</v>
      </c>
      <c r="E141" t="s">
        <v>1213</v>
      </c>
      <c r="F141" t="s">
        <v>1213</v>
      </c>
      <c r="G141" t="s">
        <v>1213</v>
      </c>
      <c r="H141" t="s">
        <v>1213</v>
      </c>
      <c r="I141" t="s">
        <v>1213</v>
      </c>
      <c r="J141" t="s">
        <v>1213</v>
      </c>
      <c r="K141" t="s">
        <v>1213</v>
      </c>
      <c r="L141" t="s">
        <v>1213</v>
      </c>
      <c r="M141" t="s">
        <v>1213</v>
      </c>
      <c r="N141" t="s">
        <v>1213</v>
      </c>
      <c r="O141" t="s">
        <v>1213</v>
      </c>
      <c r="P141" t="s">
        <v>1213</v>
      </c>
      <c r="Q141" t="s">
        <v>1213</v>
      </c>
      <c r="R141" t="s">
        <v>1213</v>
      </c>
      <c r="S141" t="s">
        <v>1213</v>
      </c>
      <c r="T141" t="s">
        <v>1213</v>
      </c>
      <c r="U141" t="s">
        <v>1213</v>
      </c>
      <c r="V141" t="s">
        <v>1213</v>
      </c>
      <c r="W141" t="s">
        <v>1213</v>
      </c>
      <c r="X141" t="s">
        <v>1213</v>
      </c>
      <c r="Y141" t="s">
        <v>1213</v>
      </c>
      <c r="Z141" t="s">
        <v>1213</v>
      </c>
      <c r="AA141" t="s">
        <v>1213</v>
      </c>
      <c r="AB141" t="s">
        <v>1213</v>
      </c>
      <c r="AC141" t="s">
        <v>1213</v>
      </c>
      <c r="AD141" t="s">
        <v>1213</v>
      </c>
      <c r="AE141" t="s">
        <v>1213</v>
      </c>
      <c r="AF141" t="s">
        <v>1213</v>
      </c>
      <c r="AG141" t="s">
        <v>1213</v>
      </c>
      <c r="AH141" t="s">
        <v>1213</v>
      </c>
      <c r="AI141" t="s">
        <v>1213</v>
      </c>
      <c r="AJ141" t="s">
        <v>1213</v>
      </c>
      <c r="AK141" t="s">
        <v>1213</v>
      </c>
      <c r="AL141" t="s">
        <v>1213</v>
      </c>
      <c r="AM141" t="s">
        <v>1213</v>
      </c>
      <c r="AN141" t="s">
        <v>1213</v>
      </c>
      <c r="AO141" t="s">
        <v>1213</v>
      </c>
      <c r="AP141" t="s">
        <v>1213</v>
      </c>
      <c r="AQ141" t="s">
        <v>1213</v>
      </c>
      <c r="AR141" t="s">
        <v>1213</v>
      </c>
      <c r="AS141" t="s">
        <v>1213</v>
      </c>
      <c r="AT141" t="s">
        <v>1213</v>
      </c>
      <c r="AU141" t="s">
        <v>1213</v>
      </c>
      <c r="AV141" t="s">
        <v>1213</v>
      </c>
      <c r="AW141" t="s">
        <v>1213</v>
      </c>
      <c r="AX141" t="s">
        <v>1213</v>
      </c>
      <c r="AY141" t="s">
        <v>1213</v>
      </c>
      <c r="AZ141" t="s">
        <v>1213</v>
      </c>
      <c r="BA141" t="s">
        <v>1213</v>
      </c>
      <c r="BB141" t="s">
        <v>1213</v>
      </c>
      <c r="BC141" t="s">
        <v>1213</v>
      </c>
      <c r="BD141" t="s">
        <v>1213</v>
      </c>
      <c r="BE141" t="s">
        <v>1213</v>
      </c>
      <c r="BF141" t="s">
        <v>1213</v>
      </c>
      <c r="BG141" t="s">
        <v>1213</v>
      </c>
      <c r="BH141" t="s">
        <v>1213</v>
      </c>
      <c r="BI141" t="s">
        <v>1213</v>
      </c>
      <c r="BJ141" t="s">
        <v>1213</v>
      </c>
      <c r="BK141" t="s">
        <v>1213</v>
      </c>
      <c r="BL141" t="s">
        <v>1213</v>
      </c>
      <c r="BM141" t="s">
        <v>1213</v>
      </c>
      <c r="BN141" t="s">
        <v>1213</v>
      </c>
      <c r="BO141" t="s">
        <v>1213</v>
      </c>
      <c r="BP141" t="s">
        <v>1213</v>
      </c>
      <c r="BQ141" t="s">
        <v>1213</v>
      </c>
      <c r="BR141" t="s">
        <v>1213</v>
      </c>
    </row>
    <row r="142" spans="1:70" x14ac:dyDescent="0.35">
      <c r="A142" t="s">
        <v>1764</v>
      </c>
      <c r="B142" t="s">
        <v>1765</v>
      </c>
      <c r="C142" t="s">
        <v>1977</v>
      </c>
      <c r="D142" t="s">
        <v>1978</v>
      </c>
      <c r="E142" t="s">
        <v>1213</v>
      </c>
      <c r="F142" t="s">
        <v>1213</v>
      </c>
      <c r="G142" t="s">
        <v>1213</v>
      </c>
      <c r="H142" t="s">
        <v>1213</v>
      </c>
      <c r="I142" t="s">
        <v>1213</v>
      </c>
      <c r="J142" t="s">
        <v>1213</v>
      </c>
      <c r="K142" t="s">
        <v>1213</v>
      </c>
      <c r="L142" t="s">
        <v>1213</v>
      </c>
      <c r="M142" t="s">
        <v>1213</v>
      </c>
      <c r="N142" t="s">
        <v>1213</v>
      </c>
      <c r="O142" t="s">
        <v>1213</v>
      </c>
      <c r="P142" t="s">
        <v>1213</v>
      </c>
      <c r="Q142" t="s">
        <v>1213</v>
      </c>
      <c r="R142" t="s">
        <v>1213</v>
      </c>
      <c r="S142" t="s">
        <v>1213</v>
      </c>
      <c r="T142" t="s">
        <v>1213</v>
      </c>
      <c r="U142" t="s">
        <v>1213</v>
      </c>
      <c r="V142" t="s">
        <v>1213</v>
      </c>
      <c r="W142" t="s">
        <v>1213</v>
      </c>
      <c r="X142" t="s">
        <v>1213</v>
      </c>
      <c r="Y142" t="s">
        <v>1213</v>
      </c>
      <c r="Z142" t="s">
        <v>1213</v>
      </c>
      <c r="AA142" t="s">
        <v>1213</v>
      </c>
      <c r="AB142" t="s">
        <v>1213</v>
      </c>
      <c r="AC142" t="s">
        <v>1213</v>
      </c>
      <c r="AD142" t="s">
        <v>1213</v>
      </c>
      <c r="AE142" t="s">
        <v>1213</v>
      </c>
      <c r="AF142" t="s">
        <v>1213</v>
      </c>
      <c r="AG142" t="s">
        <v>1213</v>
      </c>
      <c r="AH142" t="s">
        <v>1213</v>
      </c>
      <c r="AI142" t="s">
        <v>1213</v>
      </c>
      <c r="AJ142" t="s">
        <v>1213</v>
      </c>
      <c r="AK142" t="s">
        <v>1213</v>
      </c>
      <c r="AL142" t="s">
        <v>1213</v>
      </c>
      <c r="AM142" t="s">
        <v>1213</v>
      </c>
      <c r="AN142" t="s">
        <v>1213</v>
      </c>
      <c r="AO142" t="s">
        <v>1213</v>
      </c>
      <c r="AP142" t="s">
        <v>1213</v>
      </c>
      <c r="AQ142" t="s">
        <v>1213</v>
      </c>
      <c r="AR142" t="s">
        <v>1213</v>
      </c>
      <c r="AS142" t="s">
        <v>1213</v>
      </c>
      <c r="AT142" t="s">
        <v>1213</v>
      </c>
      <c r="AU142" t="s">
        <v>1213</v>
      </c>
      <c r="AV142" t="s">
        <v>1213</v>
      </c>
      <c r="AW142" t="s">
        <v>1213</v>
      </c>
      <c r="AX142" t="s">
        <v>1213</v>
      </c>
      <c r="AY142" t="s">
        <v>1213</v>
      </c>
      <c r="AZ142" t="s">
        <v>1213</v>
      </c>
      <c r="BA142" t="s">
        <v>1213</v>
      </c>
      <c r="BB142" t="s">
        <v>1213</v>
      </c>
      <c r="BC142" t="s">
        <v>1213</v>
      </c>
      <c r="BD142" t="s">
        <v>1213</v>
      </c>
      <c r="BE142" t="s">
        <v>1213</v>
      </c>
      <c r="BF142" t="s">
        <v>1213</v>
      </c>
      <c r="BG142" t="s">
        <v>1213</v>
      </c>
      <c r="BH142" t="s">
        <v>1213</v>
      </c>
      <c r="BI142" t="s">
        <v>1213</v>
      </c>
      <c r="BJ142" t="s">
        <v>1213</v>
      </c>
      <c r="BK142" t="s">
        <v>1213</v>
      </c>
      <c r="BL142" t="s">
        <v>1213</v>
      </c>
      <c r="BM142" t="s">
        <v>1213</v>
      </c>
      <c r="BN142" t="s">
        <v>1213</v>
      </c>
      <c r="BO142" t="s">
        <v>1213</v>
      </c>
      <c r="BP142" t="s">
        <v>1213</v>
      </c>
      <c r="BQ142" t="s">
        <v>1213</v>
      </c>
      <c r="BR142" t="s">
        <v>1213</v>
      </c>
    </row>
    <row r="143" spans="1:70" x14ac:dyDescent="0.35">
      <c r="A143" t="s">
        <v>48</v>
      </c>
      <c r="B143" t="s">
        <v>634</v>
      </c>
      <c r="C143" t="s">
        <v>1977</v>
      </c>
      <c r="D143" t="s">
        <v>1978</v>
      </c>
      <c r="E143">
        <v>1.1324616779250019</v>
      </c>
      <c r="F143">
        <v>1.1453088174033934</v>
      </c>
      <c r="G143">
        <v>1.1625294511762629</v>
      </c>
      <c r="H143">
        <v>1.1889526458481985</v>
      </c>
      <c r="I143">
        <v>1.2269473774997695</v>
      </c>
      <c r="J143">
        <v>1.2296808114333597</v>
      </c>
      <c r="K143">
        <v>1.2277674076783907</v>
      </c>
      <c r="L143">
        <v>1.2546461746731936</v>
      </c>
      <c r="M143">
        <v>1.3281755474395753</v>
      </c>
      <c r="N143">
        <v>1.4272169702330477</v>
      </c>
      <c r="O143">
        <v>1.5109511630095258</v>
      </c>
      <c r="P143">
        <v>1.5512237562699924</v>
      </c>
      <c r="Q143">
        <v>1.6497184922807526</v>
      </c>
      <c r="R143">
        <v>1.8085310037155511</v>
      </c>
      <c r="S143">
        <v>2.0310325257596249</v>
      </c>
      <c r="T143">
        <v>2.165608589669727</v>
      </c>
      <c r="U143">
        <v>2.1944007604176803</v>
      </c>
      <c r="V143">
        <v>2.2212795274115775</v>
      </c>
      <c r="W143">
        <v>2.4909783420144795</v>
      </c>
      <c r="X143">
        <v>2.7583081805395366</v>
      </c>
      <c r="Y143">
        <v>3.4794791662033466</v>
      </c>
      <c r="Z143">
        <v>4.1047066208630349</v>
      </c>
      <c r="AA143">
        <v>4.5490718637022534</v>
      </c>
      <c r="AB143">
        <v>5.1843219094441579</v>
      </c>
      <c r="AC143">
        <v>6.046902543846576</v>
      </c>
      <c r="AD143">
        <v>6.1364680623441679</v>
      </c>
      <c r="AE143">
        <v>6.6259349650657597</v>
      </c>
      <c r="AF143">
        <v>7.1372693392387543</v>
      </c>
      <c r="AG143">
        <v>8.1358838689778654</v>
      </c>
      <c r="AH143">
        <v>9.0770051716855509</v>
      </c>
      <c r="AI143">
        <v>11.028130312181332</v>
      </c>
      <c r="AJ143">
        <v>12.371977547502819</v>
      </c>
      <c r="AK143">
        <v>13.78033382361394</v>
      </c>
      <c r="AL143">
        <v>15.399073398006736</v>
      </c>
      <c r="AM143">
        <v>16.700096835063878</v>
      </c>
      <c r="AN143">
        <v>17.981804005669733</v>
      </c>
      <c r="AO143">
        <v>20.847353910806202</v>
      </c>
      <c r="AP143">
        <v>22.843216253318687</v>
      </c>
      <c r="AQ143">
        <v>24.982310533855664</v>
      </c>
      <c r="AR143">
        <v>26.154407003797655</v>
      </c>
      <c r="AS143">
        <v>27.76977534300806</v>
      </c>
      <c r="AT143">
        <v>31.7015467104628</v>
      </c>
      <c r="AU143">
        <v>34.729371476681926</v>
      </c>
      <c r="AV143">
        <v>36.922405520139186</v>
      </c>
      <c r="AW143">
        <v>39.719619576981458</v>
      </c>
      <c r="AX143">
        <v>44.342858614709073</v>
      </c>
      <c r="AY143">
        <v>48.786094463920413</v>
      </c>
      <c r="AZ143">
        <v>56.514841941723411</v>
      </c>
      <c r="BA143">
        <v>69.26713092545728</v>
      </c>
      <c r="BB143">
        <v>71.667211536308358</v>
      </c>
      <c r="BC143">
        <v>76.123227121072716</v>
      </c>
      <c r="BD143">
        <v>81.236248012717979</v>
      </c>
      <c r="BE143">
        <v>87.363828119751332</v>
      </c>
      <c r="BF143">
        <v>93.39931480776508</v>
      </c>
      <c r="BG143">
        <v>96.368481157213466</v>
      </c>
      <c r="BH143">
        <v>100</v>
      </c>
      <c r="BI143">
        <v>103.95888846593068</v>
      </c>
      <c r="BJ143">
        <v>111.96802436238978</v>
      </c>
      <c r="BK143">
        <v>114.35858393604796</v>
      </c>
      <c r="BL143">
        <v>118.39360487247752</v>
      </c>
      <c r="BM143">
        <v>125.67948229919999</v>
      </c>
      <c r="BN143">
        <v>134.49562238294592</v>
      </c>
      <c r="BO143">
        <v>201.36832812337727</v>
      </c>
      <c r="BP143">
        <v>234.67701411824234</v>
      </c>
      <c r="BQ143">
        <v>234.67701411824234</v>
      </c>
      <c r="BR143">
        <v>234.67701411824234</v>
      </c>
    </row>
    <row r="144" spans="1:70" x14ac:dyDescent="0.35">
      <c r="A144" t="s">
        <v>1766</v>
      </c>
      <c r="B144" t="s">
        <v>1767</v>
      </c>
      <c r="C144" t="s">
        <v>1977</v>
      </c>
      <c r="D144" t="s">
        <v>1978</v>
      </c>
      <c r="E144" t="s">
        <v>1213</v>
      </c>
      <c r="F144" t="s">
        <v>1213</v>
      </c>
      <c r="G144" t="s">
        <v>1213</v>
      </c>
      <c r="H144" t="s">
        <v>1213</v>
      </c>
      <c r="I144" t="s">
        <v>1213</v>
      </c>
      <c r="J144" t="s">
        <v>1213</v>
      </c>
      <c r="K144" t="s">
        <v>1213</v>
      </c>
      <c r="L144" t="s">
        <v>1213</v>
      </c>
      <c r="M144" t="s">
        <v>1213</v>
      </c>
      <c r="N144" t="s">
        <v>1213</v>
      </c>
      <c r="O144" t="s">
        <v>1213</v>
      </c>
      <c r="P144" t="s">
        <v>1213</v>
      </c>
      <c r="Q144" t="s">
        <v>1213</v>
      </c>
      <c r="R144" t="s">
        <v>1213</v>
      </c>
      <c r="S144" t="s">
        <v>1213</v>
      </c>
      <c r="T144" t="s">
        <v>1213</v>
      </c>
      <c r="U144" t="s">
        <v>1213</v>
      </c>
      <c r="V144" t="s">
        <v>1213</v>
      </c>
      <c r="W144" t="s">
        <v>1213</v>
      </c>
      <c r="X144" t="s">
        <v>1213</v>
      </c>
      <c r="Y144" t="s">
        <v>1213</v>
      </c>
      <c r="Z144" t="s">
        <v>1213</v>
      </c>
      <c r="AA144" t="s">
        <v>1213</v>
      </c>
      <c r="AB144" t="s">
        <v>1213</v>
      </c>
      <c r="AC144" t="s">
        <v>1213</v>
      </c>
      <c r="AD144" t="s">
        <v>1213</v>
      </c>
      <c r="AE144" t="s">
        <v>1213</v>
      </c>
      <c r="AF144" t="s">
        <v>1213</v>
      </c>
      <c r="AG144" t="s">
        <v>1213</v>
      </c>
      <c r="AH144" t="s">
        <v>1213</v>
      </c>
      <c r="AI144" t="s">
        <v>1213</v>
      </c>
      <c r="AJ144" t="s">
        <v>1213</v>
      </c>
      <c r="AK144" t="s">
        <v>1213</v>
      </c>
      <c r="AL144" t="s">
        <v>1213</v>
      </c>
      <c r="AM144" t="s">
        <v>1213</v>
      </c>
      <c r="AN144" t="s">
        <v>1213</v>
      </c>
      <c r="AO144" t="s">
        <v>1213</v>
      </c>
      <c r="AP144" t="s">
        <v>1213</v>
      </c>
      <c r="AQ144" t="s">
        <v>1213</v>
      </c>
      <c r="AR144" t="s">
        <v>1213</v>
      </c>
      <c r="AS144" t="s">
        <v>1213</v>
      </c>
      <c r="AT144" t="s">
        <v>1213</v>
      </c>
      <c r="AU144" t="s">
        <v>1213</v>
      </c>
      <c r="AV144" t="s">
        <v>1213</v>
      </c>
      <c r="AW144" t="s">
        <v>1213</v>
      </c>
      <c r="AX144" t="s">
        <v>1213</v>
      </c>
      <c r="AY144" t="s">
        <v>1213</v>
      </c>
      <c r="AZ144" t="s">
        <v>1213</v>
      </c>
      <c r="BA144" t="s">
        <v>1213</v>
      </c>
      <c r="BB144" t="s">
        <v>1213</v>
      </c>
      <c r="BC144" t="s">
        <v>1213</v>
      </c>
      <c r="BD144" t="s">
        <v>1213</v>
      </c>
      <c r="BE144" t="s">
        <v>1213</v>
      </c>
      <c r="BF144" t="s">
        <v>1213</v>
      </c>
      <c r="BG144" t="s">
        <v>1213</v>
      </c>
      <c r="BH144" t="s">
        <v>1213</v>
      </c>
      <c r="BI144" t="s">
        <v>1213</v>
      </c>
      <c r="BJ144" t="s">
        <v>1213</v>
      </c>
      <c r="BK144" t="s">
        <v>1213</v>
      </c>
      <c r="BL144" t="s">
        <v>1213</v>
      </c>
      <c r="BM144" t="s">
        <v>1213</v>
      </c>
      <c r="BN144" t="s">
        <v>1213</v>
      </c>
      <c r="BO144" t="s">
        <v>1213</v>
      </c>
      <c r="BP144" t="s">
        <v>1213</v>
      </c>
      <c r="BQ144" t="s">
        <v>1213</v>
      </c>
      <c r="BR144" t="s">
        <v>1213</v>
      </c>
    </row>
    <row r="145" spans="1:70" x14ac:dyDescent="0.35">
      <c r="A145" t="s">
        <v>1768</v>
      </c>
      <c r="B145" t="s">
        <v>1769</v>
      </c>
      <c r="C145" t="s">
        <v>1977</v>
      </c>
      <c r="D145" t="s">
        <v>1978</v>
      </c>
      <c r="E145" t="s">
        <v>1213</v>
      </c>
      <c r="F145" t="s">
        <v>1213</v>
      </c>
      <c r="G145" t="s">
        <v>1213</v>
      </c>
      <c r="H145" t="s">
        <v>1213</v>
      </c>
      <c r="I145" t="s">
        <v>1213</v>
      </c>
      <c r="J145" t="s">
        <v>1213</v>
      </c>
      <c r="K145" t="s">
        <v>1213</v>
      </c>
      <c r="L145" t="s">
        <v>1213</v>
      </c>
      <c r="M145" t="s">
        <v>1213</v>
      </c>
      <c r="N145" t="s">
        <v>1213</v>
      </c>
      <c r="O145" t="s">
        <v>1213</v>
      </c>
      <c r="P145" t="s">
        <v>1213</v>
      </c>
      <c r="Q145" t="s">
        <v>1213</v>
      </c>
      <c r="R145" t="s">
        <v>1213</v>
      </c>
      <c r="S145" t="s">
        <v>1213</v>
      </c>
      <c r="T145" t="s">
        <v>1213</v>
      </c>
      <c r="U145" t="s">
        <v>1213</v>
      </c>
      <c r="V145" t="s">
        <v>1213</v>
      </c>
      <c r="W145" t="s">
        <v>1213</v>
      </c>
      <c r="X145" t="s">
        <v>1213</v>
      </c>
      <c r="Y145" t="s">
        <v>1213</v>
      </c>
      <c r="Z145" t="s">
        <v>1213</v>
      </c>
      <c r="AA145" t="s">
        <v>1213</v>
      </c>
      <c r="AB145" t="s">
        <v>1213</v>
      </c>
      <c r="AC145" t="s">
        <v>1213</v>
      </c>
      <c r="AD145" t="s">
        <v>1213</v>
      </c>
      <c r="AE145" t="s">
        <v>1213</v>
      </c>
      <c r="AF145" t="s">
        <v>1213</v>
      </c>
      <c r="AG145" t="s">
        <v>1213</v>
      </c>
      <c r="AH145" t="s">
        <v>1213</v>
      </c>
      <c r="AI145" t="s">
        <v>1213</v>
      </c>
      <c r="AJ145" t="s">
        <v>1213</v>
      </c>
      <c r="AK145" t="s">
        <v>1213</v>
      </c>
      <c r="AL145" t="s">
        <v>1213</v>
      </c>
      <c r="AM145" t="s">
        <v>1213</v>
      </c>
      <c r="AN145" t="s">
        <v>1213</v>
      </c>
      <c r="AO145" t="s">
        <v>1213</v>
      </c>
      <c r="AP145" t="s">
        <v>1213</v>
      </c>
      <c r="AQ145" t="s">
        <v>1213</v>
      </c>
      <c r="AR145" t="s">
        <v>1213</v>
      </c>
      <c r="AS145" t="s">
        <v>1213</v>
      </c>
      <c r="AT145" t="s">
        <v>1213</v>
      </c>
      <c r="AU145" t="s">
        <v>1213</v>
      </c>
      <c r="AV145" t="s">
        <v>1213</v>
      </c>
      <c r="AW145" t="s">
        <v>1213</v>
      </c>
      <c r="AX145" t="s">
        <v>1213</v>
      </c>
      <c r="AY145" t="s">
        <v>1213</v>
      </c>
      <c r="AZ145" t="s">
        <v>1213</v>
      </c>
      <c r="BA145" t="s">
        <v>1213</v>
      </c>
      <c r="BB145" t="s">
        <v>1213</v>
      </c>
      <c r="BC145" t="s">
        <v>1213</v>
      </c>
      <c r="BD145" t="s">
        <v>1213</v>
      </c>
      <c r="BE145" t="s">
        <v>1213</v>
      </c>
      <c r="BF145" t="s">
        <v>1213</v>
      </c>
      <c r="BG145" t="s">
        <v>1213</v>
      </c>
      <c r="BH145" t="s">
        <v>1213</v>
      </c>
      <c r="BI145" t="s">
        <v>1213</v>
      </c>
      <c r="BJ145" t="s">
        <v>1213</v>
      </c>
      <c r="BK145" t="s">
        <v>1213</v>
      </c>
      <c r="BL145" t="s">
        <v>1213</v>
      </c>
      <c r="BM145" t="s">
        <v>1213</v>
      </c>
      <c r="BN145" t="s">
        <v>1213</v>
      </c>
      <c r="BO145" t="s">
        <v>1213</v>
      </c>
      <c r="BP145" t="s">
        <v>1213</v>
      </c>
      <c r="BQ145" t="s">
        <v>1213</v>
      </c>
      <c r="BR145" t="s">
        <v>1213</v>
      </c>
    </row>
    <row r="146" spans="1:70" x14ac:dyDescent="0.35">
      <c r="A146" t="s">
        <v>1770</v>
      </c>
      <c r="B146" t="s">
        <v>1771</v>
      </c>
      <c r="C146" t="s">
        <v>1977</v>
      </c>
      <c r="D146" t="s">
        <v>1978</v>
      </c>
      <c r="E146">
        <v>0</v>
      </c>
      <c r="F146">
        <v>0</v>
      </c>
      <c r="G146">
        <v>0</v>
      </c>
      <c r="H146">
        <v>0</v>
      </c>
      <c r="I146">
        <v>0</v>
      </c>
      <c r="J146">
        <v>0</v>
      </c>
      <c r="K146">
        <v>0</v>
      </c>
      <c r="L146">
        <v>0</v>
      </c>
      <c r="M146">
        <v>0</v>
      </c>
      <c r="N146">
        <v>0</v>
      </c>
      <c r="O146">
        <v>0</v>
      </c>
      <c r="P146">
        <v>0</v>
      </c>
      <c r="Q146">
        <v>0</v>
      </c>
      <c r="R146">
        <v>4.509478875423012</v>
      </c>
      <c r="S146">
        <v>5.1147787624317349</v>
      </c>
      <c r="T146">
        <v>5.8416880350133447</v>
      </c>
      <c r="U146">
        <v>6.5083737195943403</v>
      </c>
      <c r="V146">
        <v>7.5945114117762618</v>
      </c>
      <c r="W146">
        <v>8.618523358547014</v>
      </c>
      <c r="X146">
        <v>9.9977932601442117</v>
      </c>
      <c r="Y146">
        <v>11.624918278553094</v>
      </c>
      <c r="Z146">
        <v>13.067949768797501</v>
      </c>
      <c r="AA146">
        <v>14.654388115215378</v>
      </c>
      <c r="AB146">
        <v>17.217785669314235</v>
      </c>
      <c r="AC146">
        <v>19.108963585100401</v>
      </c>
      <c r="AD146">
        <v>21.654435282177516</v>
      </c>
      <c r="AE146">
        <v>25.553309184390795</v>
      </c>
      <c r="AF146">
        <v>28.555890235520543</v>
      </c>
      <c r="AG146">
        <v>31.82735914197541</v>
      </c>
      <c r="AH146">
        <v>36.514970753142158</v>
      </c>
      <c r="AI146">
        <v>40.763398867277999</v>
      </c>
      <c r="AJ146">
        <v>47.969593389989399</v>
      </c>
      <c r="AK146">
        <v>56.224450548468432</v>
      </c>
      <c r="AL146">
        <v>63.609903641396549</v>
      </c>
      <c r="AM146">
        <v>68.835290963213438</v>
      </c>
      <c r="AN146">
        <v>75.216896062927972</v>
      </c>
      <c r="AO146">
        <v>82.234869086911772</v>
      </c>
      <c r="AP146">
        <v>0</v>
      </c>
      <c r="AQ146">
        <v>0</v>
      </c>
      <c r="AR146">
        <v>51.432266209907532</v>
      </c>
      <c r="AS146">
        <v>54.586080114992079</v>
      </c>
      <c r="AT146">
        <v>49.336998840439612</v>
      </c>
      <c r="AU146">
        <v>66.019110223043498</v>
      </c>
      <c r="AV146">
        <v>70.395625028156587</v>
      </c>
      <c r="AW146">
        <v>73.931893417974635</v>
      </c>
      <c r="AX146">
        <v>76.47358632315634</v>
      </c>
      <c r="AY146">
        <v>81.117612174805032</v>
      </c>
      <c r="AZ146">
        <v>87.61710949510298</v>
      </c>
      <c r="BA146">
        <v>97.005866422203283</v>
      </c>
      <c r="BB146">
        <v>80.650977039101534</v>
      </c>
      <c r="BC146">
        <v>78.711125425602418</v>
      </c>
      <c r="BD146">
        <v>82.6755139922235</v>
      </c>
      <c r="BE146">
        <v>87.67857032287931</v>
      </c>
      <c r="BF146">
        <v>91.944237102170192</v>
      </c>
      <c r="BG146">
        <v>96.881908914340428</v>
      </c>
      <c r="BH146">
        <v>100</v>
      </c>
      <c r="BI146">
        <v>106.59650490696561</v>
      </c>
      <c r="BJ146">
        <v>111.33759698816556</v>
      </c>
      <c r="BK146">
        <v>116.62814028006667</v>
      </c>
      <c r="BL146">
        <v>122.67773940816539</v>
      </c>
      <c r="BM146">
        <v>128.78475598198011</v>
      </c>
      <c r="BN146">
        <v>136.57333080682687</v>
      </c>
      <c r="BO146">
        <v>147.87040891008741</v>
      </c>
      <c r="BP146">
        <v>157.24867175964309</v>
      </c>
      <c r="BQ146">
        <v>157.24867175964309</v>
      </c>
      <c r="BR146">
        <v>157.24867175964309</v>
      </c>
    </row>
    <row r="147" spans="1:70" x14ac:dyDescent="0.35">
      <c r="A147" t="s">
        <v>1772</v>
      </c>
      <c r="B147" t="s">
        <v>1773</v>
      </c>
      <c r="C147" t="s">
        <v>1977</v>
      </c>
      <c r="D147" t="s">
        <v>1978</v>
      </c>
      <c r="E147" t="s">
        <v>1213</v>
      </c>
      <c r="F147" t="s">
        <v>1213</v>
      </c>
      <c r="G147" t="s">
        <v>1213</v>
      </c>
      <c r="H147" t="s">
        <v>1213</v>
      </c>
      <c r="I147" t="s">
        <v>1213</v>
      </c>
      <c r="J147" t="s">
        <v>1213</v>
      </c>
      <c r="K147" t="s">
        <v>1213</v>
      </c>
      <c r="L147" t="s">
        <v>1213</v>
      </c>
      <c r="M147" t="s">
        <v>1213</v>
      </c>
      <c r="N147" t="s">
        <v>1213</v>
      </c>
      <c r="O147" t="s">
        <v>1213</v>
      </c>
      <c r="P147" t="s">
        <v>1213</v>
      </c>
      <c r="Q147" t="s">
        <v>1213</v>
      </c>
      <c r="R147" t="s">
        <v>1213</v>
      </c>
      <c r="S147" t="s">
        <v>1213</v>
      </c>
      <c r="T147" t="s">
        <v>1213</v>
      </c>
      <c r="U147" t="s">
        <v>1213</v>
      </c>
      <c r="V147" t="s">
        <v>1213</v>
      </c>
      <c r="W147" t="s">
        <v>1213</v>
      </c>
      <c r="X147" t="s">
        <v>1213</v>
      </c>
      <c r="Y147" t="s">
        <v>1213</v>
      </c>
      <c r="Z147" t="s">
        <v>1213</v>
      </c>
      <c r="AA147" t="s">
        <v>1213</v>
      </c>
      <c r="AB147" t="s">
        <v>1213</v>
      </c>
      <c r="AC147" t="s">
        <v>1213</v>
      </c>
      <c r="AD147" t="s">
        <v>1213</v>
      </c>
      <c r="AE147" t="s">
        <v>1213</v>
      </c>
      <c r="AF147" t="s">
        <v>1213</v>
      </c>
      <c r="AG147" t="s">
        <v>1213</v>
      </c>
      <c r="AH147" t="s">
        <v>1213</v>
      </c>
      <c r="AI147" t="s">
        <v>1213</v>
      </c>
      <c r="AJ147" t="s">
        <v>1213</v>
      </c>
      <c r="AK147" t="s">
        <v>1213</v>
      </c>
      <c r="AL147" t="s">
        <v>1213</v>
      </c>
      <c r="AM147" t="s">
        <v>1213</v>
      </c>
      <c r="AN147" t="s">
        <v>1213</v>
      </c>
      <c r="AO147" t="s">
        <v>1213</v>
      </c>
      <c r="AP147" t="s">
        <v>1213</v>
      </c>
      <c r="AQ147" t="s">
        <v>1213</v>
      </c>
      <c r="AR147" t="s">
        <v>1213</v>
      </c>
      <c r="AS147" t="s">
        <v>1213</v>
      </c>
      <c r="AT147" t="s">
        <v>1213</v>
      </c>
      <c r="AU147" t="s">
        <v>1213</v>
      </c>
      <c r="AV147" t="s">
        <v>1213</v>
      </c>
      <c r="AW147" t="s">
        <v>1213</v>
      </c>
      <c r="AX147" t="s">
        <v>1213</v>
      </c>
      <c r="AY147" t="s">
        <v>1213</v>
      </c>
      <c r="AZ147" t="s">
        <v>1213</v>
      </c>
      <c r="BA147" t="s">
        <v>1213</v>
      </c>
      <c r="BB147" t="s">
        <v>1213</v>
      </c>
      <c r="BC147" t="s">
        <v>1213</v>
      </c>
      <c r="BD147" t="s">
        <v>1213</v>
      </c>
      <c r="BE147" t="s">
        <v>1213</v>
      </c>
      <c r="BF147" t="s">
        <v>1213</v>
      </c>
      <c r="BG147" t="s">
        <v>1213</v>
      </c>
      <c r="BH147" t="s">
        <v>1213</v>
      </c>
      <c r="BI147" t="s">
        <v>1213</v>
      </c>
      <c r="BJ147" t="s">
        <v>1213</v>
      </c>
      <c r="BK147" t="s">
        <v>1213</v>
      </c>
      <c r="BL147" t="s">
        <v>1213</v>
      </c>
      <c r="BM147" t="s">
        <v>1213</v>
      </c>
      <c r="BN147" t="s">
        <v>1213</v>
      </c>
      <c r="BO147" t="s">
        <v>1213</v>
      </c>
      <c r="BP147" t="s">
        <v>1213</v>
      </c>
      <c r="BQ147" t="s">
        <v>1213</v>
      </c>
      <c r="BR147" t="s">
        <v>1213</v>
      </c>
    </row>
    <row r="148" spans="1:70" x14ac:dyDescent="0.35">
      <c r="A148" t="s">
        <v>1774</v>
      </c>
      <c r="B148" t="s">
        <v>1775</v>
      </c>
      <c r="C148" t="s">
        <v>1977</v>
      </c>
      <c r="D148" t="s">
        <v>1978</v>
      </c>
      <c r="E148">
        <v>0</v>
      </c>
      <c r="F148">
        <v>0</v>
      </c>
      <c r="G148">
        <v>0</v>
      </c>
      <c r="H148">
        <v>0</v>
      </c>
      <c r="I148">
        <v>0</v>
      </c>
      <c r="J148">
        <v>0</v>
      </c>
      <c r="K148">
        <v>0</v>
      </c>
      <c r="L148">
        <v>0</v>
      </c>
      <c r="M148">
        <v>0</v>
      </c>
      <c r="N148">
        <v>0</v>
      </c>
      <c r="O148">
        <v>0</v>
      </c>
      <c r="P148">
        <v>0</v>
      </c>
      <c r="Q148">
        <v>0</v>
      </c>
      <c r="R148">
        <v>0</v>
      </c>
      <c r="S148">
        <v>0</v>
      </c>
      <c r="T148">
        <v>0</v>
      </c>
      <c r="U148">
        <v>0</v>
      </c>
      <c r="V148">
        <v>0</v>
      </c>
      <c r="W148">
        <v>0</v>
      </c>
      <c r="X148">
        <v>0</v>
      </c>
      <c r="Y148">
        <v>0</v>
      </c>
      <c r="Z148">
        <v>0</v>
      </c>
      <c r="AA148">
        <v>0</v>
      </c>
      <c r="AB148">
        <v>0</v>
      </c>
      <c r="AC148">
        <v>0</v>
      </c>
      <c r="AD148">
        <v>0</v>
      </c>
      <c r="AE148">
        <v>0</v>
      </c>
      <c r="AF148">
        <v>0</v>
      </c>
      <c r="AG148">
        <v>0</v>
      </c>
      <c r="AH148">
        <v>0</v>
      </c>
      <c r="AI148">
        <v>0</v>
      </c>
      <c r="AJ148">
        <v>0.34645836220486503</v>
      </c>
      <c r="AK148">
        <v>3.8824836568736538</v>
      </c>
      <c r="AL148">
        <v>19.818209984850949</v>
      </c>
      <c r="AM148">
        <v>34.137794511483015</v>
      </c>
      <c r="AN148">
        <v>47.672620639385237</v>
      </c>
      <c r="AO148">
        <v>59.412096617674933</v>
      </c>
      <c r="AP148">
        <v>64.688513724043077</v>
      </c>
      <c r="AQ148">
        <v>67.966638997220144</v>
      </c>
      <c r="AR148">
        <v>68.46113070509449</v>
      </c>
      <c r="AS148">
        <v>69.133155761096646</v>
      </c>
      <c r="AT148">
        <v>70.078289173191052</v>
      </c>
      <c r="AU148">
        <v>70.275564189630671</v>
      </c>
      <c r="AV148">
        <v>69.478422456535455</v>
      </c>
      <c r="AW148">
        <v>70.287222523935512</v>
      </c>
      <c r="AX148">
        <v>72.155797679650064</v>
      </c>
      <c r="AY148">
        <v>74.853789571149477</v>
      </c>
      <c r="AZ148">
        <v>79.148281595690406</v>
      </c>
      <c r="BA148">
        <v>87.795932316327992</v>
      </c>
      <c r="BB148">
        <v>91.705524308794097</v>
      </c>
      <c r="BC148">
        <v>92.915316076276682</v>
      </c>
      <c r="BD148">
        <v>96.752974729415129</v>
      </c>
      <c r="BE148">
        <v>99.742624978552783</v>
      </c>
      <c r="BF148">
        <v>100.78740839895077</v>
      </c>
      <c r="BG148">
        <v>100.89198340766535</v>
      </c>
      <c r="BH148">
        <v>100</v>
      </c>
      <c r="BI148">
        <v>100.90552507546025</v>
      </c>
      <c r="BJ148">
        <v>104.66212538851049</v>
      </c>
      <c r="BK148">
        <v>107.48583395715303</v>
      </c>
      <c r="BL148">
        <v>109.99510083292559</v>
      </c>
      <c r="BM148">
        <v>111.31492594291122</v>
      </c>
      <c r="BN148">
        <v>116.52840971070076</v>
      </c>
      <c r="BO148">
        <v>139.49038662419986</v>
      </c>
      <c r="BP148">
        <v>152.20817101734778</v>
      </c>
      <c r="BQ148">
        <v>152.20817101734778</v>
      </c>
      <c r="BR148">
        <v>152.20817101734778</v>
      </c>
    </row>
    <row r="149" spans="1:70" x14ac:dyDescent="0.35">
      <c r="A149" t="s">
        <v>1776</v>
      </c>
      <c r="B149" t="s">
        <v>1777</v>
      </c>
      <c r="C149" t="s">
        <v>1977</v>
      </c>
      <c r="D149" t="s">
        <v>1978</v>
      </c>
      <c r="E149">
        <v>15.649304166666662</v>
      </c>
      <c r="F149">
        <v>15.724801666666702</v>
      </c>
      <c r="G149">
        <v>15.865687500000051</v>
      </c>
      <c r="H149">
        <v>16.322035833333313</v>
      </c>
      <c r="I149">
        <v>16.827428333333348</v>
      </c>
      <c r="J149">
        <v>17.388400833333368</v>
      </c>
      <c r="K149">
        <v>17.967726666666664</v>
      </c>
      <c r="L149">
        <v>18.356935833333388</v>
      </c>
      <c r="M149">
        <v>18.83888416666672</v>
      </c>
      <c r="N149">
        <v>19.271130000000031</v>
      </c>
      <c r="O149">
        <v>20.165185833333418</v>
      </c>
      <c r="P149">
        <v>21.107346666666697</v>
      </c>
      <c r="Q149">
        <v>22.210349166666759</v>
      </c>
      <c r="R149">
        <v>23.558095000000076</v>
      </c>
      <c r="S149">
        <v>25.805691666666732</v>
      </c>
      <c r="T149">
        <v>28.571460833333358</v>
      </c>
      <c r="U149">
        <v>31.370705833333364</v>
      </c>
      <c r="V149">
        <v>33.474266666666772</v>
      </c>
      <c r="W149">
        <v>34.510181666666767</v>
      </c>
      <c r="X149">
        <v>36.079196666666768</v>
      </c>
      <c r="Y149">
        <v>38.352150000000087</v>
      </c>
      <c r="Z149">
        <v>41.448297500000045</v>
      </c>
      <c r="AA149">
        <v>45.326635833333398</v>
      </c>
      <c r="AB149">
        <v>49.256125000000097</v>
      </c>
      <c r="AC149">
        <v>52.42617916666677</v>
      </c>
      <c r="AD149">
        <v>54.572290833333447</v>
      </c>
      <c r="AE149">
        <v>54.733040833333384</v>
      </c>
      <c r="AF149">
        <v>54.702027500000135</v>
      </c>
      <c r="AG149">
        <v>55.487871666666813</v>
      </c>
      <c r="AH149">
        <v>57.358345000000135</v>
      </c>
      <c r="AI149">
        <v>59.224651666666787</v>
      </c>
      <c r="AJ149">
        <v>61.071487500000089</v>
      </c>
      <c r="AK149">
        <v>62.997788333333411</v>
      </c>
      <c r="AL149">
        <v>65.258210833333465</v>
      </c>
      <c r="AM149">
        <v>66.690475000000106</v>
      </c>
      <c r="AN149">
        <v>67.936049166666805</v>
      </c>
      <c r="AO149">
        <v>68.740316666666828</v>
      </c>
      <c r="AP149">
        <v>69.680349166666801</v>
      </c>
      <c r="AQ149">
        <v>70.348284166666758</v>
      </c>
      <c r="AR149">
        <v>71.069492500000123</v>
      </c>
      <c r="AS149">
        <v>73.308726666666828</v>
      </c>
      <c r="AT149">
        <v>75.261540000000167</v>
      </c>
      <c r="AU149">
        <v>76.822529166666783</v>
      </c>
      <c r="AV149">
        <v>78.397268333333457</v>
      </c>
      <c r="AW149">
        <v>80.14214000000014</v>
      </c>
      <c r="AX149">
        <v>82.135833333333494</v>
      </c>
      <c r="AY149">
        <v>84.325833333333506</v>
      </c>
      <c r="AZ149">
        <v>86.27583333333348</v>
      </c>
      <c r="BA149">
        <v>89.210833333333468</v>
      </c>
      <c r="BB149">
        <v>89.539166666666858</v>
      </c>
      <c r="BC149">
        <v>91.575000000000173</v>
      </c>
      <c r="BD149">
        <v>94.698333333333139</v>
      </c>
      <c r="BE149">
        <v>97.220000000000041</v>
      </c>
      <c r="BF149">
        <v>98.905833333333504</v>
      </c>
      <c r="BG149">
        <v>99.527500000000472</v>
      </c>
      <c r="BH149">
        <v>100</v>
      </c>
      <c r="BI149">
        <v>100.29083333333305</v>
      </c>
      <c r="BJ149">
        <v>102.02666666666649</v>
      </c>
      <c r="BK149">
        <v>103.58583333333343</v>
      </c>
      <c r="BL149">
        <v>105.39166666666678</v>
      </c>
      <c r="BM149">
        <v>106.2558333333335</v>
      </c>
      <c r="BN149">
        <v>108.94083333333356</v>
      </c>
      <c r="BO149">
        <v>115.843333333334</v>
      </c>
      <c r="BP149">
        <v>120.17750000000001</v>
      </c>
      <c r="BQ149">
        <v>120.17750000000001</v>
      </c>
      <c r="BR149">
        <v>120.17750000000001</v>
      </c>
    </row>
    <row r="150" spans="1:70" x14ac:dyDescent="0.35">
      <c r="A150" t="s">
        <v>1778</v>
      </c>
      <c r="B150" t="s">
        <v>1779</v>
      </c>
      <c r="C150" t="s">
        <v>1977</v>
      </c>
      <c r="D150" t="s">
        <v>1978</v>
      </c>
      <c r="E150">
        <v>0</v>
      </c>
      <c r="F150">
        <v>0</v>
      </c>
      <c r="G150">
        <v>0</v>
      </c>
      <c r="H150">
        <v>0</v>
      </c>
      <c r="I150">
        <v>0</v>
      </c>
      <c r="J150">
        <v>0</v>
      </c>
      <c r="K150">
        <v>0</v>
      </c>
      <c r="L150">
        <v>0</v>
      </c>
      <c r="M150">
        <v>0</v>
      </c>
      <c r="N150">
        <v>0</v>
      </c>
      <c r="O150">
        <v>0</v>
      </c>
      <c r="P150">
        <v>0</v>
      </c>
      <c r="Q150">
        <v>0</v>
      </c>
      <c r="R150">
        <v>0</v>
      </c>
      <c r="S150">
        <v>0</v>
      </c>
      <c r="T150">
        <v>0</v>
      </c>
      <c r="U150">
        <v>0</v>
      </c>
      <c r="V150">
        <v>0</v>
      </c>
      <c r="W150">
        <v>0</v>
      </c>
      <c r="X150">
        <v>0</v>
      </c>
      <c r="Y150">
        <v>0</v>
      </c>
      <c r="Z150">
        <v>0</v>
      </c>
      <c r="AA150">
        <v>0</v>
      </c>
      <c r="AB150">
        <v>0</v>
      </c>
      <c r="AC150">
        <v>0</v>
      </c>
      <c r="AD150">
        <v>0</v>
      </c>
      <c r="AE150">
        <v>0</v>
      </c>
      <c r="AF150">
        <v>0</v>
      </c>
      <c r="AG150">
        <v>0</v>
      </c>
      <c r="AH150">
        <v>0</v>
      </c>
      <c r="AI150">
        <v>0</v>
      </c>
      <c r="AJ150">
        <v>1.0507153170892947</v>
      </c>
      <c r="AK150">
        <v>11.05033300875278</v>
      </c>
      <c r="AL150">
        <v>23.094040192450453</v>
      </c>
      <c r="AM150">
        <v>31.390506094921033</v>
      </c>
      <c r="AN150">
        <v>39.230578660254963</v>
      </c>
      <c r="AO150">
        <v>46.139267884494117</v>
      </c>
      <c r="AP150">
        <v>50.036828750307087</v>
      </c>
      <c r="AQ150">
        <v>52.36064626967228</v>
      </c>
      <c r="AR150">
        <v>53.598880446657589</v>
      </c>
      <c r="AS150">
        <v>55.021531291846316</v>
      </c>
      <c r="AT150">
        <v>56.389938803249692</v>
      </c>
      <c r="AU150">
        <v>57.483269645694136</v>
      </c>
      <c r="AV150">
        <v>59.174799659790239</v>
      </c>
      <c r="AW150">
        <v>62.839131356993079</v>
      </c>
      <c r="AX150">
        <v>67.07979889233188</v>
      </c>
      <c r="AY150">
        <v>71.464268095535886</v>
      </c>
      <c r="AZ150">
        <v>78.677140655643186</v>
      </c>
      <c r="BA150">
        <v>90.795244923294078</v>
      </c>
      <c r="BB150">
        <v>94.00404578336753</v>
      </c>
      <c r="BC150">
        <v>92.984444108204073</v>
      </c>
      <c r="BD150">
        <v>97.048548308738106</v>
      </c>
      <c r="BE150">
        <v>99.239699993664743</v>
      </c>
      <c r="BF150">
        <v>99.210469160087783</v>
      </c>
      <c r="BG150">
        <v>99.826060831884632</v>
      </c>
      <c r="BH150">
        <v>99.999999999999986</v>
      </c>
      <c r="BI150">
        <v>100.14063333450569</v>
      </c>
      <c r="BJ150">
        <v>103.07511752562613</v>
      </c>
      <c r="BK150">
        <v>105.68750921406271</v>
      </c>
      <c r="BL150">
        <v>108.65881757215678</v>
      </c>
      <c r="BM150">
        <v>108.8968509074746</v>
      </c>
      <c r="BN150">
        <v>112.46412593720126</v>
      </c>
      <c r="BO150">
        <v>131.93198443276742</v>
      </c>
      <c r="BP150">
        <v>143.72412619770125</v>
      </c>
      <c r="BQ150">
        <v>143.72412619770125</v>
      </c>
      <c r="BR150">
        <v>143.72412619770125</v>
      </c>
    </row>
    <row r="151" spans="1:70" x14ac:dyDescent="0.35">
      <c r="A151" t="s">
        <v>1780</v>
      </c>
      <c r="B151" t="s">
        <v>1781</v>
      </c>
      <c r="C151" t="s">
        <v>1977</v>
      </c>
      <c r="D151" t="s">
        <v>1978</v>
      </c>
      <c r="E151">
        <v>0</v>
      </c>
      <c r="F151">
        <v>0</v>
      </c>
      <c r="G151">
        <v>0</v>
      </c>
      <c r="H151">
        <v>0</v>
      </c>
      <c r="I151">
        <v>0</v>
      </c>
      <c r="J151">
        <v>0</v>
      </c>
      <c r="K151">
        <v>0</v>
      </c>
      <c r="L151">
        <v>0</v>
      </c>
      <c r="M151">
        <v>0</v>
      </c>
      <c r="N151">
        <v>0</v>
      </c>
      <c r="O151">
        <v>0</v>
      </c>
      <c r="P151">
        <v>0</v>
      </c>
      <c r="Q151">
        <v>0</v>
      </c>
      <c r="R151">
        <v>0</v>
      </c>
      <c r="S151">
        <v>0</v>
      </c>
      <c r="T151">
        <v>0</v>
      </c>
      <c r="U151">
        <v>0</v>
      </c>
      <c r="V151">
        <v>0</v>
      </c>
      <c r="W151">
        <v>0</v>
      </c>
      <c r="X151">
        <v>0</v>
      </c>
      <c r="Y151">
        <v>0</v>
      </c>
      <c r="Z151">
        <v>0</v>
      </c>
      <c r="AA151">
        <v>0</v>
      </c>
      <c r="AB151">
        <v>0</v>
      </c>
      <c r="AC151">
        <v>0</v>
      </c>
      <c r="AD151">
        <v>0</v>
      </c>
      <c r="AE151">
        <v>0</v>
      </c>
      <c r="AF151">
        <v>0</v>
      </c>
      <c r="AG151">
        <v>34.726338424129814</v>
      </c>
      <c r="AH151">
        <v>37.772166655899099</v>
      </c>
      <c r="AI151">
        <v>40.78249269648083</v>
      </c>
      <c r="AJ151">
        <v>44.684919529039739</v>
      </c>
      <c r="AK151">
        <v>48.131879225874407</v>
      </c>
      <c r="AL151">
        <v>51.359547949092537</v>
      </c>
      <c r="AM151">
        <v>54.570582274678294</v>
      </c>
      <c r="AN151">
        <v>59.241096169334668</v>
      </c>
      <c r="AO151">
        <v>62.097990193221179</v>
      </c>
      <c r="AP151">
        <v>64.265792003141911</v>
      </c>
      <c r="AQ151">
        <v>64.376734287023041</v>
      </c>
      <c r="AR151">
        <v>62.313999119947695</v>
      </c>
      <c r="AS151">
        <v>61.310918936393961</v>
      </c>
      <c r="AT151">
        <v>60.094111730739989</v>
      </c>
      <c r="AU151">
        <v>58.509119318947356</v>
      </c>
      <c r="AV151">
        <v>57.594942392485642</v>
      </c>
      <c r="AW151">
        <v>58.159792379464378</v>
      </c>
      <c r="AX151">
        <v>60.716434530384433</v>
      </c>
      <c r="AY151">
        <v>63.843314744470689</v>
      </c>
      <c r="AZ151">
        <v>67.4003430408508</v>
      </c>
      <c r="BA151">
        <v>73.204199107375615</v>
      </c>
      <c r="BB151">
        <v>74.060005208473839</v>
      </c>
      <c r="BC151">
        <v>76.140700629507194</v>
      </c>
      <c r="BD151">
        <v>80.561617141266382</v>
      </c>
      <c r="BE151">
        <v>85.48182871305788</v>
      </c>
      <c r="BF151">
        <v>90.183823199260146</v>
      </c>
      <c r="BG151">
        <v>95.638352326302225</v>
      </c>
      <c r="BH151">
        <v>100</v>
      </c>
      <c r="BI151">
        <v>102.3689574970596</v>
      </c>
      <c r="BJ151">
        <v>103.62617527411852</v>
      </c>
      <c r="BK151">
        <v>106.73958529773661</v>
      </c>
      <c r="BL151">
        <v>109.67698483256558</v>
      </c>
      <c r="BM151">
        <v>110.56691541618382</v>
      </c>
      <c r="BN151">
        <v>110.59616519123215</v>
      </c>
      <c r="BO151">
        <v>111.75192611061762</v>
      </c>
      <c r="BP151">
        <v>0</v>
      </c>
      <c r="BQ151">
        <v>0</v>
      </c>
      <c r="BR151">
        <v>0</v>
      </c>
    </row>
    <row r="152" spans="1:70" x14ac:dyDescent="0.35">
      <c r="A152" t="s">
        <v>1782</v>
      </c>
      <c r="B152" t="s">
        <v>1783</v>
      </c>
      <c r="C152" t="s">
        <v>1977</v>
      </c>
      <c r="D152" t="s">
        <v>1978</v>
      </c>
      <c r="E152" t="s">
        <v>1213</v>
      </c>
      <c r="F152" t="s">
        <v>1213</v>
      </c>
      <c r="G152" t="s">
        <v>1213</v>
      </c>
      <c r="H152" t="s">
        <v>1213</v>
      </c>
      <c r="I152" t="s">
        <v>1213</v>
      </c>
      <c r="J152" t="s">
        <v>1213</v>
      </c>
      <c r="K152" t="s">
        <v>1213</v>
      </c>
      <c r="L152" t="s">
        <v>1213</v>
      </c>
      <c r="M152" t="s">
        <v>1213</v>
      </c>
      <c r="N152" t="s">
        <v>1213</v>
      </c>
      <c r="O152" t="s">
        <v>1213</v>
      </c>
      <c r="P152" t="s">
        <v>1213</v>
      </c>
      <c r="Q152" t="s">
        <v>1213</v>
      </c>
      <c r="R152" t="s">
        <v>1213</v>
      </c>
      <c r="S152" t="s">
        <v>1213</v>
      </c>
      <c r="T152" t="s">
        <v>1213</v>
      </c>
      <c r="U152" t="s">
        <v>1213</v>
      </c>
      <c r="V152" t="s">
        <v>1213</v>
      </c>
      <c r="W152" t="s">
        <v>1213</v>
      </c>
      <c r="X152" t="s">
        <v>1213</v>
      </c>
      <c r="Y152" t="s">
        <v>1213</v>
      </c>
      <c r="Z152" t="s">
        <v>1213</v>
      </c>
      <c r="AA152" t="s">
        <v>1213</v>
      </c>
      <c r="AB152" t="s">
        <v>1213</v>
      </c>
      <c r="AC152" t="s">
        <v>1213</v>
      </c>
      <c r="AD152" t="s">
        <v>1213</v>
      </c>
      <c r="AE152" t="s">
        <v>1213</v>
      </c>
      <c r="AF152" t="s">
        <v>1213</v>
      </c>
      <c r="AG152" t="s">
        <v>1213</v>
      </c>
      <c r="AH152" t="s">
        <v>1213</v>
      </c>
      <c r="AI152" t="s">
        <v>1213</v>
      </c>
      <c r="AJ152" t="s">
        <v>1213</v>
      </c>
      <c r="AK152" t="s">
        <v>1213</v>
      </c>
      <c r="AL152" t="s">
        <v>1213</v>
      </c>
      <c r="AM152" t="s">
        <v>1213</v>
      </c>
      <c r="AN152" t="s">
        <v>1213</v>
      </c>
      <c r="AO152" t="s">
        <v>1213</v>
      </c>
      <c r="AP152" t="s">
        <v>1213</v>
      </c>
      <c r="AQ152" t="s">
        <v>1213</v>
      </c>
      <c r="AR152" t="s">
        <v>1213</v>
      </c>
      <c r="AS152" t="s">
        <v>1213</v>
      </c>
      <c r="AT152" t="s">
        <v>1213</v>
      </c>
      <c r="AU152" t="s">
        <v>1213</v>
      </c>
      <c r="AV152" t="s">
        <v>1213</v>
      </c>
      <c r="AW152" t="s">
        <v>1213</v>
      </c>
      <c r="AX152" t="s">
        <v>1213</v>
      </c>
      <c r="AY152" t="s">
        <v>1213</v>
      </c>
      <c r="AZ152" t="s">
        <v>1213</v>
      </c>
      <c r="BA152" t="s">
        <v>1213</v>
      </c>
      <c r="BB152" t="s">
        <v>1213</v>
      </c>
      <c r="BC152" t="s">
        <v>1213</v>
      </c>
      <c r="BD152" t="s">
        <v>1213</v>
      </c>
      <c r="BE152" t="s">
        <v>1213</v>
      </c>
      <c r="BF152" t="s">
        <v>1213</v>
      </c>
      <c r="BG152" t="s">
        <v>1213</v>
      </c>
      <c r="BH152" t="s">
        <v>1213</v>
      </c>
      <c r="BI152" t="s">
        <v>1213</v>
      </c>
      <c r="BJ152" t="s">
        <v>1213</v>
      </c>
      <c r="BK152" t="s">
        <v>1213</v>
      </c>
      <c r="BL152" t="s">
        <v>1213</v>
      </c>
      <c r="BM152" t="s">
        <v>1213</v>
      </c>
      <c r="BN152" t="s">
        <v>1213</v>
      </c>
      <c r="BO152" t="s">
        <v>1213</v>
      </c>
      <c r="BP152" t="s">
        <v>1213</v>
      </c>
      <c r="BQ152" t="s">
        <v>1213</v>
      </c>
      <c r="BR152" t="s">
        <v>1213</v>
      </c>
    </row>
    <row r="153" spans="1:70" x14ac:dyDescent="0.35">
      <c r="A153" t="s">
        <v>1784</v>
      </c>
      <c r="B153" t="s">
        <v>1785</v>
      </c>
      <c r="C153" t="s">
        <v>1977</v>
      </c>
      <c r="D153" t="s">
        <v>1978</v>
      </c>
      <c r="E153">
        <v>9.3607706077250281</v>
      </c>
      <c r="F153">
        <v>9.5258126575213531</v>
      </c>
      <c r="G153">
        <v>10.011317521475103</v>
      </c>
      <c r="H153">
        <v>10.581933756314589</v>
      </c>
      <c r="I153">
        <v>11.007490611098396</v>
      </c>
      <c r="J153">
        <v>11.390861829893121</v>
      </c>
      <c r="K153">
        <v>11.275406404924283</v>
      </c>
      <c r="L153">
        <v>11.191035132827773</v>
      </c>
      <c r="M153">
        <v>11.239881658791901</v>
      </c>
      <c r="N153">
        <v>11.57144595608862</v>
      </c>
      <c r="O153">
        <v>11.719465731648429</v>
      </c>
      <c r="P153">
        <v>12.206450793328445</v>
      </c>
      <c r="Q153">
        <v>12.665312097633107</v>
      </c>
      <c r="R153">
        <v>13.182641213292664</v>
      </c>
      <c r="S153">
        <v>15.497094164252125</v>
      </c>
      <c r="T153">
        <v>16.724198908161174</v>
      </c>
      <c r="U153">
        <v>18.146115794286104</v>
      </c>
      <c r="V153">
        <v>20.431982180903049</v>
      </c>
      <c r="W153">
        <v>22.417160260980467</v>
      </c>
      <c r="X153">
        <v>24.284815798696037</v>
      </c>
      <c r="Y153">
        <v>26.569623423691446</v>
      </c>
      <c r="Z153">
        <v>29.888841173570174</v>
      </c>
      <c r="AA153">
        <v>33.035480775719172</v>
      </c>
      <c r="AB153">
        <v>35.086302077623337</v>
      </c>
      <c r="AC153">
        <v>39.453693853782831</v>
      </c>
      <c r="AD153">
        <v>42.502927384792166</v>
      </c>
      <c r="AE153">
        <v>46.214945704179073</v>
      </c>
      <c r="AF153">
        <v>47.462166919310214</v>
      </c>
      <c r="AG153">
        <v>48.586571783865928</v>
      </c>
      <c r="AH153">
        <v>50.170479201356926</v>
      </c>
      <c r="AI153">
        <v>53.57333912102014</v>
      </c>
      <c r="AJ153">
        <v>57.851794919202867</v>
      </c>
      <c r="AK153">
        <v>61.17263062668755</v>
      </c>
      <c r="AL153">
        <v>64.343277784587031</v>
      </c>
      <c r="AM153">
        <v>67.651597779605893</v>
      </c>
      <c r="AN153">
        <v>71.794298605651008</v>
      </c>
      <c r="AO153">
        <v>73.938657341388719</v>
      </c>
      <c r="AP153">
        <v>74.706287705932738</v>
      </c>
      <c r="AQ153">
        <v>76.763036454412159</v>
      </c>
      <c r="AR153">
        <v>77.288696377958658</v>
      </c>
      <c r="AS153">
        <v>78.753034736409703</v>
      </c>
      <c r="AT153">
        <v>79.241147522559999</v>
      </c>
      <c r="AU153">
        <v>81.456428628934688</v>
      </c>
      <c r="AV153">
        <v>82.407622776304592</v>
      </c>
      <c r="AW153">
        <v>83.63833450206829</v>
      </c>
      <c r="AX153">
        <v>84.460199620629126</v>
      </c>
      <c r="AY153">
        <v>87.234515883791403</v>
      </c>
      <c r="AZ153">
        <v>89.015918958032216</v>
      </c>
      <c r="BA153">
        <v>92.322720694645852</v>
      </c>
      <c r="BB153">
        <v>93.219971056440343</v>
      </c>
      <c r="BC153">
        <v>94.146164978292703</v>
      </c>
      <c r="BD153">
        <v>95.000000000000554</v>
      </c>
      <c r="BE153">
        <v>96.222766280752964</v>
      </c>
      <c r="BF153">
        <v>98.032384225760396</v>
      </c>
      <c r="BG153">
        <v>98.465991316932417</v>
      </c>
      <c r="BH153">
        <v>100</v>
      </c>
      <c r="BI153">
        <v>101.63531114327122</v>
      </c>
      <c r="BJ153">
        <v>102.40231548480453</v>
      </c>
      <c r="BK153">
        <v>104.24956796671584</v>
      </c>
      <c r="BL153">
        <v>104.56584659913239</v>
      </c>
      <c r="BM153">
        <v>105.30404870658472</v>
      </c>
      <c r="BN153">
        <v>106.78036812590459</v>
      </c>
      <c r="BO153">
        <v>113.88878210926259</v>
      </c>
      <c r="BP153">
        <v>120.82590900868315</v>
      </c>
      <c r="BQ153">
        <v>120.82590900868315</v>
      </c>
      <c r="BR153">
        <v>120.82590900868315</v>
      </c>
    </row>
    <row r="154" spans="1:70" x14ac:dyDescent="0.35">
      <c r="A154" t="s">
        <v>1786</v>
      </c>
      <c r="B154" t="s">
        <v>1787</v>
      </c>
      <c r="C154" t="s">
        <v>1977</v>
      </c>
      <c r="D154" t="s">
        <v>1978</v>
      </c>
      <c r="E154" t="s">
        <v>1213</v>
      </c>
      <c r="F154" t="s">
        <v>1213</v>
      </c>
      <c r="G154" t="s">
        <v>1213</v>
      </c>
      <c r="H154" t="s">
        <v>1213</v>
      </c>
      <c r="I154" t="s">
        <v>1213</v>
      </c>
      <c r="J154" t="s">
        <v>1213</v>
      </c>
      <c r="K154" t="s">
        <v>1213</v>
      </c>
      <c r="L154" t="s">
        <v>1213</v>
      </c>
      <c r="M154" t="s">
        <v>1213</v>
      </c>
      <c r="N154" t="s">
        <v>1213</v>
      </c>
      <c r="O154" t="s">
        <v>1213</v>
      </c>
      <c r="P154" t="s">
        <v>1213</v>
      </c>
      <c r="Q154" t="s">
        <v>1213</v>
      </c>
      <c r="R154" t="s">
        <v>1213</v>
      </c>
      <c r="S154" t="s">
        <v>1213</v>
      </c>
      <c r="T154" t="s">
        <v>1213</v>
      </c>
      <c r="U154" t="s">
        <v>1213</v>
      </c>
      <c r="V154" t="s">
        <v>1213</v>
      </c>
      <c r="W154" t="s">
        <v>1213</v>
      </c>
      <c r="X154" t="s">
        <v>1213</v>
      </c>
      <c r="Y154" t="s">
        <v>1213</v>
      </c>
      <c r="Z154" t="s">
        <v>1213</v>
      </c>
      <c r="AA154" t="s">
        <v>1213</v>
      </c>
      <c r="AB154" t="s">
        <v>1213</v>
      </c>
      <c r="AC154" t="s">
        <v>1213</v>
      </c>
      <c r="AD154" t="s">
        <v>1213</v>
      </c>
      <c r="AE154" t="s">
        <v>1213</v>
      </c>
      <c r="AF154" t="s">
        <v>1213</v>
      </c>
      <c r="AG154" t="s">
        <v>1213</v>
      </c>
      <c r="AH154" t="s">
        <v>1213</v>
      </c>
      <c r="AI154" t="s">
        <v>1213</v>
      </c>
      <c r="AJ154" t="s">
        <v>1213</v>
      </c>
      <c r="AK154" t="s">
        <v>1213</v>
      </c>
      <c r="AL154" t="s">
        <v>1213</v>
      </c>
      <c r="AM154" t="s">
        <v>1213</v>
      </c>
      <c r="AN154" t="s">
        <v>1213</v>
      </c>
      <c r="AO154" t="s">
        <v>1213</v>
      </c>
      <c r="AP154" t="s">
        <v>1213</v>
      </c>
      <c r="AQ154" t="s">
        <v>1213</v>
      </c>
      <c r="AR154" t="s">
        <v>1213</v>
      </c>
      <c r="AS154" t="s">
        <v>1213</v>
      </c>
      <c r="AT154" t="s">
        <v>1213</v>
      </c>
      <c r="AU154" t="s">
        <v>1213</v>
      </c>
      <c r="AV154" t="s">
        <v>1213</v>
      </c>
      <c r="AW154" t="s">
        <v>1213</v>
      </c>
      <c r="AX154" t="s">
        <v>1213</v>
      </c>
      <c r="AY154" t="s">
        <v>1213</v>
      </c>
      <c r="AZ154" t="s">
        <v>1213</v>
      </c>
      <c r="BA154" t="s">
        <v>1213</v>
      </c>
      <c r="BB154" t="s">
        <v>1213</v>
      </c>
      <c r="BC154" t="s">
        <v>1213</v>
      </c>
      <c r="BD154" t="s">
        <v>1213</v>
      </c>
      <c r="BE154" t="s">
        <v>1213</v>
      </c>
      <c r="BF154" t="s">
        <v>1213</v>
      </c>
      <c r="BG154" t="s">
        <v>1213</v>
      </c>
      <c r="BH154" t="s">
        <v>1213</v>
      </c>
      <c r="BI154" t="s">
        <v>1213</v>
      </c>
      <c r="BJ154" t="s">
        <v>1213</v>
      </c>
      <c r="BK154" t="s">
        <v>1213</v>
      </c>
      <c r="BL154" t="s">
        <v>1213</v>
      </c>
      <c r="BM154" t="s">
        <v>1213</v>
      </c>
      <c r="BN154" t="s">
        <v>1213</v>
      </c>
      <c r="BO154" t="s">
        <v>1213</v>
      </c>
      <c r="BP154" t="s">
        <v>1213</v>
      </c>
      <c r="BQ154" t="s">
        <v>1213</v>
      </c>
      <c r="BR154" t="s">
        <v>1213</v>
      </c>
    </row>
    <row r="155" spans="1:70" x14ac:dyDescent="0.35">
      <c r="A155" t="s">
        <v>1788</v>
      </c>
      <c r="B155" t="s">
        <v>1789</v>
      </c>
      <c r="C155" t="s">
        <v>1977</v>
      </c>
      <c r="D155" t="s">
        <v>1978</v>
      </c>
      <c r="E155">
        <v>0</v>
      </c>
      <c r="F155">
        <v>0</v>
      </c>
      <c r="G155">
        <v>0</v>
      </c>
      <c r="H155">
        <v>0</v>
      </c>
      <c r="I155">
        <v>0</v>
      </c>
      <c r="J155">
        <v>0</v>
      </c>
      <c r="K155">
        <v>0</v>
      </c>
      <c r="L155">
        <v>0</v>
      </c>
      <c r="M155">
        <v>0</v>
      </c>
      <c r="N155">
        <v>0</v>
      </c>
      <c r="O155">
        <v>0</v>
      </c>
      <c r="P155">
        <v>0</v>
      </c>
      <c r="Q155">
        <v>0</v>
      </c>
      <c r="R155">
        <v>0</v>
      </c>
      <c r="S155">
        <v>0</v>
      </c>
      <c r="T155">
        <v>0</v>
      </c>
      <c r="U155">
        <v>0</v>
      </c>
      <c r="V155">
        <v>0</v>
      </c>
      <c r="W155">
        <v>0</v>
      </c>
      <c r="X155">
        <v>0</v>
      </c>
      <c r="Y155">
        <v>0</v>
      </c>
      <c r="Z155">
        <v>0</v>
      </c>
      <c r="AA155">
        <v>0</v>
      </c>
      <c r="AB155">
        <v>0</v>
      </c>
      <c r="AC155">
        <v>0</v>
      </c>
      <c r="AD155">
        <v>0</v>
      </c>
      <c r="AE155">
        <v>0</v>
      </c>
      <c r="AF155">
        <v>0</v>
      </c>
      <c r="AG155">
        <v>0</v>
      </c>
      <c r="AH155">
        <v>0</v>
      </c>
      <c r="AI155">
        <v>0</v>
      </c>
      <c r="AJ155">
        <v>7.3782054194041075E-3</v>
      </c>
      <c r="AK155">
        <v>8.3139556495942582E-2</v>
      </c>
      <c r="AL155">
        <v>1.4246827563534559</v>
      </c>
      <c r="AM155">
        <v>8.3547047410582334</v>
      </c>
      <c r="AN155">
        <v>10.849888309892716</v>
      </c>
      <c r="AO155">
        <v>13.400228043029086</v>
      </c>
      <c r="AP155">
        <v>14.977814438378664</v>
      </c>
      <c r="AQ155">
        <v>16.130471865929302</v>
      </c>
      <c r="AR155">
        <v>22.462646786691213</v>
      </c>
      <c r="AS155">
        <v>29.49329834770742</v>
      </c>
      <c r="AT155">
        <v>32.373219496940152</v>
      </c>
      <c r="AU155">
        <v>34.089402821602128</v>
      </c>
      <c r="AV155">
        <v>38.093571077819625</v>
      </c>
      <c r="AW155">
        <v>42.864515378923251</v>
      </c>
      <c r="AX155">
        <v>47.990761524724796</v>
      </c>
      <c r="AY155">
        <v>54.122903830772813</v>
      </c>
      <c r="AZ155">
        <v>60.816373646951355</v>
      </c>
      <c r="BA155">
        <v>68.590559433203907</v>
      </c>
      <c r="BB155">
        <v>68.547540396851247</v>
      </c>
      <c r="BC155">
        <v>73.677536090754842</v>
      </c>
      <c r="BD155">
        <v>79.341313245394417</v>
      </c>
      <c r="BE155">
        <v>82.948434562556898</v>
      </c>
      <c r="BF155">
        <v>86.762303194265073</v>
      </c>
      <c r="BG155">
        <v>91.177450738815679</v>
      </c>
      <c r="BH155">
        <v>100</v>
      </c>
      <c r="BI155">
        <v>106.35930898037886</v>
      </c>
      <c r="BJ155">
        <v>113.34736017973862</v>
      </c>
      <c r="BK155">
        <v>116.79884847460254</v>
      </c>
      <c r="BL155">
        <v>122.4493239109843</v>
      </c>
      <c r="BM155">
        <v>127.06073021156028</v>
      </c>
      <c r="BN155">
        <v>133.54897368427615</v>
      </c>
      <c r="BO155">
        <v>171.92733979600206</v>
      </c>
      <c r="BP155">
        <v>194.99484892243126</v>
      </c>
      <c r="BQ155">
        <v>194.99484892243126</v>
      </c>
      <c r="BR155">
        <v>194.99484892243126</v>
      </c>
    </row>
    <row r="156" spans="1:70" x14ac:dyDescent="0.35">
      <c r="A156" t="s">
        <v>1790</v>
      </c>
      <c r="B156" t="s">
        <v>1791</v>
      </c>
      <c r="C156" t="s">
        <v>1977</v>
      </c>
      <c r="D156" t="s">
        <v>1978</v>
      </c>
      <c r="E156">
        <v>0</v>
      </c>
      <c r="F156">
        <v>0</v>
      </c>
      <c r="G156">
        <v>0</v>
      </c>
      <c r="H156">
        <v>0</v>
      </c>
      <c r="I156">
        <v>0.40577629464664899</v>
      </c>
      <c r="J156">
        <v>0.42282644794560137</v>
      </c>
      <c r="K156">
        <v>0.43640583212404904</v>
      </c>
      <c r="L156">
        <v>0.43996337047079825</v>
      </c>
      <c r="M156">
        <v>0.44417167802826546</v>
      </c>
      <c r="N156">
        <v>0.46117844671279423</v>
      </c>
      <c r="O156">
        <v>0.47445413859287794</v>
      </c>
      <c r="P156">
        <v>0.50000767623344367</v>
      </c>
      <c r="Q156">
        <v>0.52812090609812201</v>
      </c>
      <c r="R156">
        <v>0.56044244351982841</v>
      </c>
      <c r="S156">
        <v>0.6843055164613866</v>
      </c>
      <c r="T156">
        <v>0.74035843773694943</v>
      </c>
      <c r="U156">
        <v>0.77727874424203147</v>
      </c>
      <c r="V156">
        <v>0.8014439742344851</v>
      </c>
      <c r="W156">
        <v>0.85376581870690116</v>
      </c>
      <c r="X156">
        <v>0.97376766100161627</v>
      </c>
      <c r="Y156">
        <v>1.1511673476086095</v>
      </c>
      <c r="Z156">
        <v>1.5027128747694503</v>
      </c>
      <c r="AA156">
        <v>1.9804208594120181</v>
      </c>
      <c r="AB156">
        <v>2.3632033086478428</v>
      </c>
      <c r="AC156">
        <v>2.5961353011616577</v>
      </c>
      <c r="AD156">
        <v>2.8701959077401917</v>
      </c>
      <c r="AE156">
        <v>3.286297740518211</v>
      </c>
      <c r="AF156">
        <v>3.7790168016021872</v>
      </c>
      <c r="AG156">
        <v>4.793826307443152</v>
      </c>
      <c r="AH156">
        <v>5.2258936781699532</v>
      </c>
      <c r="AI156">
        <v>5.8417382737584953</v>
      </c>
      <c r="AJ156">
        <v>6.343698257623239</v>
      </c>
      <c r="AK156">
        <v>7.2643197664918295</v>
      </c>
      <c r="AL156">
        <v>7.9913591277368736</v>
      </c>
      <c r="AM156">
        <v>11.103337489242232</v>
      </c>
      <c r="AN156">
        <v>16.552878852530736</v>
      </c>
      <c r="AO156">
        <v>19.823124285871845</v>
      </c>
      <c r="AP156">
        <v>20.712465488053635</v>
      </c>
      <c r="AQ156">
        <v>21.998298677490325</v>
      </c>
      <c r="AR156">
        <v>24.182627222660749</v>
      </c>
      <c r="AS156">
        <v>27.050610515086149</v>
      </c>
      <c r="AT156">
        <v>29.192192429881359</v>
      </c>
      <c r="AU156">
        <v>34.008473751154639</v>
      </c>
      <c r="AV156">
        <v>33.428967727333145</v>
      </c>
      <c r="AW156">
        <v>38.094248208255898</v>
      </c>
      <c r="AX156">
        <v>45.089809149772293</v>
      </c>
      <c r="AY156">
        <v>49.944014396938144</v>
      </c>
      <c r="AZ156">
        <v>55.082237776335369</v>
      </c>
      <c r="BA156">
        <v>60.202962634711064</v>
      </c>
      <c r="BB156">
        <v>65.59366716588795</v>
      </c>
      <c r="BC156">
        <v>71.659324607447957</v>
      </c>
      <c r="BD156">
        <v>78.454449075221547</v>
      </c>
      <c r="BE156">
        <v>82.937214174682822</v>
      </c>
      <c r="BF156">
        <v>87.769492441821214</v>
      </c>
      <c r="BG156">
        <v>93.106235779134863</v>
      </c>
      <c r="BH156">
        <v>100</v>
      </c>
      <c r="BI156">
        <v>106.03575858154724</v>
      </c>
      <c r="BJ156">
        <v>115.16443085546452</v>
      </c>
      <c r="BK156">
        <v>125.06192644770815</v>
      </c>
      <c r="BL156">
        <v>132.07854385863848</v>
      </c>
      <c r="BM156">
        <v>137.62821103000334</v>
      </c>
      <c r="BN156">
        <v>145.62750836044927</v>
      </c>
      <c r="BO156">
        <v>157.51157271085037</v>
      </c>
      <c r="BP156">
        <v>173.06478007009048</v>
      </c>
      <c r="BQ156">
        <v>173.06478007009048</v>
      </c>
      <c r="BR156">
        <v>173.06478007009048</v>
      </c>
    </row>
    <row r="157" spans="1:70" x14ac:dyDescent="0.35">
      <c r="A157" t="s">
        <v>1436</v>
      </c>
      <c r="B157" t="s">
        <v>1792</v>
      </c>
      <c r="C157" t="s">
        <v>1977</v>
      </c>
      <c r="D157" t="s">
        <v>1978</v>
      </c>
      <c r="E157">
        <v>0</v>
      </c>
      <c r="F157">
        <v>0</v>
      </c>
      <c r="G157">
        <v>0</v>
      </c>
      <c r="H157">
        <v>0</v>
      </c>
      <c r="I157">
        <v>0</v>
      </c>
      <c r="J157">
        <v>0</v>
      </c>
      <c r="K157">
        <v>0</v>
      </c>
      <c r="L157">
        <v>0</v>
      </c>
      <c r="M157">
        <v>0</v>
      </c>
      <c r="N157">
        <v>0</v>
      </c>
      <c r="O157">
        <v>0</v>
      </c>
      <c r="P157">
        <v>0</v>
      </c>
      <c r="Q157">
        <v>0</v>
      </c>
      <c r="R157">
        <v>0</v>
      </c>
      <c r="S157">
        <v>0</v>
      </c>
      <c r="T157">
        <v>0</v>
      </c>
      <c r="U157">
        <v>0</v>
      </c>
      <c r="V157">
        <v>0</v>
      </c>
      <c r="W157">
        <v>0</v>
      </c>
      <c r="X157">
        <v>0</v>
      </c>
      <c r="Y157">
        <v>0</v>
      </c>
      <c r="Z157">
        <v>0</v>
      </c>
      <c r="AA157">
        <v>0</v>
      </c>
      <c r="AB157">
        <v>0</v>
      </c>
      <c r="AC157">
        <v>0</v>
      </c>
      <c r="AD157">
        <v>18.784448969339962</v>
      </c>
      <c r="AE157">
        <v>20.610709404118406</v>
      </c>
      <c r="AF157">
        <v>22.610787552303343</v>
      </c>
      <c r="AG157">
        <v>24.070621456116481</v>
      </c>
      <c r="AH157">
        <v>25.795488224741071</v>
      </c>
      <c r="AI157">
        <v>26.737000839026564</v>
      </c>
      <c r="AJ157">
        <v>30.670996789527702</v>
      </c>
      <c r="AK157">
        <v>35.840899319363416</v>
      </c>
      <c r="AL157">
        <v>43.054725907072154</v>
      </c>
      <c r="AM157">
        <v>44.512602404202795</v>
      </c>
      <c r="AN157">
        <v>46.955837425307173</v>
      </c>
      <c r="AO157">
        <v>49.886466710355641</v>
      </c>
      <c r="AP157">
        <v>53.664286357397557</v>
      </c>
      <c r="AQ157">
        <v>52.910704361462678</v>
      </c>
      <c r="AR157">
        <v>54.473532259887904</v>
      </c>
      <c r="AS157">
        <v>53.833600729058887</v>
      </c>
      <c r="AT157">
        <v>54.19567334505232</v>
      </c>
      <c r="AU157">
        <v>56.460332988600186</v>
      </c>
      <c r="AV157">
        <v>55.748565160234904</v>
      </c>
      <c r="AW157">
        <v>54.80897208373672</v>
      </c>
      <c r="AX157">
        <v>55.52163945060127</v>
      </c>
      <c r="AY157">
        <v>57.042055860320829</v>
      </c>
      <c r="AZ157">
        <v>60.917934378191589</v>
      </c>
      <c r="BA157">
        <v>68.253342074333005</v>
      </c>
      <c r="BB157">
        <v>71.345338999783451</v>
      </c>
      <c r="BC157">
        <v>75.732995563325687</v>
      </c>
      <c r="BD157">
        <v>84.270690146415504</v>
      </c>
      <c r="BE157">
        <v>93.443298298223539</v>
      </c>
      <c r="BF157">
        <v>96.999404499841205</v>
      </c>
      <c r="BG157">
        <v>99.055793579693685</v>
      </c>
      <c r="BH157">
        <v>100</v>
      </c>
      <c r="BI157">
        <v>100.50250941361132</v>
      </c>
      <c r="BJ157">
        <v>103.3341408649293</v>
      </c>
      <c r="BK157">
        <v>103.19632062224177</v>
      </c>
      <c r="BL157">
        <v>103.42338320897647</v>
      </c>
      <c r="BM157">
        <v>102.00671633140779</v>
      </c>
      <c r="BN157">
        <v>102.56076549365295</v>
      </c>
      <c r="BO157">
        <v>104.95365520039476</v>
      </c>
      <c r="BP157">
        <v>108.0261371678731</v>
      </c>
      <c r="BQ157">
        <v>108.0261371678731</v>
      </c>
      <c r="BR157">
        <v>108.0261371678731</v>
      </c>
    </row>
    <row r="158" spans="1:70" x14ac:dyDescent="0.35">
      <c r="A158" t="s">
        <v>1793</v>
      </c>
      <c r="B158" t="s">
        <v>1794</v>
      </c>
      <c r="C158" t="s">
        <v>1977</v>
      </c>
      <c r="D158" t="s">
        <v>1978</v>
      </c>
      <c r="E158" t="s">
        <v>1213</v>
      </c>
      <c r="F158" t="s">
        <v>1213</v>
      </c>
      <c r="G158" t="s">
        <v>1213</v>
      </c>
      <c r="H158" t="s">
        <v>1213</v>
      </c>
      <c r="I158" t="s">
        <v>1213</v>
      </c>
      <c r="J158" t="s">
        <v>1213</v>
      </c>
      <c r="K158" t="s">
        <v>1213</v>
      </c>
      <c r="L158" t="s">
        <v>1213</v>
      </c>
      <c r="M158" t="s">
        <v>1213</v>
      </c>
      <c r="N158" t="s">
        <v>1213</v>
      </c>
      <c r="O158" t="s">
        <v>1213</v>
      </c>
      <c r="P158" t="s">
        <v>1213</v>
      </c>
      <c r="Q158" t="s">
        <v>1213</v>
      </c>
      <c r="R158" t="s">
        <v>1213</v>
      </c>
      <c r="S158" t="s">
        <v>1213</v>
      </c>
      <c r="T158" t="s">
        <v>1213</v>
      </c>
      <c r="U158" t="s">
        <v>1213</v>
      </c>
      <c r="V158" t="s">
        <v>1213</v>
      </c>
      <c r="W158" t="s">
        <v>1213</v>
      </c>
      <c r="X158" t="s">
        <v>1213</v>
      </c>
      <c r="Y158" t="s">
        <v>1213</v>
      </c>
      <c r="Z158" t="s">
        <v>1213</v>
      </c>
      <c r="AA158" t="s">
        <v>1213</v>
      </c>
      <c r="AB158" t="s">
        <v>1213</v>
      </c>
      <c r="AC158" t="s">
        <v>1213</v>
      </c>
      <c r="AD158" t="s">
        <v>1213</v>
      </c>
      <c r="AE158" t="s">
        <v>1213</v>
      </c>
      <c r="AF158" t="s">
        <v>1213</v>
      </c>
      <c r="AG158" t="s">
        <v>1213</v>
      </c>
      <c r="AH158" t="s">
        <v>1213</v>
      </c>
      <c r="AI158" t="s">
        <v>1213</v>
      </c>
      <c r="AJ158" t="s">
        <v>1213</v>
      </c>
      <c r="AK158" t="s">
        <v>1213</v>
      </c>
      <c r="AL158" t="s">
        <v>1213</v>
      </c>
      <c r="AM158" t="s">
        <v>1213</v>
      </c>
      <c r="AN158" t="s">
        <v>1213</v>
      </c>
      <c r="AO158" t="s">
        <v>1213</v>
      </c>
      <c r="AP158" t="s">
        <v>1213</v>
      </c>
      <c r="AQ158" t="s">
        <v>1213</v>
      </c>
      <c r="AR158" t="s">
        <v>1213</v>
      </c>
      <c r="AS158" t="s">
        <v>1213</v>
      </c>
      <c r="AT158" t="s">
        <v>1213</v>
      </c>
      <c r="AU158" t="s">
        <v>1213</v>
      </c>
      <c r="AV158" t="s">
        <v>1213</v>
      </c>
      <c r="AW158" t="s">
        <v>1213</v>
      </c>
      <c r="AX158" t="s">
        <v>1213</v>
      </c>
      <c r="AY158" t="s">
        <v>1213</v>
      </c>
      <c r="AZ158" t="s">
        <v>1213</v>
      </c>
      <c r="BA158" t="s">
        <v>1213</v>
      </c>
      <c r="BB158" t="s">
        <v>1213</v>
      </c>
      <c r="BC158" t="s">
        <v>1213</v>
      </c>
      <c r="BD158" t="s">
        <v>1213</v>
      </c>
      <c r="BE158" t="s">
        <v>1213</v>
      </c>
      <c r="BF158" t="s">
        <v>1213</v>
      </c>
      <c r="BG158" t="s">
        <v>1213</v>
      </c>
      <c r="BH158" t="s">
        <v>1213</v>
      </c>
      <c r="BI158" t="s">
        <v>1213</v>
      </c>
      <c r="BJ158" t="s">
        <v>1213</v>
      </c>
      <c r="BK158" t="s">
        <v>1213</v>
      </c>
      <c r="BL158" t="s">
        <v>1213</v>
      </c>
      <c r="BM158" t="s">
        <v>1213</v>
      </c>
      <c r="BN158" t="s">
        <v>1213</v>
      </c>
      <c r="BO158" t="s">
        <v>1213</v>
      </c>
      <c r="BP158" t="s">
        <v>1213</v>
      </c>
      <c r="BQ158" t="s">
        <v>1213</v>
      </c>
      <c r="BR158" t="s">
        <v>1213</v>
      </c>
    </row>
    <row r="159" spans="1:70" x14ac:dyDescent="0.35">
      <c r="A159" t="s">
        <v>1795</v>
      </c>
      <c r="B159" t="s">
        <v>1796</v>
      </c>
      <c r="C159" t="s">
        <v>1977</v>
      </c>
      <c r="D159" t="s">
        <v>1978</v>
      </c>
      <c r="E159">
        <v>1.0806863102879975E-2</v>
      </c>
      <c r="F159">
        <v>1.098071956032113E-2</v>
      </c>
      <c r="G159">
        <v>1.1112376650496468E-2</v>
      </c>
      <c r="H159">
        <v>1.1178390280547925E-2</v>
      </c>
      <c r="I159">
        <v>1.1439730221533823E-2</v>
      </c>
      <c r="J159">
        <v>1.1847904218143737E-2</v>
      </c>
      <c r="K159">
        <v>1.2347386787135914E-2</v>
      </c>
      <c r="L159">
        <v>1.2719901084515354E-2</v>
      </c>
      <c r="M159">
        <v>1.3016777334766584E-2</v>
      </c>
      <c r="N159">
        <v>1.3455052665918208E-2</v>
      </c>
      <c r="O159">
        <v>1.4128264392989111E-2</v>
      </c>
      <c r="P159">
        <v>1.4900943268957965E-2</v>
      </c>
      <c r="Q159">
        <v>1.5637600063476434E-2</v>
      </c>
      <c r="R159">
        <v>1.7526925436344862E-2</v>
      </c>
      <c r="S159">
        <v>2.1695532088734412E-2</v>
      </c>
      <c r="T159">
        <v>2.4937828397268689E-2</v>
      </c>
      <c r="U159">
        <v>2.8884170536006025E-2</v>
      </c>
      <c r="V159">
        <v>3.7279101882139905E-2</v>
      </c>
      <c r="W159">
        <v>4.378702376436315E-2</v>
      </c>
      <c r="X159">
        <v>5.1752429104236906E-2</v>
      </c>
      <c r="Y159">
        <v>6.5390048790193167E-2</v>
      </c>
      <c r="Z159">
        <v>8.3655949782119016E-2</v>
      </c>
      <c r="AA159">
        <v>0.13294053070936118</v>
      </c>
      <c r="AB159">
        <v>0.26837361452600417</v>
      </c>
      <c r="AC159">
        <v>0.44402094387892732</v>
      </c>
      <c r="AD159">
        <v>0.70043614954390632</v>
      </c>
      <c r="AE159">
        <v>1.3044454747091401</v>
      </c>
      <c r="AF159">
        <v>3.0240618187213202</v>
      </c>
      <c r="AG159">
        <v>6.4763990908935414</v>
      </c>
      <c r="AH159">
        <v>7.7721890365059938</v>
      </c>
      <c r="AI159">
        <v>9.8436074096233384</v>
      </c>
      <c r="AJ159">
        <v>12.074401104137163</v>
      </c>
      <c r="AK159">
        <v>13.946886700580961</v>
      </c>
      <c r="AL159">
        <v>15.306911841693065</v>
      </c>
      <c r="AM159">
        <v>16.373162600519326</v>
      </c>
      <c r="AN159">
        <v>22.103650197657451</v>
      </c>
      <c r="AO159">
        <v>29.702527768993782</v>
      </c>
      <c r="AP159">
        <v>35.828860868841076</v>
      </c>
      <c r="AQ159">
        <v>41.535823356306857</v>
      </c>
      <c r="AR159">
        <v>48.424795923832768</v>
      </c>
      <c r="AS159">
        <v>53.021065207458875</v>
      </c>
      <c r="AT159">
        <v>56.397307757737821</v>
      </c>
      <c r="AU159">
        <v>59.234502533343772</v>
      </c>
      <c r="AV159">
        <v>61.927836200816976</v>
      </c>
      <c r="AW159">
        <v>64.831266352898254</v>
      </c>
      <c r="AX159">
        <v>67.416774303510692</v>
      </c>
      <c r="AY159">
        <v>69.863644300265591</v>
      </c>
      <c r="AZ159">
        <v>72.63502961368745</v>
      </c>
      <c r="BA159">
        <v>76.357562348765796</v>
      </c>
      <c r="BB159">
        <v>80.402494138877287</v>
      </c>
      <c r="BC159">
        <v>83.744606503775699</v>
      </c>
      <c r="BD159">
        <v>86.59810200803139</v>
      </c>
      <c r="BE159">
        <v>90.158591467974702</v>
      </c>
      <c r="BF159">
        <v>93.590379706583505</v>
      </c>
      <c r="BG159">
        <v>97.351417755541078</v>
      </c>
      <c r="BH159">
        <v>100</v>
      </c>
      <c r="BI159">
        <v>102.82170784747635</v>
      </c>
      <c r="BJ159">
        <v>109.03363736071491</v>
      </c>
      <c r="BK159">
        <v>114.37557704018481</v>
      </c>
      <c r="BL159">
        <v>118.53422889672105</v>
      </c>
      <c r="BM159">
        <v>122.56064007008085</v>
      </c>
      <c r="BN159">
        <v>129.53337039421422</v>
      </c>
      <c r="BO159">
        <v>139.76168308094043</v>
      </c>
      <c r="BP159">
        <v>147.48765423730245</v>
      </c>
      <c r="BQ159">
        <v>147.48765423730245</v>
      </c>
      <c r="BR159">
        <v>147.48765423730245</v>
      </c>
    </row>
    <row r="160" spans="1:70" x14ac:dyDescent="0.35">
      <c r="A160" t="s">
        <v>1437</v>
      </c>
      <c r="B160" t="s">
        <v>1797</v>
      </c>
      <c r="C160" t="s">
        <v>1977</v>
      </c>
      <c r="D160" t="s">
        <v>1978</v>
      </c>
      <c r="E160" t="s">
        <v>1213</v>
      </c>
      <c r="F160" t="s">
        <v>1213</v>
      </c>
      <c r="G160" t="s">
        <v>1213</v>
      </c>
      <c r="H160" t="s">
        <v>1213</v>
      </c>
      <c r="I160" t="s">
        <v>1213</v>
      </c>
      <c r="J160" t="s">
        <v>1213</v>
      </c>
      <c r="K160" t="s">
        <v>1213</v>
      </c>
      <c r="L160" t="s">
        <v>1213</v>
      </c>
      <c r="M160" t="s">
        <v>1213</v>
      </c>
      <c r="N160" t="s">
        <v>1213</v>
      </c>
      <c r="O160" t="s">
        <v>1213</v>
      </c>
      <c r="P160" t="s">
        <v>1213</v>
      </c>
      <c r="Q160" t="s">
        <v>1213</v>
      </c>
      <c r="R160" t="s">
        <v>1213</v>
      </c>
      <c r="S160" t="s">
        <v>1213</v>
      </c>
      <c r="T160" t="s">
        <v>1213</v>
      </c>
      <c r="U160" t="s">
        <v>1213</v>
      </c>
      <c r="V160" t="s">
        <v>1213</v>
      </c>
      <c r="W160" t="s">
        <v>1213</v>
      </c>
      <c r="X160" t="s">
        <v>1213</v>
      </c>
      <c r="Y160" t="s">
        <v>1213</v>
      </c>
      <c r="Z160" t="s">
        <v>1213</v>
      </c>
      <c r="AA160" t="s">
        <v>1213</v>
      </c>
      <c r="AB160" t="s">
        <v>1213</v>
      </c>
      <c r="AC160" t="s">
        <v>1213</v>
      </c>
      <c r="AD160" t="s">
        <v>1213</v>
      </c>
      <c r="AE160" t="s">
        <v>1213</v>
      </c>
      <c r="AF160" t="s">
        <v>1213</v>
      </c>
      <c r="AG160" t="s">
        <v>1213</v>
      </c>
      <c r="AH160" t="s">
        <v>1213</v>
      </c>
      <c r="AI160" t="s">
        <v>1213</v>
      </c>
      <c r="AJ160" t="s">
        <v>1213</v>
      </c>
      <c r="AK160" t="s">
        <v>1213</v>
      </c>
      <c r="AL160" t="s">
        <v>1213</v>
      </c>
      <c r="AM160" t="s">
        <v>1213</v>
      </c>
      <c r="AN160" t="s">
        <v>1213</v>
      </c>
      <c r="AO160" t="s">
        <v>1213</v>
      </c>
      <c r="AP160" t="s">
        <v>1213</v>
      </c>
      <c r="AQ160" t="s">
        <v>1213</v>
      </c>
      <c r="AR160" t="s">
        <v>1213</v>
      </c>
      <c r="AS160" t="s">
        <v>1213</v>
      </c>
      <c r="AT160" t="s">
        <v>1213</v>
      </c>
      <c r="AU160" t="s">
        <v>1213</v>
      </c>
      <c r="AV160" t="s">
        <v>1213</v>
      </c>
      <c r="AW160" t="s">
        <v>1213</v>
      </c>
      <c r="AX160" t="s">
        <v>1213</v>
      </c>
      <c r="AY160" t="s">
        <v>1213</v>
      </c>
      <c r="AZ160" t="s">
        <v>1213</v>
      </c>
      <c r="BA160" t="s">
        <v>1213</v>
      </c>
      <c r="BB160" t="s">
        <v>1213</v>
      </c>
      <c r="BC160" t="s">
        <v>1213</v>
      </c>
      <c r="BD160" t="s">
        <v>1213</v>
      </c>
      <c r="BE160" t="s">
        <v>1213</v>
      </c>
      <c r="BF160" t="s">
        <v>1213</v>
      </c>
      <c r="BG160" t="s">
        <v>1213</v>
      </c>
      <c r="BH160" t="s">
        <v>1213</v>
      </c>
      <c r="BI160" t="s">
        <v>1213</v>
      </c>
      <c r="BJ160" t="s">
        <v>1213</v>
      </c>
      <c r="BK160" t="s">
        <v>1213</v>
      </c>
      <c r="BL160" t="s">
        <v>1213</v>
      </c>
      <c r="BM160" t="s">
        <v>1213</v>
      </c>
      <c r="BN160" t="s">
        <v>1213</v>
      </c>
      <c r="BO160" t="s">
        <v>1213</v>
      </c>
      <c r="BP160" t="s">
        <v>1213</v>
      </c>
      <c r="BQ160" t="s">
        <v>1213</v>
      </c>
      <c r="BR160" t="s">
        <v>1213</v>
      </c>
    </row>
    <row r="161" spans="1:70" x14ac:dyDescent="0.35">
      <c r="A161" t="s">
        <v>1798</v>
      </c>
      <c r="B161" t="s">
        <v>1799</v>
      </c>
      <c r="C161" t="s">
        <v>1977</v>
      </c>
      <c r="D161" t="s">
        <v>1978</v>
      </c>
      <c r="E161" t="s">
        <v>1213</v>
      </c>
      <c r="F161" t="s">
        <v>1213</v>
      </c>
      <c r="G161" t="s">
        <v>1213</v>
      </c>
      <c r="H161" t="s">
        <v>1213</v>
      </c>
      <c r="I161" t="s">
        <v>1213</v>
      </c>
      <c r="J161" t="s">
        <v>1213</v>
      </c>
      <c r="K161" t="s">
        <v>1213</v>
      </c>
      <c r="L161" t="s">
        <v>1213</v>
      </c>
      <c r="M161" t="s">
        <v>1213</v>
      </c>
      <c r="N161" t="s">
        <v>1213</v>
      </c>
      <c r="O161" t="s">
        <v>1213</v>
      </c>
      <c r="P161" t="s">
        <v>1213</v>
      </c>
      <c r="Q161" t="s">
        <v>1213</v>
      </c>
      <c r="R161" t="s">
        <v>1213</v>
      </c>
      <c r="S161" t="s">
        <v>1213</v>
      </c>
      <c r="T161" t="s">
        <v>1213</v>
      </c>
      <c r="U161" t="s">
        <v>1213</v>
      </c>
      <c r="V161" t="s">
        <v>1213</v>
      </c>
      <c r="W161" t="s">
        <v>1213</v>
      </c>
      <c r="X161" t="s">
        <v>1213</v>
      </c>
      <c r="Y161" t="s">
        <v>1213</v>
      </c>
      <c r="Z161" t="s">
        <v>1213</v>
      </c>
      <c r="AA161" t="s">
        <v>1213</v>
      </c>
      <c r="AB161" t="s">
        <v>1213</v>
      </c>
      <c r="AC161" t="s">
        <v>1213</v>
      </c>
      <c r="AD161" t="s">
        <v>1213</v>
      </c>
      <c r="AE161" t="s">
        <v>1213</v>
      </c>
      <c r="AF161" t="s">
        <v>1213</v>
      </c>
      <c r="AG161" t="s">
        <v>1213</v>
      </c>
      <c r="AH161" t="s">
        <v>1213</v>
      </c>
      <c r="AI161" t="s">
        <v>1213</v>
      </c>
      <c r="AJ161" t="s">
        <v>1213</v>
      </c>
      <c r="AK161" t="s">
        <v>1213</v>
      </c>
      <c r="AL161" t="s">
        <v>1213</v>
      </c>
      <c r="AM161" t="s">
        <v>1213</v>
      </c>
      <c r="AN161" t="s">
        <v>1213</v>
      </c>
      <c r="AO161" t="s">
        <v>1213</v>
      </c>
      <c r="AP161" t="s">
        <v>1213</v>
      </c>
      <c r="AQ161" t="s">
        <v>1213</v>
      </c>
      <c r="AR161" t="s">
        <v>1213</v>
      </c>
      <c r="AS161" t="s">
        <v>1213</v>
      </c>
      <c r="AT161" t="s">
        <v>1213</v>
      </c>
      <c r="AU161" t="s">
        <v>1213</v>
      </c>
      <c r="AV161" t="s">
        <v>1213</v>
      </c>
      <c r="AW161" t="s">
        <v>1213</v>
      </c>
      <c r="AX161" t="s">
        <v>1213</v>
      </c>
      <c r="AY161" t="s">
        <v>1213</v>
      </c>
      <c r="AZ161" t="s">
        <v>1213</v>
      </c>
      <c r="BA161" t="s">
        <v>1213</v>
      </c>
      <c r="BB161" t="s">
        <v>1213</v>
      </c>
      <c r="BC161" t="s">
        <v>1213</v>
      </c>
      <c r="BD161" t="s">
        <v>1213</v>
      </c>
      <c r="BE161" t="s">
        <v>1213</v>
      </c>
      <c r="BF161" t="s">
        <v>1213</v>
      </c>
      <c r="BG161" t="s">
        <v>1213</v>
      </c>
      <c r="BH161" t="s">
        <v>1213</v>
      </c>
      <c r="BI161" t="s">
        <v>1213</v>
      </c>
      <c r="BJ161" t="s">
        <v>1213</v>
      </c>
      <c r="BK161" t="s">
        <v>1213</v>
      </c>
      <c r="BL161" t="s">
        <v>1213</v>
      </c>
      <c r="BM161" t="s">
        <v>1213</v>
      </c>
      <c r="BN161" t="s">
        <v>1213</v>
      </c>
      <c r="BO161" t="s">
        <v>1213</v>
      </c>
      <c r="BP161" t="s">
        <v>1213</v>
      </c>
      <c r="BQ161" t="s">
        <v>1213</v>
      </c>
      <c r="BR161" t="s">
        <v>1213</v>
      </c>
    </row>
    <row r="162" spans="1:70" x14ac:dyDescent="0.35">
      <c r="A162" t="s">
        <v>1800</v>
      </c>
      <c r="B162" t="s">
        <v>1801</v>
      </c>
      <c r="C162" t="s">
        <v>1977</v>
      </c>
      <c r="D162" t="s">
        <v>1978</v>
      </c>
      <c r="E162">
        <v>0</v>
      </c>
      <c r="F162">
        <v>0</v>
      </c>
      <c r="G162">
        <v>0</v>
      </c>
      <c r="H162">
        <v>0</v>
      </c>
      <c r="I162">
        <v>0</v>
      </c>
      <c r="J162">
        <v>0</v>
      </c>
      <c r="K162">
        <v>0</v>
      </c>
      <c r="L162">
        <v>0</v>
      </c>
      <c r="M162">
        <v>0</v>
      </c>
      <c r="N162">
        <v>0</v>
      </c>
      <c r="O162">
        <v>0</v>
      </c>
      <c r="P162">
        <v>0</v>
      </c>
      <c r="Q162">
        <v>0</v>
      </c>
      <c r="R162">
        <v>0</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25.152028677923106</v>
      </c>
      <c r="AM162">
        <v>56.990313783336553</v>
      </c>
      <c r="AN162">
        <v>66.321673516276547</v>
      </c>
      <c r="AO162">
        <v>67.957563972152371</v>
      </c>
      <c r="AP162">
        <v>68.837182807769295</v>
      </c>
      <c r="AQ162">
        <v>69.211794517415839</v>
      </c>
      <c r="AR162">
        <v>68.326377321335315</v>
      </c>
      <c r="AS162">
        <v>72.840990030301583</v>
      </c>
      <c r="AT162">
        <v>76.627909522360611</v>
      </c>
      <c r="AU162">
        <v>78.401537538267988</v>
      </c>
      <c r="AV162">
        <v>79.072311397078792</v>
      </c>
      <c r="AW162">
        <v>78.717553308670318</v>
      </c>
      <c r="AX162">
        <v>79.131226607319434</v>
      </c>
      <c r="AY162">
        <v>81.674210887906568</v>
      </c>
      <c r="AZ162">
        <v>83.513316451671855</v>
      </c>
      <c r="BA162">
        <v>90.471559683848795</v>
      </c>
      <c r="BB162">
        <v>89.802401301515928</v>
      </c>
      <c r="BC162">
        <v>91.158395308381813</v>
      </c>
      <c r="BD162">
        <v>94.717906596705504</v>
      </c>
      <c r="BE162">
        <v>97.858805105952783</v>
      </c>
      <c r="BF162">
        <v>100.58417338326849</v>
      </c>
      <c r="BG162">
        <v>100.30082270451855</v>
      </c>
      <c r="BH162">
        <v>100</v>
      </c>
      <c r="BI162">
        <v>99.760709212316399</v>
      </c>
      <c r="BJ162">
        <v>101.1090938095856</v>
      </c>
      <c r="BK162">
        <v>102.58358085369871</v>
      </c>
      <c r="BL162">
        <v>103.36982201323347</v>
      </c>
      <c r="BM162">
        <v>104.61033584272232</v>
      </c>
      <c r="BN162">
        <v>107.99003334878059</v>
      </c>
      <c r="BO162">
        <v>123.32971231929852</v>
      </c>
      <c r="BP162">
        <v>134.87568273839904</v>
      </c>
      <c r="BQ162">
        <v>134.87568273839904</v>
      </c>
      <c r="BR162">
        <v>134.87568273839904</v>
      </c>
    </row>
    <row r="163" spans="1:70" x14ac:dyDescent="0.35">
      <c r="A163" t="s">
        <v>1802</v>
      </c>
      <c r="B163" t="s">
        <v>1803</v>
      </c>
      <c r="C163" t="s">
        <v>1977</v>
      </c>
      <c r="D163" t="s">
        <v>1978</v>
      </c>
      <c r="E163">
        <v>0</v>
      </c>
      <c r="F163">
        <v>0</v>
      </c>
      <c r="G163">
        <v>0</v>
      </c>
      <c r="H163">
        <v>0</v>
      </c>
      <c r="I163">
        <v>0</v>
      </c>
      <c r="J163">
        <v>0</v>
      </c>
      <c r="K163">
        <v>0</v>
      </c>
      <c r="L163">
        <v>0</v>
      </c>
      <c r="M163">
        <v>0</v>
      </c>
      <c r="N163">
        <v>0</v>
      </c>
      <c r="O163">
        <v>0</v>
      </c>
      <c r="P163">
        <v>0</v>
      </c>
      <c r="Q163">
        <v>0</v>
      </c>
      <c r="R163">
        <v>0</v>
      </c>
      <c r="S163">
        <v>0</v>
      </c>
      <c r="T163">
        <v>0</v>
      </c>
      <c r="U163">
        <v>0</v>
      </c>
      <c r="V163">
        <v>0</v>
      </c>
      <c r="W163">
        <v>0</v>
      </c>
      <c r="X163">
        <v>0</v>
      </c>
      <c r="Y163">
        <v>0</v>
      </c>
      <c r="Z163">
        <v>0</v>
      </c>
      <c r="AA163">
        <v>0</v>
      </c>
      <c r="AB163">
        <v>0</v>
      </c>
      <c r="AC163">
        <v>0</v>
      </c>
      <c r="AD163">
        <v>0</v>
      </c>
      <c r="AE163">
        <v>0</v>
      </c>
      <c r="AF163">
        <v>0</v>
      </c>
      <c r="AG163">
        <v>47.679242830606285</v>
      </c>
      <c r="AH163">
        <v>47.642676189889706</v>
      </c>
      <c r="AI163">
        <v>47.93155265155211</v>
      </c>
      <c r="AJ163">
        <v>48.794525372468186</v>
      </c>
      <c r="AK163">
        <v>45.748524200760393</v>
      </c>
      <c r="AL163">
        <v>45.627854286395056</v>
      </c>
      <c r="AM163">
        <v>56.202926781687246</v>
      </c>
      <c r="AN163">
        <v>63.757594753773617</v>
      </c>
      <c r="AO163">
        <v>68.096592341226341</v>
      </c>
      <c r="AP163">
        <v>67.849401849981035</v>
      </c>
      <c r="AQ163">
        <v>70.588203653425012</v>
      </c>
      <c r="AR163">
        <v>69.739801431568594</v>
      </c>
      <c r="AS163">
        <v>69.267201536171498</v>
      </c>
      <c r="AT163">
        <v>72.860099536115698</v>
      </c>
      <c r="AU163">
        <v>76.527019206423731</v>
      </c>
      <c r="AV163">
        <v>75.496409795980071</v>
      </c>
      <c r="AW163">
        <v>73.156186217569356</v>
      </c>
      <c r="AX163">
        <v>77.8366333743908</v>
      </c>
      <c r="AY163">
        <v>79.038062024134533</v>
      </c>
      <c r="AZ163">
        <v>80.154081054228229</v>
      </c>
      <c r="BA163">
        <v>87.505002318773791</v>
      </c>
      <c r="BB163">
        <v>89.660908463504526</v>
      </c>
      <c r="BC163">
        <v>90.655182402249679</v>
      </c>
      <c r="BD163">
        <v>93.33462681836285</v>
      </c>
      <c r="BE163">
        <v>98.302948911497353</v>
      </c>
      <c r="BF163">
        <v>97.706509181085963</v>
      </c>
      <c r="BG163">
        <v>98.570053522728855</v>
      </c>
      <c r="BH163">
        <v>100</v>
      </c>
      <c r="BI163">
        <v>98.200352929165987</v>
      </c>
      <c r="BJ163">
        <v>99.928539135760701</v>
      </c>
      <c r="BK163">
        <v>100.22787158462585</v>
      </c>
      <c r="BL163">
        <v>98.565825916989311</v>
      </c>
      <c r="BM163">
        <v>98.997631899267461</v>
      </c>
      <c r="BN163">
        <v>102.88388573976984</v>
      </c>
      <c r="BO163">
        <v>112.78283420142819</v>
      </c>
      <c r="BP163">
        <v>115.10480976650902</v>
      </c>
      <c r="BQ163">
        <v>115.10480976650902</v>
      </c>
      <c r="BR163">
        <v>115.10480976650902</v>
      </c>
    </row>
    <row r="164" spans="1:70" x14ac:dyDescent="0.35">
      <c r="A164" t="s">
        <v>1804</v>
      </c>
      <c r="B164" t="s">
        <v>1805</v>
      </c>
      <c r="C164" t="s">
        <v>1977</v>
      </c>
      <c r="D164" t="s">
        <v>1978</v>
      </c>
      <c r="E164">
        <v>19.323645631616678</v>
      </c>
      <c r="F164">
        <v>19.808924504939011</v>
      </c>
      <c r="G164">
        <v>19.842337148714407</v>
      </c>
      <c r="H164">
        <v>20.214649464697477</v>
      </c>
      <c r="I164">
        <v>20.655378146488903</v>
      </c>
      <c r="J164">
        <v>20.986322427329529</v>
      </c>
      <c r="K164">
        <v>21.0961068282488</v>
      </c>
      <c r="L164">
        <v>21.242486029378984</v>
      </c>
      <c r="M164">
        <v>21.675259319786996</v>
      </c>
      <c r="N164">
        <v>22.181222210760243</v>
      </c>
      <c r="O164">
        <v>23.005400756449454</v>
      </c>
      <c r="P164">
        <v>23.540003056313722</v>
      </c>
      <c r="Q164">
        <v>24.333951114758747</v>
      </c>
      <c r="R164">
        <v>26.205059164443217</v>
      </c>
      <c r="S164">
        <v>28.106397701276272</v>
      </c>
      <c r="T164">
        <v>30.57741849903972</v>
      </c>
      <c r="U164">
        <v>30.746056885223744</v>
      </c>
      <c r="V164">
        <v>33.833076232794099</v>
      </c>
      <c r="W164">
        <v>35.425772102509875</v>
      </c>
      <c r="X164">
        <v>37.957690095409859</v>
      </c>
      <c r="Y164">
        <v>43.934984006547751</v>
      </c>
      <c r="Z164">
        <v>48.99179339303933</v>
      </c>
      <c r="AA164">
        <v>51.84225055981662</v>
      </c>
      <c r="AB164">
        <v>51.385521597171007</v>
      </c>
      <c r="AC164">
        <v>51.158140663718029</v>
      </c>
      <c r="AD164">
        <v>51.037812900644759</v>
      </c>
      <c r="AE164">
        <v>52.072802948404657</v>
      </c>
      <c r="AF164">
        <v>52.297614605520643</v>
      </c>
      <c r="AG164">
        <v>52.788346336773699</v>
      </c>
      <c r="AH164">
        <v>53.235828587348912</v>
      </c>
      <c r="AI164">
        <v>54.824069417381821</v>
      </c>
      <c r="AJ164">
        <v>56.217802989021607</v>
      </c>
      <c r="AK164">
        <v>57.135958949168753</v>
      </c>
      <c r="AL164">
        <v>59.504141341091504</v>
      </c>
      <c r="AM164">
        <v>61.961615855988377</v>
      </c>
      <c r="AN164">
        <v>64.704436937780969</v>
      </c>
      <c r="AO164">
        <v>66.033466072483051</v>
      </c>
      <c r="AP164">
        <v>68.088478989626864</v>
      </c>
      <c r="AQ164">
        <v>69.712560356765181</v>
      </c>
      <c r="AR164">
        <v>71.200762406334192</v>
      </c>
      <c r="AS164">
        <v>72.887930599486793</v>
      </c>
      <c r="AT164">
        <v>75.023177018433586</v>
      </c>
      <c r="AU164">
        <v>76.665052105729814</v>
      </c>
      <c r="AV164">
        <v>77.6646400148677</v>
      </c>
      <c r="AW164">
        <v>79.832126907818278</v>
      </c>
      <c r="AX164">
        <v>82.233450561004275</v>
      </c>
      <c r="AY164">
        <v>84.51442561927476</v>
      </c>
      <c r="AZ164">
        <v>85.570196082975826</v>
      </c>
      <c r="BA164">
        <v>89.214307038331327</v>
      </c>
      <c r="BB164">
        <v>91.073825338914631</v>
      </c>
      <c r="BC164">
        <v>92.454172235619225</v>
      </c>
      <c r="BD164">
        <v>95.193575751489902</v>
      </c>
      <c r="BE164">
        <v>97.455204312750453</v>
      </c>
      <c r="BF164">
        <v>98.605452850832009</v>
      </c>
      <c r="BG164">
        <v>98.911431952952469</v>
      </c>
      <c r="BH164">
        <v>100</v>
      </c>
      <c r="BI164">
        <v>100.64270277152748</v>
      </c>
      <c r="BJ164">
        <v>102.01582599710039</v>
      </c>
      <c r="BK164">
        <v>103.1969893312391</v>
      </c>
      <c r="BL164">
        <v>104.8915458325062</v>
      </c>
      <c r="BM164">
        <v>105.56132550850526</v>
      </c>
      <c r="BN164">
        <v>107.14252034771226</v>
      </c>
      <c r="BO164">
        <v>113.73580985715672</v>
      </c>
      <c r="BP164">
        <v>119.52947514926463</v>
      </c>
      <c r="BQ164">
        <v>119.52947514926463</v>
      </c>
      <c r="BR164">
        <v>119.52947514926463</v>
      </c>
    </row>
    <row r="165" spans="1:70" x14ac:dyDescent="0.35">
      <c r="A165" t="s">
        <v>36</v>
      </c>
      <c r="B165" t="s">
        <v>650</v>
      </c>
      <c r="C165" t="s">
        <v>1977</v>
      </c>
      <c r="D165" t="s">
        <v>1978</v>
      </c>
      <c r="E165">
        <v>0.12019397276878008</v>
      </c>
      <c r="F165">
        <v>0.12001799330821088</v>
      </c>
      <c r="G165">
        <v>0.11808221922083499</v>
      </c>
      <c r="H165">
        <v>0.11491458889891738</v>
      </c>
      <c r="I165">
        <v>0.11438665051369067</v>
      </c>
      <c r="J165">
        <v>0.13462428868149726</v>
      </c>
      <c r="K165">
        <v>0.16894028383560505</v>
      </c>
      <c r="L165">
        <v>0.17034811953247514</v>
      </c>
      <c r="M165">
        <v>0.17439564716603617</v>
      </c>
      <c r="N165">
        <v>0.16682853028590003</v>
      </c>
      <c r="O165">
        <v>0.16014131071916726</v>
      </c>
      <c r="P165">
        <v>0.16348492050341323</v>
      </c>
      <c r="Q165">
        <v>0.17597946232875453</v>
      </c>
      <c r="R165">
        <v>0.22032628683428113</v>
      </c>
      <c r="S165">
        <v>0.27587420411879271</v>
      </c>
      <c r="T165">
        <v>0.3632040122987038</v>
      </c>
      <c r="U165">
        <v>0.44450505739936352</v>
      </c>
      <c r="V165">
        <v>0.43936352410803048</v>
      </c>
      <c r="W165">
        <v>0.41280529025216933</v>
      </c>
      <c r="X165">
        <v>0.43622082421008956</v>
      </c>
      <c r="Y165">
        <v>0.43887371460513558</v>
      </c>
      <c r="Z165">
        <v>0.44027128483498412</v>
      </c>
      <c r="AA165">
        <v>0.4636265335749109</v>
      </c>
      <c r="AB165">
        <v>0.4898218192169872</v>
      </c>
      <c r="AC165">
        <v>0.51356011060480777</v>
      </c>
      <c r="AD165">
        <v>0.54852105694794229</v>
      </c>
      <c r="AE165">
        <v>0.59967317912751961</v>
      </c>
      <c r="AF165">
        <v>0.74815225827949317</v>
      </c>
      <c r="AG165">
        <v>0.8681768450818631</v>
      </c>
      <c r="AH165">
        <v>1.1043081539163184</v>
      </c>
      <c r="AI165">
        <v>1.2989620678611105</v>
      </c>
      <c r="AJ165">
        <v>1.7181636037302002</v>
      </c>
      <c r="AK165">
        <v>2.0946684092454175</v>
      </c>
      <c r="AL165">
        <v>2.7614350225643145</v>
      </c>
      <c r="AM165">
        <v>3.4269073412716007</v>
      </c>
      <c r="AN165">
        <v>4.2903067900264169</v>
      </c>
      <c r="AO165">
        <v>4.988571237078995</v>
      </c>
      <c r="AP165">
        <v>6.4700388397310693</v>
      </c>
      <c r="AQ165">
        <v>9.8013033062083164</v>
      </c>
      <c r="AR165">
        <v>11.604845378816773</v>
      </c>
      <c r="AS165">
        <v>11.592176889632503</v>
      </c>
      <c r="AT165">
        <v>14.038277534946939</v>
      </c>
      <c r="AU165">
        <v>22.050555827644956</v>
      </c>
      <c r="AV165">
        <v>30.118791919302737</v>
      </c>
      <c r="AW165">
        <v>31.484442321220399</v>
      </c>
      <c r="AX165">
        <v>34.4340994964234</v>
      </c>
      <c r="AY165">
        <v>41.319709841464295</v>
      </c>
      <c r="AZ165">
        <v>55.791771724661579</v>
      </c>
      <c r="BA165">
        <v>70.743708338870292</v>
      </c>
      <c r="BB165">
        <v>71.785298457084366</v>
      </c>
      <c r="BC165">
        <v>77.325961982220861</v>
      </c>
      <c r="BD165">
        <v>81.208854345829266</v>
      </c>
      <c r="BE165">
        <v>82.400661870842413</v>
      </c>
      <c r="BF165">
        <v>87.050563219897043</v>
      </c>
      <c r="BG165">
        <v>91.36243805826976</v>
      </c>
      <c r="BH165">
        <v>100</v>
      </c>
      <c r="BI165">
        <v>106.92882525816051</v>
      </c>
      <c r="BJ165">
        <v>111.81818487897064</v>
      </c>
      <c r="BK165">
        <v>119.50269804173078</v>
      </c>
      <c r="BL165">
        <v>130.04889117253521</v>
      </c>
      <c r="BM165">
        <v>130.04889117253521</v>
      </c>
      <c r="BN165">
        <v>130.04889117253521</v>
      </c>
      <c r="BO165">
        <v>130.04889117253521</v>
      </c>
      <c r="BP165">
        <v>130.04889117253521</v>
      </c>
      <c r="BQ165">
        <v>130.04889117253521</v>
      </c>
      <c r="BR165">
        <v>130.04889117253521</v>
      </c>
    </row>
    <row r="166" spans="1:70" x14ac:dyDescent="0.35">
      <c r="A166" t="s">
        <v>1806</v>
      </c>
      <c r="B166" t="s">
        <v>1807</v>
      </c>
      <c r="C166" t="s">
        <v>1977</v>
      </c>
      <c r="D166" t="s">
        <v>1978</v>
      </c>
      <c r="E166" t="s">
        <v>1213</v>
      </c>
      <c r="F166" t="s">
        <v>1213</v>
      </c>
      <c r="G166" t="s">
        <v>1213</v>
      </c>
      <c r="H166" t="s">
        <v>1213</v>
      </c>
      <c r="I166" t="s">
        <v>1213</v>
      </c>
      <c r="J166" t="s">
        <v>1213</v>
      </c>
      <c r="K166" t="s">
        <v>1213</v>
      </c>
      <c r="L166" t="s">
        <v>1213</v>
      </c>
      <c r="M166" t="s">
        <v>1213</v>
      </c>
      <c r="N166" t="s">
        <v>1213</v>
      </c>
      <c r="O166" t="s">
        <v>1213</v>
      </c>
      <c r="P166" t="s">
        <v>1213</v>
      </c>
      <c r="Q166" t="s">
        <v>1213</v>
      </c>
      <c r="R166" t="s">
        <v>1213</v>
      </c>
      <c r="S166" t="s">
        <v>1213</v>
      </c>
      <c r="T166" t="s">
        <v>1213</v>
      </c>
      <c r="U166" t="s">
        <v>1213</v>
      </c>
      <c r="V166" t="s">
        <v>1213</v>
      </c>
      <c r="W166" t="s">
        <v>1213</v>
      </c>
      <c r="X166" t="s">
        <v>1213</v>
      </c>
      <c r="Y166" t="s">
        <v>1213</v>
      </c>
      <c r="Z166" t="s">
        <v>1213</v>
      </c>
      <c r="AA166" t="s">
        <v>1213</v>
      </c>
      <c r="AB166" t="s">
        <v>1213</v>
      </c>
      <c r="AC166" t="s">
        <v>1213</v>
      </c>
      <c r="AD166" t="s">
        <v>1213</v>
      </c>
      <c r="AE166" t="s">
        <v>1213</v>
      </c>
      <c r="AF166" t="s">
        <v>1213</v>
      </c>
      <c r="AG166" t="s">
        <v>1213</v>
      </c>
      <c r="AH166" t="s">
        <v>1213</v>
      </c>
      <c r="AI166" t="s">
        <v>1213</v>
      </c>
      <c r="AJ166" t="s">
        <v>1213</v>
      </c>
      <c r="AK166" t="s">
        <v>1213</v>
      </c>
      <c r="AL166" t="s">
        <v>1213</v>
      </c>
      <c r="AM166" t="s">
        <v>1213</v>
      </c>
      <c r="AN166" t="s">
        <v>1213</v>
      </c>
      <c r="AO166" t="s">
        <v>1213</v>
      </c>
      <c r="AP166" t="s">
        <v>1213</v>
      </c>
      <c r="AQ166" t="s">
        <v>1213</v>
      </c>
      <c r="AR166" t="s">
        <v>1213</v>
      </c>
      <c r="AS166" t="s">
        <v>1213</v>
      </c>
      <c r="AT166" t="s">
        <v>1213</v>
      </c>
      <c r="AU166" t="s">
        <v>1213</v>
      </c>
      <c r="AV166" t="s">
        <v>1213</v>
      </c>
      <c r="AW166" t="s">
        <v>1213</v>
      </c>
      <c r="AX166" t="s">
        <v>1213</v>
      </c>
      <c r="AY166" t="s">
        <v>1213</v>
      </c>
      <c r="AZ166" t="s">
        <v>1213</v>
      </c>
      <c r="BA166" t="s">
        <v>1213</v>
      </c>
      <c r="BB166" t="s">
        <v>1213</v>
      </c>
      <c r="BC166" t="s">
        <v>1213</v>
      </c>
      <c r="BD166" t="s">
        <v>1213</v>
      </c>
      <c r="BE166" t="s">
        <v>1213</v>
      </c>
      <c r="BF166" t="s">
        <v>1213</v>
      </c>
      <c r="BG166" t="s">
        <v>1213</v>
      </c>
      <c r="BH166" t="s">
        <v>1213</v>
      </c>
      <c r="BI166" t="s">
        <v>1213</v>
      </c>
      <c r="BJ166" t="s">
        <v>1213</v>
      </c>
      <c r="BK166" t="s">
        <v>1213</v>
      </c>
      <c r="BL166" t="s">
        <v>1213</v>
      </c>
      <c r="BM166" t="s">
        <v>1213</v>
      </c>
      <c r="BN166" t="s">
        <v>1213</v>
      </c>
      <c r="BO166" t="s">
        <v>1213</v>
      </c>
      <c r="BP166" t="s">
        <v>1213</v>
      </c>
      <c r="BQ166" t="s">
        <v>1213</v>
      </c>
      <c r="BR166" t="s">
        <v>1213</v>
      </c>
    </row>
    <row r="167" spans="1:70" x14ac:dyDescent="0.35">
      <c r="A167" t="s">
        <v>1808</v>
      </c>
      <c r="B167" t="s">
        <v>1809</v>
      </c>
      <c r="C167" t="s">
        <v>1977</v>
      </c>
      <c r="D167" t="s">
        <v>1978</v>
      </c>
      <c r="E167">
        <v>0</v>
      </c>
      <c r="F167">
        <v>0</v>
      </c>
      <c r="G167">
        <v>0</v>
      </c>
      <c r="H167">
        <v>0</v>
      </c>
      <c r="I167">
        <v>0</v>
      </c>
      <c r="J167">
        <v>0</v>
      </c>
      <c r="K167">
        <v>0</v>
      </c>
      <c r="L167">
        <v>0</v>
      </c>
      <c r="M167">
        <v>0</v>
      </c>
      <c r="N167">
        <v>0</v>
      </c>
      <c r="O167">
        <v>0</v>
      </c>
      <c r="P167">
        <v>0</v>
      </c>
      <c r="Q167">
        <v>0</v>
      </c>
      <c r="R167">
        <v>0</v>
      </c>
      <c r="S167">
        <v>0</v>
      </c>
      <c r="T167">
        <v>0</v>
      </c>
      <c r="U167">
        <v>0</v>
      </c>
      <c r="V167">
        <v>0</v>
      </c>
      <c r="W167">
        <v>0</v>
      </c>
      <c r="X167">
        <v>0</v>
      </c>
      <c r="Y167">
        <v>0</v>
      </c>
      <c r="Z167">
        <v>0</v>
      </c>
      <c r="AA167">
        <v>0</v>
      </c>
      <c r="AB167">
        <v>0</v>
      </c>
      <c r="AC167">
        <v>0</v>
      </c>
      <c r="AD167">
        <v>0</v>
      </c>
      <c r="AE167">
        <v>0</v>
      </c>
      <c r="AF167">
        <v>0</v>
      </c>
      <c r="AG167">
        <v>0</v>
      </c>
      <c r="AH167">
        <v>0</v>
      </c>
      <c r="AI167">
        <v>0</v>
      </c>
      <c r="AJ167">
        <v>0</v>
      </c>
      <c r="AK167">
        <v>0</v>
      </c>
      <c r="AL167">
        <v>0</v>
      </c>
      <c r="AM167">
        <v>0</v>
      </c>
      <c r="AN167">
        <v>0</v>
      </c>
      <c r="AO167">
        <v>0</v>
      </c>
      <c r="AP167">
        <v>0</v>
      </c>
      <c r="AQ167">
        <v>0</v>
      </c>
      <c r="AR167">
        <v>0</v>
      </c>
      <c r="AS167">
        <v>0</v>
      </c>
      <c r="AT167">
        <v>0</v>
      </c>
      <c r="AU167">
        <v>0</v>
      </c>
      <c r="AV167">
        <v>0</v>
      </c>
      <c r="AW167">
        <v>0</v>
      </c>
      <c r="AX167">
        <v>74.041751796462123</v>
      </c>
      <c r="AY167">
        <v>76.207112143117527</v>
      </c>
      <c r="AZ167">
        <v>79.519928399966389</v>
      </c>
      <c r="BA167">
        <v>86.48486239248453</v>
      </c>
      <c r="BB167">
        <v>89.48305364169974</v>
      </c>
      <c r="BC167">
        <v>90.069119832390172</v>
      </c>
      <c r="BD167">
        <v>93.176633366765046</v>
      </c>
      <c r="BE167">
        <v>97.039035198867438</v>
      </c>
      <c r="BF167">
        <v>99.179612174431838</v>
      </c>
      <c r="BG167">
        <v>98.47492709350044</v>
      </c>
      <c r="BH167">
        <v>100</v>
      </c>
      <c r="BI167">
        <v>99.728614976614736</v>
      </c>
      <c r="BJ167">
        <v>102.10239136314671</v>
      </c>
      <c r="BK167">
        <v>104.76851328906329</v>
      </c>
      <c r="BL167">
        <v>105.14731820690326</v>
      </c>
      <c r="BM167">
        <v>104.87850309466916</v>
      </c>
      <c r="BN167">
        <v>107.40691612809876</v>
      </c>
      <c r="BO167">
        <v>121.41310411587011</v>
      </c>
      <c r="BP167">
        <v>131.83613876689012</v>
      </c>
      <c r="BQ167">
        <v>131.83613876689012</v>
      </c>
      <c r="BR167">
        <v>131.83613876689012</v>
      </c>
    </row>
    <row r="168" spans="1:70" x14ac:dyDescent="0.35">
      <c r="A168" t="s">
        <v>35</v>
      </c>
      <c r="B168" t="s">
        <v>606</v>
      </c>
      <c r="C168" t="s">
        <v>1977</v>
      </c>
      <c r="D168" t="s">
        <v>1978</v>
      </c>
      <c r="E168">
        <v>0</v>
      </c>
      <c r="F168">
        <v>0</v>
      </c>
      <c r="G168">
        <v>0</v>
      </c>
      <c r="H168">
        <v>0</v>
      </c>
      <c r="I168">
        <v>0</v>
      </c>
      <c r="J168">
        <v>0</v>
      </c>
      <c r="K168">
        <v>0</v>
      </c>
      <c r="L168">
        <v>0</v>
      </c>
      <c r="M168">
        <v>0</v>
      </c>
      <c r="N168">
        <v>0</v>
      </c>
      <c r="O168">
        <v>0</v>
      </c>
      <c r="P168">
        <v>0</v>
      </c>
      <c r="Q168">
        <v>0</v>
      </c>
      <c r="R168">
        <v>0</v>
      </c>
      <c r="S168">
        <v>0</v>
      </c>
      <c r="T168">
        <v>0</v>
      </c>
      <c r="U168">
        <v>0</v>
      </c>
      <c r="V168">
        <v>0</v>
      </c>
      <c r="W168">
        <v>0</v>
      </c>
      <c r="X168">
        <v>0</v>
      </c>
      <c r="Y168">
        <v>0</v>
      </c>
      <c r="Z168">
        <v>0</v>
      </c>
      <c r="AA168">
        <v>0</v>
      </c>
      <c r="AB168">
        <v>0</v>
      </c>
      <c r="AC168">
        <v>0</v>
      </c>
      <c r="AD168">
        <v>0</v>
      </c>
      <c r="AE168">
        <v>0</v>
      </c>
      <c r="AF168">
        <v>0</v>
      </c>
      <c r="AG168">
        <v>0</v>
      </c>
      <c r="AH168">
        <v>0</v>
      </c>
      <c r="AI168">
        <v>0</v>
      </c>
      <c r="AJ168">
        <v>0</v>
      </c>
      <c r="AK168">
        <v>1.4079827038219377</v>
      </c>
      <c r="AL168">
        <v>5.1834952075055094</v>
      </c>
      <c r="AM168">
        <v>9.7232007938489691</v>
      </c>
      <c r="AN168">
        <v>9.7274319517227301</v>
      </c>
      <c r="AO168">
        <v>14.288620139611847</v>
      </c>
      <c r="AP168">
        <v>19.511984534740957</v>
      </c>
      <c r="AQ168">
        <v>21.337729157258632</v>
      </c>
      <c r="AR168">
        <v>22.951915886089541</v>
      </c>
      <c r="AS168">
        <v>25.613314188670511</v>
      </c>
      <c r="AT168">
        <v>27.221154180690782</v>
      </c>
      <c r="AU168">
        <v>27.470792495241323</v>
      </c>
      <c r="AV168">
        <v>28.879768067195975</v>
      </c>
      <c r="AW168">
        <v>31.259794371173342</v>
      </c>
      <c r="AX168">
        <v>35.234967193549764</v>
      </c>
      <c r="AY168">
        <v>37.030247479376627</v>
      </c>
      <c r="AZ168">
        <v>40.596616948587531</v>
      </c>
      <c r="BA168">
        <v>51.945671194067089</v>
      </c>
      <c r="BB168">
        <v>55.903674693775429</v>
      </c>
      <c r="BC168">
        <v>61.519873343887873</v>
      </c>
      <c r="BD168">
        <v>66.694442129822349</v>
      </c>
      <c r="BE168">
        <v>76.251979001749788</v>
      </c>
      <c r="BF168">
        <v>84.251312390633771</v>
      </c>
      <c r="BG168">
        <v>94.575452045662558</v>
      </c>
      <c r="BH168">
        <v>100</v>
      </c>
      <c r="BI168">
        <v>100.73327222731403</v>
      </c>
      <c r="BJ168">
        <v>105.06624447962666</v>
      </c>
      <c r="BK168">
        <v>112.23622546366521</v>
      </c>
      <c r="BL168">
        <v>120.43067032879583</v>
      </c>
      <c r="BM168">
        <v>125.00226706120461</v>
      </c>
      <c r="BN168">
        <v>134.19344929621562</v>
      </c>
      <c r="BO168">
        <v>154.52101407089077</v>
      </c>
      <c r="BP168">
        <v>170.51020445741077</v>
      </c>
      <c r="BQ168">
        <v>170.51020445741077</v>
      </c>
      <c r="BR168">
        <v>170.51020445741077</v>
      </c>
    </row>
    <row r="169" spans="1:70" x14ac:dyDescent="0.35">
      <c r="A169" t="s">
        <v>1810</v>
      </c>
      <c r="B169" t="s">
        <v>1811</v>
      </c>
      <c r="C169" t="s">
        <v>1977</v>
      </c>
      <c r="D169" t="s">
        <v>1978</v>
      </c>
      <c r="E169" t="s">
        <v>1213</v>
      </c>
      <c r="F169" t="s">
        <v>1213</v>
      </c>
      <c r="G169" t="s">
        <v>1213</v>
      </c>
      <c r="H169" t="s">
        <v>1213</v>
      </c>
      <c r="I169" t="s">
        <v>1213</v>
      </c>
      <c r="J169" t="s">
        <v>1213</v>
      </c>
      <c r="K169" t="s">
        <v>1213</v>
      </c>
      <c r="L169" t="s">
        <v>1213</v>
      </c>
      <c r="M169" t="s">
        <v>1213</v>
      </c>
      <c r="N169" t="s">
        <v>1213</v>
      </c>
      <c r="O169" t="s">
        <v>1213</v>
      </c>
      <c r="P169" t="s">
        <v>1213</v>
      </c>
      <c r="Q169" t="s">
        <v>1213</v>
      </c>
      <c r="R169" t="s">
        <v>1213</v>
      </c>
      <c r="S169" t="s">
        <v>1213</v>
      </c>
      <c r="T169" t="s">
        <v>1213</v>
      </c>
      <c r="U169" t="s">
        <v>1213</v>
      </c>
      <c r="V169" t="s">
        <v>1213</v>
      </c>
      <c r="W169" t="s">
        <v>1213</v>
      </c>
      <c r="X169" t="s">
        <v>1213</v>
      </c>
      <c r="Y169" t="s">
        <v>1213</v>
      </c>
      <c r="Z169" t="s">
        <v>1213</v>
      </c>
      <c r="AA169" t="s">
        <v>1213</v>
      </c>
      <c r="AB169" t="s">
        <v>1213</v>
      </c>
      <c r="AC169" t="s">
        <v>1213</v>
      </c>
      <c r="AD169" t="s">
        <v>1213</v>
      </c>
      <c r="AE169" t="s">
        <v>1213</v>
      </c>
      <c r="AF169" t="s">
        <v>1213</v>
      </c>
      <c r="AG169" t="s">
        <v>1213</v>
      </c>
      <c r="AH169" t="s">
        <v>1213</v>
      </c>
      <c r="AI169" t="s">
        <v>1213</v>
      </c>
      <c r="AJ169" t="s">
        <v>1213</v>
      </c>
      <c r="AK169" t="s">
        <v>1213</v>
      </c>
      <c r="AL169" t="s">
        <v>1213</v>
      </c>
      <c r="AM169" t="s">
        <v>1213</v>
      </c>
      <c r="AN169" t="s">
        <v>1213</v>
      </c>
      <c r="AO169" t="s">
        <v>1213</v>
      </c>
      <c r="AP169" t="s">
        <v>1213</v>
      </c>
      <c r="AQ169" t="s">
        <v>1213</v>
      </c>
      <c r="AR169" t="s">
        <v>1213</v>
      </c>
      <c r="AS169" t="s">
        <v>1213</v>
      </c>
      <c r="AT169" t="s">
        <v>1213</v>
      </c>
      <c r="AU169" t="s">
        <v>1213</v>
      </c>
      <c r="AV169" t="s">
        <v>1213</v>
      </c>
      <c r="AW169" t="s">
        <v>1213</v>
      </c>
      <c r="AX169" t="s">
        <v>1213</v>
      </c>
      <c r="AY169" t="s">
        <v>1213</v>
      </c>
      <c r="AZ169" t="s">
        <v>1213</v>
      </c>
      <c r="BA169" t="s">
        <v>1213</v>
      </c>
      <c r="BB169" t="s">
        <v>1213</v>
      </c>
      <c r="BC169" t="s">
        <v>1213</v>
      </c>
      <c r="BD169" t="s">
        <v>1213</v>
      </c>
      <c r="BE169" t="s">
        <v>1213</v>
      </c>
      <c r="BF169" t="s">
        <v>1213</v>
      </c>
      <c r="BG169" t="s">
        <v>1213</v>
      </c>
      <c r="BH169" t="s">
        <v>1213</v>
      </c>
      <c r="BI169" t="s">
        <v>1213</v>
      </c>
      <c r="BJ169" t="s">
        <v>1213</v>
      </c>
      <c r="BK169" t="s">
        <v>1213</v>
      </c>
      <c r="BL169" t="s">
        <v>1213</v>
      </c>
      <c r="BM169" t="s">
        <v>1213</v>
      </c>
      <c r="BN169" t="s">
        <v>1213</v>
      </c>
      <c r="BO169" t="s">
        <v>1213</v>
      </c>
      <c r="BP169" t="s">
        <v>1213</v>
      </c>
      <c r="BQ169" t="s">
        <v>1213</v>
      </c>
      <c r="BR169" t="s">
        <v>1213</v>
      </c>
    </row>
    <row r="170" spans="1:70" x14ac:dyDescent="0.35">
      <c r="A170" t="s">
        <v>1812</v>
      </c>
      <c r="B170" t="s">
        <v>1813</v>
      </c>
      <c r="C170" t="s">
        <v>1977</v>
      </c>
      <c r="D170" t="s">
        <v>1978</v>
      </c>
      <c r="E170">
        <v>0</v>
      </c>
      <c r="F170">
        <v>0</v>
      </c>
      <c r="G170">
        <v>0</v>
      </c>
      <c r="H170">
        <v>0</v>
      </c>
      <c r="I170">
        <v>0</v>
      </c>
      <c r="J170">
        <v>0</v>
      </c>
      <c r="K170">
        <v>0</v>
      </c>
      <c r="L170">
        <v>0</v>
      </c>
      <c r="M170">
        <v>0</v>
      </c>
      <c r="N170">
        <v>0</v>
      </c>
      <c r="O170">
        <v>0</v>
      </c>
      <c r="P170">
        <v>0</v>
      </c>
      <c r="Q170">
        <v>0</v>
      </c>
      <c r="R170">
        <v>0</v>
      </c>
      <c r="S170">
        <v>0</v>
      </c>
      <c r="T170">
        <v>0</v>
      </c>
      <c r="U170">
        <v>0</v>
      </c>
      <c r="V170">
        <v>0</v>
      </c>
      <c r="W170">
        <v>0</v>
      </c>
      <c r="X170">
        <v>0</v>
      </c>
      <c r="Y170">
        <v>0</v>
      </c>
      <c r="Z170">
        <v>0</v>
      </c>
      <c r="AA170">
        <v>0</v>
      </c>
      <c r="AB170">
        <v>0</v>
      </c>
      <c r="AC170">
        <v>0</v>
      </c>
      <c r="AD170">
        <v>0</v>
      </c>
      <c r="AE170">
        <v>0</v>
      </c>
      <c r="AF170">
        <v>0</v>
      </c>
      <c r="AG170">
        <v>0</v>
      </c>
      <c r="AH170">
        <v>0</v>
      </c>
      <c r="AI170">
        <v>0</v>
      </c>
      <c r="AJ170">
        <v>0</v>
      </c>
      <c r="AK170">
        <v>0</v>
      </c>
      <c r="AL170">
        <v>0</v>
      </c>
      <c r="AM170">
        <v>0</v>
      </c>
      <c r="AN170">
        <v>0</v>
      </c>
      <c r="AO170">
        <v>0</v>
      </c>
      <c r="AP170">
        <v>0</v>
      </c>
      <c r="AQ170">
        <v>0</v>
      </c>
      <c r="AR170">
        <v>0</v>
      </c>
      <c r="AS170">
        <v>0</v>
      </c>
      <c r="AT170">
        <v>0</v>
      </c>
      <c r="AU170">
        <v>0</v>
      </c>
      <c r="AV170">
        <v>0</v>
      </c>
      <c r="AW170">
        <v>45.323389541080672</v>
      </c>
      <c r="AX170">
        <v>48.236574325836287</v>
      </c>
      <c r="AY170">
        <v>54.625550998666888</v>
      </c>
      <c r="AZ170">
        <v>59.262979915530558</v>
      </c>
      <c r="BA170">
        <v>67.85777450779247</v>
      </c>
      <c r="BB170">
        <v>70.428643184085189</v>
      </c>
      <c r="BC170">
        <v>79.179783945158476</v>
      </c>
      <c r="BD170">
        <v>88.021478143371951</v>
      </c>
      <c r="BE170">
        <v>90.312197123513343</v>
      </c>
      <c r="BF170">
        <v>94.160718201948583</v>
      </c>
      <c r="BG170">
        <v>96.570996017063663</v>
      </c>
      <c r="BH170">
        <v>100</v>
      </c>
      <c r="BI170">
        <v>117.41804181975952</v>
      </c>
      <c r="BJ170">
        <v>135.1636739931844</v>
      </c>
      <c r="BK170">
        <v>140.45037727025834</v>
      </c>
      <c r="BL170">
        <v>144.38678431887399</v>
      </c>
      <c r="BM170">
        <v>149.41712700764657</v>
      </c>
      <c r="BN170">
        <v>158.99248852336842</v>
      </c>
      <c r="BO170">
        <v>175.33596526535732</v>
      </c>
      <c r="BP170">
        <v>187.8321153625356</v>
      </c>
      <c r="BQ170">
        <v>187.8321153625356</v>
      </c>
      <c r="BR170">
        <v>187.8321153625356</v>
      </c>
    </row>
    <row r="171" spans="1:70" x14ac:dyDescent="0.35">
      <c r="A171" t="s">
        <v>1814</v>
      </c>
      <c r="B171" t="s">
        <v>1815</v>
      </c>
      <c r="C171" t="s">
        <v>1977</v>
      </c>
      <c r="D171" t="s">
        <v>1978</v>
      </c>
      <c r="E171">
        <v>0</v>
      </c>
      <c r="F171">
        <v>0</v>
      </c>
      <c r="G171">
        <v>0</v>
      </c>
      <c r="H171">
        <v>0</v>
      </c>
      <c r="I171">
        <v>0</v>
      </c>
      <c r="J171">
        <v>0</v>
      </c>
      <c r="K171">
        <v>0</v>
      </c>
      <c r="L171">
        <v>0</v>
      </c>
      <c r="M171">
        <v>0</v>
      </c>
      <c r="N171">
        <v>0</v>
      </c>
      <c r="O171">
        <v>0</v>
      </c>
      <c r="P171">
        <v>0</v>
      </c>
      <c r="Q171">
        <v>0</v>
      </c>
      <c r="R171">
        <v>0</v>
      </c>
      <c r="S171">
        <v>0</v>
      </c>
      <c r="T171">
        <v>0</v>
      </c>
      <c r="U171">
        <v>0</v>
      </c>
      <c r="V171">
        <v>0</v>
      </c>
      <c r="W171">
        <v>0</v>
      </c>
      <c r="X171">
        <v>0</v>
      </c>
      <c r="Y171">
        <v>0</v>
      </c>
      <c r="Z171">
        <v>0</v>
      </c>
      <c r="AA171">
        <v>0</v>
      </c>
      <c r="AB171">
        <v>0</v>
      </c>
      <c r="AC171">
        <v>0</v>
      </c>
      <c r="AD171">
        <v>16.930690448391466</v>
      </c>
      <c r="AE171">
        <v>18.189205105055201</v>
      </c>
      <c r="AF171">
        <v>19.672051410160275</v>
      </c>
      <c r="AG171">
        <v>19.931655330368869</v>
      </c>
      <c r="AH171">
        <v>22.509352951136457</v>
      </c>
      <c r="AI171">
        <v>23.995021037982816</v>
      </c>
      <c r="AJ171">
        <v>25.345620788807487</v>
      </c>
      <c r="AK171">
        <v>27.916127409202975</v>
      </c>
      <c r="AL171">
        <v>30.531964623509708</v>
      </c>
      <c r="AM171">
        <v>31.792403082783945</v>
      </c>
      <c r="AN171">
        <v>33.872831394329658</v>
      </c>
      <c r="AO171">
        <v>35.458522363773959</v>
      </c>
      <c r="AP171">
        <v>37.098602047570822</v>
      </c>
      <c r="AQ171">
        <v>40.078238097692477</v>
      </c>
      <c r="AR171">
        <v>41.711096109984915</v>
      </c>
      <c r="AS171">
        <v>43.06840331501418</v>
      </c>
      <c r="AT171">
        <v>45.099033889580255</v>
      </c>
      <c r="AU171">
        <v>46.855959323936638</v>
      </c>
      <c r="AV171">
        <v>49.269932198791842</v>
      </c>
      <c r="AW171">
        <v>54.378053192636294</v>
      </c>
      <c r="AX171">
        <v>60.971744902763874</v>
      </c>
      <c r="AY171">
        <v>64.777011794412871</v>
      </c>
      <c r="AZ171">
        <v>69.476006456713023</v>
      </c>
      <c r="BA171">
        <v>74.580155350251218</v>
      </c>
      <c r="BB171">
        <v>76.23652117795983</v>
      </c>
      <c r="BC171">
        <v>81.026874147303829</v>
      </c>
      <c r="BD171">
        <v>85.634321169772946</v>
      </c>
      <c r="BE171">
        <v>89.832481485146275</v>
      </c>
      <c r="BF171">
        <v>93.541756039289197</v>
      </c>
      <c r="BG171">
        <v>96.847866456591575</v>
      </c>
      <c r="BH171">
        <v>100</v>
      </c>
      <c r="BI171">
        <v>101.47171045650029</v>
      </c>
      <c r="BJ171">
        <v>103.75916339910177</v>
      </c>
      <c r="BK171">
        <v>106.94183043264252</v>
      </c>
      <c r="BL171">
        <v>109.40159158337795</v>
      </c>
      <c r="BM171">
        <v>112.01157975741317</v>
      </c>
      <c r="BN171">
        <v>116.00497722293601</v>
      </c>
      <c r="BO171">
        <v>127.05476020869872</v>
      </c>
      <c r="BP171">
        <v>133.34784644764224</v>
      </c>
      <c r="BQ171">
        <v>133.34784644764224</v>
      </c>
      <c r="BR171">
        <v>133.34784644764224</v>
      </c>
    </row>
    <row r="172" spans="1:70" x14ac:dyDescent="0.35">
      <c r="A172" t="s">
        <v>1816</v>
      </c>
      <c r="B172" t="s">
        <v>1817</v>
      </c>
      <c r="C172" t="s">
        <v>1977</v>
      </c>
      <c r="D172" t="s">
        <v>1978</v>
      </c>
      <c r="E172">
        <v>0</v>
      </c>
      <c r="F172">
        <v>0</v>
      </c>
      <c r="G172">
        <v>0</v>
      </c>
      <c r="H172">
        <v>2.4326894852055028</v>
      </c>
      <c r="I172">
        <v>2.4788029187917213</v>
      </c>
      <c r="J172">
        <v>2.523063580494834</v>
      </c>
      <c r="K172">
        <v>2.5862636881228092</v>
      </c>
      <c r="L172">
        <v>2.6348474842246357</v>
      </c>
      <c r="M172">
        <v>2.8186836279452261</v>
      </c>
      <c r="N172">
        <v>2.8839423710114418</v>
      </c>
      <c r="O172">
        <v>2.9284088962532211</v>
      </c>
      <c r="P172">
        <v>2.9376727556707984</v>
      </c>
      <c r="Q172">
        <v>3.0961876836296063</v>
      </c>
      <c r="R172">
        <v>3.5126496307133608</v>
      </c>
      <c r="S172">
        <v>4.5353797113157954</v>
      </c>
      <c r="T172">
        <v>5.2038186347711051</v>
      </c>
      <c r="U172">
        <v>5.878011283443481</v>
      </c>
      <c r="V172">
        <v>6.4171718079177875</v>
      </c>
      <c r="W172">
        <v>6.965528068451734</v>
      </c>
      <c r="X172">
        <v>7.973187145624987</v>
      </c>
      <c r="Y172">
        <v>11.321887027919873</v>
      </c>
      <c r="Z172">
        <v>12.959212031781741</v>
      </c>
      <c r="AA172">
        <v>14.438595909184134</v>
      </c>
      <c r="AB172">
        <v>15.245640941418479</v>
      </c>
      <c r="AC172">
        <v>16.372166134152181</v>
      </c>
      <c r="AD172">
        <v>17.468889073122075</v>
      </c>
      <c r="AE172">
        <v>17.75409542533631</v>
      </c>
      <c r="AF172">
        <v>17.846193309905594</v>
      </c>
      <c r="AG172">
        <v>19.480782216033443</v>
      </c>
      <c r="AH172">
        <v>21.949005522487351</v>
      </c>
      <c r="AI172">
        <v>24.909506876461332</v>
      </c>
      <c r="AJ172">
        <v>26.65342488427126</v>
      </c>
      <c r="AK172">
        <v>27.891081812573461</v>
      </c>
      <c r="AL172">
        <v>30.824620738821292</v>
      </c>
      <c r="AM172">
        <v>33.082053067212676</v>
      </c>
      <c r="AN172">
        <v>35.07667984095557</v>
      </c>
      <c r="AO172">
        <v>37.374543793139061</v>
      </c>
      <c r="AP172">
        <v>39.928474696005821</v>
      </c>
      <c r="AQ172">
        <v>42.647920550626672</v>
      </c>
      <c r="AR172">
        <v>45.594527753485075</v>
      </c>
      <c r="AS172">
        <v>47.509173402919814</v>
      </c>
      <c r="AT172">
        <v>50.069606313773953</v>
      </c>
      <c r="AU172">
        <v>53.283741436452573</v>
      </c>
      <c r="AV172">
        <v>55.373025485250409</v>
      </c>
      <c r="AW172">
        <v>57.981300198624488</v>
      </c>
      <c r="AX172">
        <v>60.843935586526015</v>
      </c>
      <c r="AY172">
        <v>66.267260427848001</v>
      </c>
      <c r="AZ172">
        <v>72.116865485945198</v>
      </c>
      <c r="BA172">
        <v>79.135483049424607</v>
      </c>
      <c r="BB172">
        <v>81.126604038965397</v>
      </c>
      <c r="BC172">
        <v>83.505530570073773</v>
      </c>
      <c r="BD172">
        <v>88.952172579253372</v>
      </c>
      <c r="BE172">
        <v>92.378752886835358</v>
      </c>
      <c r="BF172">
        <v>95.652005301938274</v>
      </c>
      <c r="BG172">
        <v>98.729792147805611</v>
      </c>
      <c r="BH172">
        <v>99.999999999999986</v>
      </c>
      <c r="BI172">
        <v>100.97767513471862</v>
      </c>
      <c r="BJ172">
        <v>104.68052347959879</v>
      </c>
      <c r="BK172">
        <v>108.04710546574236</v>
      </c>
      <c r="BL172">
        <v>108.48540415704356</v>
      </c>
      <c r="BM172">
        <v>111.28519630484972</v>
      </c>
      <c r="BN172">
        <v>115.76835257890605</v>
      </c>
      <c r="BO172">
        <v>128.2409468822168</v>
      </c>
      <c r="BP172">
        <v>137.2857582755957</v>
      </c>
      <c r="BQ172">
        <v>137.2857582755957</v>
      </c>
      <c r="BR172">
        <v>137.2857582755957</v>
      </c>
    </row>
    <row r="173" spans="1:70" x14ac:dyDescent="0.35">
      <c r="A173" t="s">
        <v>1818</v>
      </c>
      <c r="B173" t="s">
        <v>1819</v>
      </c>
      <c r="C173" t="s">
        <v>1977</v>
      </c>
      <c r="D173" t="s">
        <v>1978</v>
      </c>
      <c r="E173">
        <v>0</v>
      </c>
      <c r="F173">
        <v>0</v>
      </c>
      <c r="G173">
        <v>0</v>
      </c>
      <c r="H173">
        <v>0</v>
      </c>
      <c r="I173">
        <v>0</v>
      </c>
      <c r="J173">
        <v>0</v>
      </c>
      <c r="K173">
        <v>0</v>
      </c>
      <c r="L173">
        <v>0</v>
      </c>
      <c r="M173">
        <v>0</v>
      </c>
      <c r="N173">
        <v>0</v>
      </c>
      <c r="O173">
        <v>0</v>
      </c>
      <c r="P173">
        <v>0</v>
      </c>
      <c r="Q173">
        <v>0</v>
      </c>
      <c r="R173">
        <v>0</v>
      </c>
      <c r="S173">
        <v>0</v>
      </c>
      <c r="T173">
        <v>0</v>
      </c>
      <c r="U173">
        <v>0</v>
      </c>
      <c r="V173">
        <v>0</v>
      </c>
      <c r="W173">
        <v>0</v>
      </c>
      <c r="X173">
        <v>0</v>
      </c>
      <c r="Y173">
        <v>0.18815677982459481</v>
      </c>
      <c r="Z173">
        <v>0.21038693428073005</v>
      </c>
      <c r="AA173">
        <v>0.23104937685806698</v>
      </c>
      <c r="AB173">
        <v>0.26224684326783182</v>
      </c>
      <c r="AC173">
        <v>0.31476519124417612</v>
      </c>
      <c r="AD173">
        <v>0.34787526614772707</v>
      </c>
      <c r="AE173">
        <v>0.39674084544469862</v>
      </c>
      <c r="AF173">
        <v>0.49654138371932161</v>
      </c>
      <c r="AG173">
        <v>0.66492931673890354</v>
      </c>
      <c r="AH173">
        <v>0.74768882687859017</v>
      </c>
      <c r="AI173">
        <v>0.83609209978589849</v>
      </c>
      <c r="AJ173">
        <v>0.94156775506527435</v>
      </c>
      <c r="AK173">
        <v>1.1652028365219387</v>
      </c>
      <c r="AL173">
        <v>1.4305511021174961</v>
      </c>
      <c r="AM173">
        <v>1.9262318539529308</v>
      </c>
      <c r="AN173">
        <v>3.5312794698242098</v>
      </c>
      <c r="AO173">
        <v>4.8591127659731788</v>
      </c>
      <c r="AP173">
        <v>5.3031070243729683</v>
      </c>
      <c r="AQ173">
        <v>6.880709840208751</v>
      </c>
      <c r="AR173">
        <v>9.9635543810703702</v>
      </c>
      <c r="AS173">
        <v>12.91092207082821</v>
      </c>
      <c r="AT173">
        <v>15.841701380906214</v>
      </c>
      <c r="AU173">
        <v>18.177502365553561</v>
      </c>
      <c r="AV173">
        <v>19.918325024770244</v>
      </c>
      <c r="AW173">
        <v>22.194950949926262</v>
      </c>
      <c r="AX173">
        <v>25.615269388523185</v>
      </c>
      <c r="AY173">
        <v>29.194822532660321</v>
      </c>
      <c r="AZ173">
        <v>31.516456102912489</v>
      </c>
      <c r="BA173">
        <v>34.262359445460405</v>
      </c>
      <c r="BB173">
        <v>37.147950528290508</v>
      </c>
      <c r="BC173">
        <v>39.901204659894624</v>
      </c>
      <c r="BD173">
        <v>42.942802717747178</v>
      </c>
      <c r="BE173">
        <v>52.077280082858117</v>
      </c>
      <c r="BF173">
        <v>66.285697998798071</v>
      </c>
      <c r="BG173">
        <v>82.056434317223506</v>
      </c>
      <c r="BH173">
        <v>100.00000000000001</v>
      </c>
      <c r="BI173">
        <v>121.7111132136499</v>
      </c>
      <c r="BJ173">
        <v>135.76070645495216</v>
      </c>
      <c r="BK173">
        <v>152.62242799858643</v>
      </c>
      <c r="BL173">
        <v>166.92442551110724</v>
      </c>
      <c r="BM173">
        <v>181.32251636562512</v>
      </c>
      <c r="BN173">
        <v>198.24016844342856</v>
      </c>
      <c r="BO173">
        <v>239.77935333170382</v>
      </c>
      <c r="BP173">
        <v>308.81121250270166</v>
      </c>
      <c r="BQ173">
        <v>308.81121250270166</v>
      </c>
      <c r="BR173">
        <v>308.81121250270166</v>
      </c>
    </row>
    <row r="174" spans="1:70" x14ac:dyDescent="0.35">
      <c r="A174" t="s">
        <v>34</v>
      </c>
      <c r="B174" t="s">
        <v>218</v>
      </c>
      <c r="C174" t="s">
        <v>1977</v>
      </c>
      <c r="D174" t="s">
        <v>1978</v>
      </c>
      <c r="E174">
        <v>18.89292412198866</v>
      </c>
      <c r="F174">
        <v>18.858839828030547</v>
      </c>
      <c r="G174">
        <v>18.87929040445313</v>
      </c>
      <c r="H174">
        <v>19.465540259980003</v>
      </c>
      <c r="I174">
        <v>19.387146383886662</v>
      </c>
      <c r="J174">
        <v>19.366695807498211</v>
      </c>
      <c r="K174">
        <v>19.554159424131296</v>
      </c>
      <c r="L174">
        <v>20.448872139602209</v>
      </c>
      <c r="M174">
        <v>20.416492060391572</v>
      </c>
      <c r="N174">
        <v>20.332985540226563</v>
      </c>
      <c r="O174">
        <v>20.707912773475712</v>
      </c>
      <c r="P174">
        <v>21.04193885389698</v>
      </c>
      <c r="Q174">
        <v>21.721920517646549</v>
      </c>
      <c r="R174">
        <v>24.0157934986978</v>
      </c>
      <c r="S174">
        <v>28.177485786869422</v>
      </c>
      <c r="T174">
        <v>29.442013091415856</v>
      </c>
      <c r="U174">
        <v>30.217430778186927</v>
      </c>
      <c r="V174">
        <v>31.664309055260823</v>
      </c>
      <c r="W174">
        <v>33.203214925912249</v>
      </c>
      <c r="X174">
        <v>34.416615789674985</v>
      </c>
      <c r="Y174">
        <v>36.713897200135641</v>
      </c>
      <c r="Z174">
        <v>40.275145228548816</v>
      </c>
      <c r="AA174">
        <v>42.618715666246104</v>
      </c>
      <c r="AB174">
        <v>44.197413245912884</v>
      </c>
      <c r="AC174">
        <v>45.91990692291651</v>
      </c>
      <c r="AD174">
        <v>46.079000477389378</v>
      </c>
      <c r="AE174">
        <v>46.418604026643798</v>
      </c>
      <c r="AF174">
        <v>46.553221649771949</v>
      </c>
      <c r="AG174">
        <v>47.743363817343159</v>
      </c>
      <c r="AH174">
        <v>49.086480556581293</v>
      </c>
      <c r="AI174">
        <v>50.371466958586062</v>
      </c>
      <c r="AJ174">
        <v>52.566823393530925</v>
      </c>
      <c r="AK174">
        <v>55.072803874720591</v>
      </c>
      <c r="AL174">
        <v>57.020500597119423</v>
      </c>
      <c r="AM174">
        <v>59.144497453873363</v>
      </c>
      <c r="AN174">
        <v>61.185322753581723</v>
      </c>
      <c r="AO174">
        <v>63.319809117770077</v>
      </c>
      <c r="AP174">
        <v>65.005708278398899</v>
      </c>
      <c r="AQ174">
        <v>68.43173142645999</v>
      </c>
      <c r="AR174">
        <v>70.309882245757095</v>
      </c>
      <c r="AS174">
        <v>71.388956299153847</v>
      </c>
      <c r="AT174">
        <v>72.400384132377894</v>
      </c>
      <c r="AU174">
        <v>73.709290740079723</v>
      </c>
      <c r="AV174">
        <v>74.512483431169485</v>
      </c>
      <c r="AW174">
        <v>75.571507868310022</v>
      </c>
      <c r="AX174">
        <v>77.81981382787815</v>
      </c>
      <c r="AY174">
        <v>80.628514285281781</v>
      </c>
      <c r="AZ174">
        <v>82.263139031853839</v>
      </c>
      <c r="BA174">
        <v>86.738897266515494</v>
      </c>
      <c r="BB174">
        <v>87.244852545216332</v>
      </c>
      <c r="BC174">
        <v>88.660707690034783</v>
      </c>
      <c r="BD174">
        <v>91.47521607446258</v>
      </c>
      <c r="BE174">
        <v>92.996971263943436</v>
      </c>
      <c r="BF174">
        <v>94.954568959149057</v>
      </c>
      <c r="BG174">
        <v>97.938982049198103</v>
      </c>
      <c r="BH174">
        <v>100</v>
      </c>
      <c r="BI174">
        <v>102.09056659525734</v>
      </c>
      <c r="BJ174">
        <v>106.04269779123895</v>
      </c>
      <c r="BK174">
        <v>106.98086725271517</v>
      </c>
      <c r="BL174">
        <v>107.69003471965748</v>
      </c>
      <c r="BM174">
        <v>106.46376597473552</v>
      </c>
      <c r="BN174">
        <v>109.10098249242797</v>
      </c>
      <c r="BO174">
        <v>112.78717588830614</v>
      </c>
      <c r="BP174">
        <v>115.59429711161984</v>
      </c>
      <c r="BQ174">
        <v>115.59429711161984</v>
      </c>
      <c r="BR174">
        <v>115.59429711161984</v>
      </c>
    </row>
    <row r="175" spans="1:70" x14ac:dyDescent="0.35">
      <c r="A175" t="s">
        <v>1820</v>
      </c>
      <c r="B175" t="s">
        <v>1821</v>
      </c>
      <c r="C175" t="s">
        <v>1977</v>
      </c>
      <c r="D175" t="s">
        <v>1978</v>
      </c>
      <c r="E175" t="s">
        <v>1213</v>
      </c>
      <c r="F175" t="s">
        <v>1213</v>
      </c>
      <c r="G175" t="s">
        <v>1213</v>
      </c>
      <c r="H175" t="s">
        <v>1213</v>
      </c>
      <c r="I175" t="s">
        <v>1213</v>
      </c>
      <c r="J175" t="s">
        <v>1213</v>
      </c>
      <c r="K175" t="s">
        <v>1213</v>
      </c>
      <c r="L175" t="s">
        <v>1213</v>
      </c>
      <c r="M175" t="s">
        <v>1213</v>
      </c>
      <c r="N175" t="s">
        <v>1213</v>
      </c>
      <c r="O175" t="s">
        <v>1213</v>
      </c>
      <c r="P175" t="s">
        <v>1213</v>
      </c>
      <c r="Q175" t="s">
        <v>1213</v>
      </c>
      <c r="R175" t="s">
        <v>1213</v>
      </c>
      <c r="S175" t="s">
        <v>1213</v>
      </c>
      <c r="T175" t="s">
        <v>1213</v>
      </c>
      <c r="U175" t="s">
        <v>1213</v>
      </c>
      <c r="V175" t="s">
        <v>1213</v>
      </c>
      <c r="W175" t="s">
        <v>1213</v>
      </c>
      <c r="X175" t="s">
        <v>1213</v>
      </c>
      <c r="Y175" t="s">
        <v>1213</v>
      </c>
      <c r="Z175" t="s">
        <v>1213</v>
      </c>
      <c r="AA175" t="s">
        <v>1213</v>
      </c>
      <c r="AB175" t="s">
        <v>1213</v>
      </c>
      <c r="AC175" t="s">
        <v>1213</v>
      </c>
      <c r="AD175" t="s">
        <v>1213</v>
      </c>
      <c r="AE175" t="s">
        <v>1213</v>
      </c>
      <c r="AF175" t="s">
        <v>1213</v>
      </c>
      <c r="AG175" t="s">
        <v>1213</v>
      </c>
      <c r="AH175" t="s">
        <v>1213</v>
      </c>
      <c r="AI175" t="s">
        <v>1213</v>
      </c>
      <c r="AJ175" t="s">
        <v>1213</v>
      </c>
      <c r="AK175" t="s">
        <v>1213</v>
      </c>
      <c r="AL175" t="s">
        <v>1213</v>
      </c>
      <c r="AM175" t="s">
        <v>1213</v>
      </c>
      <c r="AN175" t="s">
        <v>1213</v>
      </c>
      <c r="AO175" t="s">
        <v>1213</v>
      </c>
      <c r="AP175" t="s">
        <v>1213</v>
      </c>
      <c r="AQ175" t="s">
        <v>1213</v>
      </c>
      <c r="AR175" t="s">
        <v>1213</v>
      </c>
      <c r="AS175" t="s">
        <v>1213</v>
      </c>
      <c r="AT175" t="s">
        <v>1213</v>
      </c>
      <c r="AU175" t="s">
        <v>1213</v>
      </c>
      <c r="AV175" t="s">
        <v>1213</v>
      </c>
      <c r="AW175" t="s">
        <v>1213</v>
      </c>
      <c r="AX175" t="s">
        <v>1213</v>
      </c>
      <c r="AY175" t="s">
        <v>1213</v>
      </c>
      <c r="AZ175" t="s">
        <v>1213</v>
      </c>
      <c r="BA175" t="s">
        <v>1213</v>
      </c>
      <c r="BB175" t="s">
        <v>1213</v>
      </c>
      <c r="BC175" t="s">
        <v>1213</v>
      </c>
      <c r="BD175" t="s">
        <v>1213</v>
      </c>
      <c r="BE175" t="s">
        <v>1213</v>
      </c>
      <c r="BF175" t="s">
        <v>1213</v>
      </c>
      <c r="BG175" t="s">
        <v>1213</v>
      </c>
      <c r="BH175" t="s">
        <v>1213</v>
      </c>
      <c r="BI175" t="s">
        <v>1213</v>
      </c>
      <c r="BJ175" t="s">
        <v>1213</v>
      </c>
      <c r="BK175" t="s">
        <v>1213</v>
      </c>
      <c r="BL175" t="s">
        <v>1213</v>
      </c>
      <c r="BM175" t="s">
        <v>1213</v>
      </c>
      <c r="BN175" t="s">
        <v>1213</v>
      </c>
      <c r="BO175" t="s">
        <v>1213</v>
      </c>
      <c r="BP175" t="s">
        <v>1213</v>
      </c>
      <c r="BQ175" t="s">
        <v>1213</v>
      </c>
      <c r="BR175" t="s">
        <v>1213</v>
      </c>
    </row>
    <row r="176" spans="1:70" x14ac:dyDescent="0.35">
      <c r="A176" t="s">
        <v>1822</v>
      </c>
      <c r="B176" t="s">
        <v>1823</v>
      </c>
      <c r="C176" t="s">
        <v>1977</v>
      </c>
      <c r="D176" t="s">
        <v>1978</v>
      </c>
      <c r="E176">
        <v>0</v>
      </c>
      <c r="F176">
        <v>0</v>
      </c>
      <c r="G176">
        <v>0</v>
      </c>
      <c r="H176">
        <v>0</v>
      </c>
      <c r="I176">
        <v>0</v>
      </c>
      <c r="J176">
        <v>0</v>
      </c>
      <c r="K176">
        <v>0</v>
      </c>
      <c r="L176">
        <v>0</v>
      </c>
      <c r="M176">
        <v>0</v>
      </c>
      <c r="N176">
        <v>0</v>
      </c>
      <c r="O176">
        <v>0</v>
      </c>
      <c r="P176">
        <v>0</v>
      </c>
      <c r="Q176">
        <v>0</v>
      </c>
      <c r="R176">
        <v>0</v>
      </c>
      <c r="S176">
        <v>0</v>
      </c>
      <c r="T176">
        <v>0</v>
      </c>
      <c r="U176">
        <v>0</v>
      </c>
      <c r="V176">
        <v>0</v>
      </c>
      <c r="W176">
        <v>0</v>
      </c>
      <c r="X176">
        <v>0</v>
      </c>
      <c r="Y176">
        <v>0</v>
      </c>
      <c r="Z176">
        <v>0</v>
      </c>
      <c r="AA176">
        <v>0</v>
      </c>
      <c r="AB176">
        <v>0</v>
      </c>
      <c r="AC176">
        <v>0</v>
      </c>
      <c r="AD176">
        <v>0</v>
      </c>
      <c r="AE176">
        <v>0</v>
      </c>
      <c r="AF176">
        <v>0</v>
      </c>
      <c r="AG176">
        <v>0</v>
      </c>
      <c r="AH176">
        <v>0</v>
      </c>
      <c r="AI176">
        <v>0</v>
      </c>
      <c r="AJ176">
        <v>0</v>
      </c>
      <c r="AK176">
        <v>0</v>
      </c>
      <c r="AL176">
        <v>0</v>
      </c>
      <c r="AM176">
        <v>0</v>
      </c>
      <c r="AN176">
        <v>0</v>
      </c>
      <c r="AO176">
        <v>0</v>
      </c>
      <c r="AP176">
        <v>0</v>
      </c>
      <c r="AQ176">
        <v>0</v>
      </c>
      <c r="AR176">
        <v>0</v>
      </c>
      <c r="AS176">
        <v>0</v>
      </c>
      <c r="AT176">
        <v>0</v>
      </c>
      <c r="AU176">
        <v>48.542879748845799</v>
      </c>
      <c r="AV176">
        <v>52.006973973952924</v>
      </c>
      <c r="AW176">
        <v>54.158311169952952</v>
      </c>
      <c r="AX176">
        <v>55.394174623405718</v>
      </c>
      <c r="AY176">
        <v>58.14237207546671</v>
      </c>
      <c r="AZ176">
        <v>61.949465648520629</v>
      </c>
      <c r="BA176">
        <v>67.58354843422029</v>
      </c>
      <c r="BB176">
        <v>73.971360601502113</v>
      </c>
      <c r="BC176">
        <v>77.577405162337428</v>
      </c>
      <c r="BD176">
        <v>81.460616016542389</v>
      </c>
      <c r="BE176">
        <v>86.93639681133071</v>
      </c>
      <c r="BF176">
        <v>91.805639214347352</v>
      </c>
      <c r="BG176">
        <v>96.71739667765452</v>
      </c>
      <c r="BH176">
        <v>100</v>
      </c>
      <c r="BI176">
        <v>106.72858234593356</v>
      </c>
      <c r="BJ176">
        <v>113.28790735815215</v>
      </c>
      <c r="BK176">
        <v>118.14976105489494</v>
      </c>
      <c r="BL176">
        <v>122.54776084182025</v>
      </c>
      <c r="BM176">
        <v>125.25530946387387</v>
      </c>
      <c r="BN176">
        <v>129.78567539176683</v>
      </c>
      <c r="BO176">
        <v>137.67830719324718</v>
      </c>
      <c r="BP176">
        <v>145.77370165981455</v>
      </c>
      <c r="BQ176">
        <v>145.77370165981455</v>
      </c>
      <c r="BR176">
        <v>145.77370165981455</v>
      </c>
    </row>
    <row r="177" spans="1:70" x14ac:dyDescent="0.35">
      <c r="A177" t="s">
        <v>1824</v>
      </c>
      <c r="B177" t="s">
        <v>1825</v>
      </c>
      <c r="C177" t="s">
        <v>1977</v>
      </c>
      <c r="D177" t="s">
        <v>1978</v>
      </c>
      <c r="E177">
        <v>0</v>
      </c>
      <c r="F177">
        <v>0</v>
      </c>
      <c r="G177">
        <v>0</v>
      </c>
      <c r="H177">
        <v>0</v>
      </c>
      <c r="I177">
        <v>0</v>
      </c>
      <c r="J177">
        <v>0</v>
      </c>
      <c r="K177">
        <v>0</v>
      </c>
      <c r="L177">
        <v>0</v>
      </c>
      <c r="M177">
        <v>0</v>
      </c>
      <c r="N177">
        <v>0</v>
      </c>
      <c r="O177">
        <v>0</v>
      </c>
      <c r="P177">
        <v>0</v>
      </c>
      <c r="Q177">
        <v>0</v>
      </c>
      <c r="R177">
        <v>0</v>
      </c>
      <c r="S177">
        <v>0</v>
      </c>
      <c r="T177">
        <v>0</v>
      </c>
      <c r="U177">
        <v>0</v>
      </c>
      <c r="V177">
        <v>0</v>
      </c>
      <c r="W177">
        <v>0</v>
      </c>
      <c r="X177">
        <v>0</v>
      </c>
      <c r="Y177">
        <v>0</v>
      </c>
      <c r="Z177">
        <v>0</v>
      </c>
      <c r="AA177">
        <v>0</v>
      </c>
      <c r="AB177">
        <v>0</v>
      </c>
      <c r="AC177">
        <v>0</v>
      </c>
      <c r="AD177">
        <v>0</v>
      </c>
      <c r="AE177">
        <v>0</v>
      </c>
      <c r="AF177">
        <v>0</v>
      </c>
      <c r="AG177">
        <v>0</v>
      </c>
      <c r="AH177">
        <v>0</v>
      </c>
      <c r="AI177">
        <v>0</v>
      </c>
      <c r="AJ177">
        <v>0</v>
      </c>
      <c r="AK177">
        <v>0</v>
      </c>
      <c r="AL177">
        <v>0</v>
      </c>
      <c r="AM177">
        <v>0</v>
      </c>
      <c r="AN177">
        <v>0</v>
      </c>
      <c r="AO177">
        <v>0</v>
      </c>
      <c r="AP177">
        <v>0</v>
      </c>
      <c r="AQ177">
        <v>0</v>
      </c>
      <c r="AR177">
        <v>0</v>
      </c>
      <c r="AS177">
        <v>0</v>
      </c>
      <c r="AT177">
        <v>0</v>
      </c>
      <c r="AU177">
        <v>0</v>
      </c>
      <c r="AV177">
        <v>0</v>
      </c>
      <c r="AW177">
        <v>0</v>
      </c>
      <c r="AX177">
        <v>0</v>
      </c>
      <c r="AY177">
        <v>0</v>
      </c>
      <c r="AZ177">
        <v>0</v>
      </c>
      <c r="BA177">
        <v>0</v>
      </c>
      <c r="BB177">
        <v>0</v>
      </c>
      <c r="BC177">
        <v>94.033783837092741</v>
      </c>
      <c r="BD177">
        <v>96.317861566743062</v>
      </c>
      <c r="BE177">
        <v>98.003108554837539</v>
      </c>
      <c r="BF177">
        <v>99.255209196272247</v>
      </c>
      <c r="BG177">
        <v>99.43272819080542</v>
      </c>
      <c r="BH177">
        <v>100</v>
      </c>
      <c r="BI177">
        <v>100.57831743552114</v>
      </c>
      <c r="BJ177">
        <v>0</v>
      </c>
      <c r="BK177">
        <v>0</v>
      </c>
      <c r="BL177">
        <v>0</v>
      </c>
      <c r="BM177">
        <v>0</v>
      </c>
      <c r="BN177">
        <v>0</v>
      </c>
      <c r="BO177">
        <v>0</v>
      </c>
      <c r="BP177">
        <v>0</v>
      </c>
      <c r="BQ177">
        <v>0</v>
      </c>
      <c r="BR177">
        <v>0</v>
      </c>
    </row>
    <row r="178" spans="1:70" x14ac:dyDescent="0.35">
      <c r="A178" t="s">
        <v>1826</v>
      </c>
      <c r="B178" t="s">
        <v>1827</v>
      </c>
      <c r="C178" t="s">
        <v>1977</v>
      </c>
      <c r="D178" t="s">
        <v>1978</v>
      </c>
      <c r="E178">
        <v>0</v>
      </c>
      <c r="F178">
        <v>0</v>
      </c>
      <c r="G178">
        <v>0</v>
      </c>
      <c r="H178">
        <v>11.196779316623147</v>
      </c>
      <c r="I178">
        <v>11.309196779642534</v>
      </c>
      <c r="J178">
        <v>11.803833617040459</v>
      </c>
      <c r="K178">
        <v>13.051667456443736</v>
      </c>
      <c r="L178">
        <v>13.107876187953432</v>
      </c>
      <c r="M178">
        <v>12.724720001589288</v>
      </c>
      <c r="N178">
        <v>14.079350430926507</v>
      </c>
      <c r="O178">
        <v>14.236734879153786</v>
      </c>
      <c r="P178">
        <v>14.833484245348664</v>
      </c>
      <c r="Q178">
        <v>16.279922269550717</v>
      </c>
      <c r="R178">
        <v>18.198513638387677</v>
      </c>
      <c r="S178">
        <v>18.816809684985103</v>
      </c>
      <c r="T178">
        <v>20.532112808251476</v>
      </c>
      <c r="U178">
        <v>25.363253281492767</v>
      </c>
      <c r="V178">
        <v>31.260486029053848</v>
      </c>
      <c r="W178">
        <v>34.415669491123282</v>
      </c>
      <c r="X178">
        <v>36.916958043324307</v>
      </c>
      <c r="Y178">
        <v>40.721352354321617</v>
      </c>
      <c r="Z178">
        <v>50.05200178490643</v>
      </c>
      <c r="AA178">
        <v>55.878973618127205</v>
      </c>
      <c r="AB178">
        <v>54.487807513252399</v>
      </c>
      <c r="AC178">
        <v>59.045398826423586</v>
      </c>
      <c r="AD178">
        <v>58.500174130901136</v>
      </c>
      <c r="AE178">
        <v>56.623739310658991</v>
      </c>
      <c r="AF178">
        <v>52.823092248447807</v>
      </c>
      <c r="AG178">
        <v>52.086757865670585</v>
      </c>
      <c r="AH178">
        <v>50.6056577903895</v>
      </c>
      <c r="AI178">
        <v>50.21313348201339</v>
      </c>
      <c r="AJ178">
        <v>46.298195332361686</v>
      </c>
      <c r="AK178">
        <v>44.226065013545153</v>
      </c>
      <c r="AL178">
        <v>43.688702859971485</v>
      </c>
      <c r="AM178">
        <v>59.434573734112419</v>
      </c>
      <c r="AN178">
        <v>65.712819326944157</v>
      </c>
      <c r="AO178">
        <v>69.188276708690594</v>
      </c>
      <c r="AP178">
        <v>71.217881964994007</v>
      </c>
      <c r="AQ178">
        <v>74.456882472940492</v>
      </c>
      <c r="AR178">
        <v>72.742791938647045</v>
      </c>
      <c r="AS178">
        <v>74.852441827008263</v>
      </c>
      <c r="AT178">
        <v>77.850667075957659</v>
      </c>
      <c r="AU178">
        <v>79.897256777438955</v>
      </c>
      <c r="AV178">
        <v>78.607389318521967</v>
      </c>
      <c r="AW178">
        <v>78.813768111948619</v>
      </c>
      <c r="AX178">
        <v>84.959269960654524</v>
      </c>
      <c r="AY178">
        <v>84.993666426225644</v>
      </c>
      <c r="AZ178">
        <v>85.039528380320476</v>
      </c>
      <c r="BA178">
        <v>94.653340507447183</v>
      </c>
      <c r="BB178">
        <v>95.205081067678535</v>
      </c>
      <c r="BC178">
        <v>95.970599496176249</v>
      </c>
      <c r="BD178">
        <v>98.794424154648283</v>
      </c>
      <c r="BE178">
        <v>99.244027522058872</v>
      </c>
      <c r="BF178">
        <v>101.5238922363669</v>
      </c>
      <c r="BG178">
        <v>100.57942840105125</v>
      </c>
      <c r="BH178">
        <v>100</v>
      </c>
      <c r="BI178">
        <v>101.65388922387815</v>
      </c>
      <c r="BJ178">
        <v>104.49651132741776</v>
      </c>
      <c r="BK178">
        <v>107.59755362218928</v>
      </c>
      <c r="BL178">
        <v>104.9185976397623</v>
      </c>
      <c r="BM178">
        <v>107.95934188991264</v>
      </c>
      <c r="BN178">
        <v>112.10267895598204</v>
      </c>
      <c r="BO178">
        <v>116.84038246188268</v>
      </c>
      <c r="BP178">
        <v>121.16461366181376</v>
      </c>
      <c r="BQ178">
        <v>121.16461366181376</v>
      </c>
      <c r="BR178">
        <v>121.16461366181376</v>
      </c>
    </row>
    <row r="179" spans="1:70" x14ac:dyDescent="0.35">
      <c r="A179" t="s">
        <v>1828</v>
      </c>
      <c r="B179" t="s">
        <v>1829</v>
      </c>
      <c r="C179" t="s">
        <v>1977</v>
      </c>
      <c r="D179" t="s">
        <v>1978</v>
      </c>
      <c r="E179">
        <v>4.1454700225117061E-2</v>
      </c>
      <c r="F179">
        <v>4.4057701887986828E-2</v>
      </c>
      <c r="G179">
        <v>4.6377618489600682E-2</v>
      </c>
      <c r="H179">
        <v>4.5127901510688739E-2</v>
      </c>
      <c r="I179">
        <v>4.5514554277647487E-2</v>
      </c>
      <c r="J179">
        <v>4.7382225232268239E-2</v>
      </c>
      <c r="K179">
        <v>5.197372683945755E-2</v>
      </c>
      <c r="L179">
        <v>5.0037010748024274E-2</v>
      </c>
      <c r="M179">
        <v>4.9798805025475082E-2</v>
      </c>
      <c r="N179">
        <v>5.4856361307116158E-2</v>
      </c>
      <c r="O179">
        <v>6.2402994775969341E-2</v>
      </c>
      <c r="P179">
        <v>7.2386921578907568E-2</v>
      </c>
      <c r="Q179">
        <v>7.4889807793371649E-2</v>
      </c>
      <c r="R179">
        <v>7.8935852818650218E-2</v>
      </c>
      <c r="S179">
        <v>8.8940493162845746E-2</v>
      </c>
      <c r="T179">
        <v>0.1191484097553481</v>
      </c>
      <c r="U179">
        <v>0.14810147332589707</v>
      </c>
      <c r="V179">
        <v>0.17044677785767856</v>
      </c>
      <c r="W179">
        <v>0.20744948772155422</v>
      </c>
      <c r="X179">
        <v>0.23174126390883226</v>
      </c>
      <c r="Y179">
        <v>0.25485110988479143</v>
      </c>
      <c r="Z179">
        <v>0.30789282007487656</v>
      </c>
      <c r="AA179">
        <v>0.33159363115633977</v>
      </c>
      <c r="AB179">
        <v>0.40856424422286597</v>
      </c>
      <c r="AC179">
        <v>0.48137257135964046</v>
      </c>
      <c r="AD179">
        <v>0.51716428194564812</v>
      </c>
      <c r="AE179">
        <v>0.54673134721234995</v>
      </c>
      <c r="AF179">
        <v>0.60845907996213167</v>
      </c>
      <c r="AG179">
        <v>0.94013757673319187</v>
      </c>
      <c r="AH179">
        <v>1.4145938755158234</v>
      </c>
      <c r="AI179">
        <v>1.5187702312069822</v>
      </c>
      <c r="AJ179">
        <v>1.7163162666877292</v>
      </c>
      <c r="AK179">
        <v>2.4816018273334741</v>
      </c>
      <c r="AL179">
        <v>3.900215786284694</v>
      </c>
      <c r="AM179">
        <v>6.1245755004571212</v>
      </c>
      <c r="AN179">
        <v>10.585440829790226</v>
      </c>
      <c r="AO179">
        <v>13.683618633631259</v>
      </c>
      <c r="AP179">
        <v>14.850814090981093</v>
      </c>
      <c r="AQ179">
        <v>16.335357621988269</v>
      </c>
      <c r="AR179">
        <v>17.41649258478698</v>
      </c>
      <c r="AS179">
        <v>18.624028898957679</v>
      </c>
      <c r="AT179">
        <v>22.139062223280778</v>
      </c>
      <c r="AU179">
        <v>24.989816105287289</v>
      </c>
      <c r="AV179">
        <v>28.496333026503699</v>
      </c>
      <c r="AW179">
        <v>32.770222690801326</v>
      </c>
      <c r="AX179">
        <v>38.624129247248639</v>
      </c>
      <c r="AY179">
        <v>41.801049438071743</v>
      </c>
      <c r="AZ179">
        <v>44.053293312747805</v>
      </c>
      <c r="BA179">
        <v>49.155138328283321</v>
      </c>
      <c r="BB179">
        <v>55.318124892557201</v>
      </c>
      <c r="BC179">
        <v>62.918864093656488</v>
      </c>
      <c r="BD179">
        <v>69.730546637568267</v>
      </c>
      <c r="BE179">
        <v>78.254576919788576</v>
      </c>
      <c r="BF179">
        <v>84.902708887279331</v>
      </c>
      <c r="BG179">
        <v>91.735178719416837</v>
      </c>
      <c r="BH179">
        <v>100</v>
      </c>
      <c r="BI179">
        <v>115.69681263879738</v>
      </c>
      <c r="BJ179">
        <v>134.78940866152311</v>
      </c>
      <c r="BK179">
        <v>151.09233121323092</v>
      </c>
      <c r="BL179">
        <v>168.31145139833603</v>
      </c>
      <c r="BM179">
        <v>190.60602568199357</v>
      </c>
      <c r="BN179">
        <v>222.91917115300433</v>
      </c>
      <c r="BO179">
        <v>264.93316594747773</v>
      </c>
      <c r="BP179">
        <v>330.26449300899452</v>
      </c>
      <c r="BQ179">
        <v>330.26449300899452</v>
      </c>
      <c r="BR179">
        <v>330.26449300899452</v>
      </c>
    </row>
    <row r="180" spans="1:70" x14ac:dyDescent="0.35">
      <c r="A180" t="s">
        <v>1830</v>
      </c>
      <c r="B180" t="s">
        <v>1831</v>
      </c>
      <c r="C180" t="s">
        <v>1977</v>
      </c>
      <c r="D180" t="s">
        <v>1978</v>
      </c>
      <c r="E180">
        <v>0</v>
      </c>
      <c r="F180">
        <v>0</v>
      </c>
      <c r="G180">
        <v>0</v>
      </c>
      <c r="H180">
        <v>0</v>
      </c>
      <c r="I180">
        <v>0</v>
      </c>
      <c r="J180">
        <v>0</v>
      </c>
      <c r="K180">
        <v>0</v>
      </c>
      <c r="L180">
        <v>0</v>
      </c>
      <c r="M180">
        <v>0</v>
      </c>
      <c r="N180">
        <v>0</v>
      </c>
      <c r="O180">
        <v>0</v>
      </c>
      <c r="P180">
        <v>0</v>
      </c>
      <c r="Q180">
        <v>0</v>
      </c>
      <c r="R180">
        <v>0</v>
      </c>
      <c r="S180">
        <v>0</v>
      </c>
      <c r="T180">
        <v>0</v>
      </c>
      <c r="U180">
        <v>0</v>
      </c>
      <c r="V180">
        <v>0</v>
      </c>
      <c r="W180">
        <v>0</v>
      </c>
      <c r="X180">
        <v>0</v>
      </c>
      <c r="Y180">
        <v>0</v>
      </c>
      <c r="Z180">
        <v>0</v>
      </c>
      <c r="AA180">
        <v>0</v>
      </c>
      <c r="AB180">
        <v>0</v>
      </c>
      <c r="AC180">
        <v>0</v>
      </c>
      <c r="AD180">
        <v>0</v>
      </c>
      <c r="AE180">
        <v>0</v>
      </c>
      <c r="AF180">
        <v>0</v>
      </c>
      <c r="AG180">
        <v>0</v>
      </c>
      <c r="AH180">
        <v>0</v>
      </c>
      <c r="AI180">
        <v>0</v>
      </c>
      <c r="AJ180">
        <v>0</v>
      </c>
      <c r="AK180">
        <v>0</v>
      </c>
      <c r="AL180">
        <v>0</v>
      </c>
      <c r="AM180">
        <v>0</v>
      </c>
      <c r="AN180">
        <v>0</v>
      </c>
      <c r="AO180">
        <v>0</v>
      </c>
      <c r="AP180">
        <v>0</v>
      </c>
      <c r="AQ180">
        <v>0</v>
      </c>
      <c r="AR180">
        <v>31.193130498068601</v>
      </c>
      <c r="AS180">
        <v>33.398457849250434</v>
      </c>
      <c r="AT180">
        <v>35.397703517634547</v>
      </c>
      <c r="AU180">
        <v>36.725179224390644</v>
      </c>
      <c r="AV180">
        <v>38.672490622212948</v>
      </c>
      <c r="AW180">
        <v>41.948132036040157</v>
      </c>
      <c r="AX180">
        <v>45.974775119854577</v>
      </c>
      <c r="AY180">
        <v>50.176961362620844</v>
      </c>
      <c r="AZ180">
        <v>55.760119110268747</v>
      </c>
      <c r="BA180">
        <v>66.815233589899563</v>
      </c>
      <c r="BB180">
        <v>69.278712324735665</v>
      </c>
      <c r="BC180">
        <v>73.057959094869219</v>
      </c>
      <c r="BD180">
        <v>78.962786799910248</v>
      </c>
      <c r="BE180">
        <v>84.643014770934641</v>
      </c>
      <c r="BF180">
        <v>90.682689879634736</v>
      </c>
      <c r="BG180">
        <v>96.156268582713707</v>
      </c>
      <c r="BH180">
        <v>100</v>
      </c>
      <c r="BI180">
        <v>103.5231731762846</v>
      </c>
      <c r="BJ180">
        <v>107.50951067026423</v>
      </c>
      <c r="BK180">
        <v>112.82826126211792</v>
      </c>
      <c r="BL180">
        <v>118.89423568622239</v>
      </c>
      <c r="BM180">
        <v>123.27169960687253</v>
      </c>
      <c r="BN180">
        <v>129.34703927072525</v>
      </c>
      <c r="BO180">
        <v>142.88634288030147</v>
      </c>
      <c r="BP180">
        <v>154.87116143386208</v>
      </c>
      <c r="BQ180">
        <v>154.87116143386208</v>
      </c>
      <c r="BR180">
        <v>154.87116143386208</v>
      </c>
    </row>
    <row r="181" spans="1:70" x14ac:dyDescent="0.35">
      <c r="A181" t="s">
        <v>1832</v>
      </c>
      <c r="B181" t="s">
        <v>1833</v>
      </c>
      <c r="C181" t="s">
        <v>1977</v>
      </c>
      <c r="D181" t="s">
        <v>1978</v>
      </c>
      <c r="E181">
        <v>15.426448519587749</v>
      </c>
      <c r="F181">
        <v>15.628170833333245</v>
      </c>
      <c r="G181">
        <v>16.008110833333284</v>
      </c>
      <c r="H181">
        <v>16.527357499999901</v>
      </c>
      <c r="I181">
        <v>17.489872499999951</v>
      </c>
      <c r="J181">
        <v>18.173383333333284</v>
      </c>
      <c r="K181">
        <v>19.22055916666654</v>
      </c>
      <c r="L181">
        <v>19.884693333333207</v>
      </c>
      <c r="M181">
        <v>20.624561666666548</v>
      </c>
      <c r="N181">
        <v>22.155273333333216</v>
      </c>
      <c r="O181">
        <v>22.968134999999929</v>
      </c>
      <c r="P181">
        <v>24.685618333333188</v>
      </c>
      <c r="Q181">
        <v>26.611785833333208</v>
      </c>
      <c r="R181">
        <v>28.74663916666654</v>
      </c>
      <c r="S181">
        <v>31.503850833333164</v>
      </c>
      <c r="T181">
        <v>34.722749166666524</v>
      </c>
      <c r="U181">
        <v>37.788994166666427</v>
      </c>
      <c r="V181">
        <v>40.207223333333168</v>
      </c>
      <c r="W181">
        <v>41.86054916666648</v>
      </c>
      <c r="X181">
        <v>43.618399166666514</v>
      </c>
      <c r="Y181">
        <v>46.459464166666436</v>
      </c>
      <c r="Z181">
        <v>49.590333333333128</v>
      </c>
      <c r="AA181">
        <v>52.521665833333088</v>
      </c>
      <c r="AB181">
        <v>53.961200833333116</v>
      </c>
      <c r="AC181">
        <v>55.74280583333303</v>
      </c>
      <c r="AD181">
        <v>57.001804166666439</v>
      </c>
      <c r="AE181">
        <v>57.049313333333032</v>
      </c>
      <c r="AF181">
        <v>56.654982499999718</v>
      </c>
      <c r="AG181">
        <v>57.073068333333026</v>
      </c>
      <c r="AH181">
        <v>57.690689166666402</v>
      </c>
      <c r="AI181">
        <v>59.106471666666387</v>
      </c>
      <c r="AJ181">
        <v>60.973172499999663</v>
      </c>
      <c r="AK181">
        <v>62.91430333333301</v>
      </c>
      <c r="AL181">
        <v>64.540124999999733</v>
      </c>
      <c r="AM181">
        <v>66.348232499999668</v>
      </c>
      <c r="AN181">
        <v>67.624254999999678</v>
      </c>
      <c r="AO181">
        <v>68.94249999999964</v>
      </c>
      <c r="AP181">
        <v>70.396666666666334</v>
      </c>
      <c r="AQ181">
        <v>71.775833333332997</v>
      </c>
      <c r="AR181">
        <v>73.324166666666301</v>
      </c>
      <c r="AS181">
        <v>75.054999999999652</v>
      </c>
      <c r="AT181">
        <v>78.174166666666338</v>
      </c>
      <c r="AU181">
        <v>80.744166666666331</v>
      </c>
      <c r="AV181">
        <v>82.433333333332939</v>
      </c>
      <c r="AW181">
        <v>83.474999999999582</v>
      </c>
      <c r="AX181">
        <v>84.884166666666246</v>
      </c>
      <c r="AY181">
        <v>85.819166666666291</v>
      </c>
      <c r="AZ181">
        <v>87.204166666666239</v>
      </c>
      <c r="BA181">
        <v>89.372499999999604</v>
      </c>
      <c r="BB181">
        <v>90.43583333333288</v>
      </c>
      <c r="BC181">
        <v>91.589166666666259</v>
      </c>
      <c r="BD181">
        <v>93.733333333333164</v>
      </c>
      <c r="BE181">
        <v>96.034999999999712</v>
      </c>
      <c r="BF181">
        <v>98.442499999999797</v>
      </c>
      <c r="BG181">
        <v>99.403333333333237</v>
      </c>
      <c r="BH181">
        <v>100</v>
      </c>
      <c r="BI181">
        <v>100.31666666666592</v>
      </c>
      <c r="BJ181">
        <v>101.7024999999993</v>
      </c>
      <c r="BK181">
        <v>103.43499999999969</v>
      </c>
      <c r="BL181">
        <v>106.15916666666661</v>
      </c>
      <c r="BM181">
        <v>107.50999999999976</v>
      </c>
      <c r="BN181">
        <v>110.38666666666627</v>
      </c>
      <c r="BO181">
        <v>121.42666666666632</v>
      </c>
      <c r="BP181">
        <v>126.08749999999931</v>
      </c>
      <c r="BQ181">
        <v>126.08749999999931</v>
      </c>
      <c r="BR181">
        <v>126.08749999999931</v>
      </c>
    </row>
    <row r="182" spans="1:70" x14ac:dyDescent="0.35">
      <c r="A182" t="s">
        <v>1834</v>
      </c>
      <c r="B182" t="s">
        <v>1835</v>
      </c>
      <c r="C182" t="s">
        <v>1977</v>
      </c>
      <c r="D182" t="s">
        <v>1978</v>
      </c>
      <c r="E182">
        <v>8.3138809999999825</v>
      </c>
      <c r="F182">
        <v>8.4930594999999816</v>
      </c>
      <c r="G182">
        <v>8.941005499999978</v>
      </c>
      <c r="H182">
        <v>9.1619923333333162</v>
      </c>
      <c r="I182">
        <v>9.6995278333333417</v>
      </c>
      <c r="J182">
        <v>10.105668833333304</v>
      </c>
      <c r="K182">
        <v>10.434160000000006</v>
      </c>
      <c r="L182">
        <v>10.911968333333357</v>
      </c>
      <c r="M182">
        <v>11.288244999999975</v>
      </c>
      <c r="N182">
        <v>11.62271000000001</v>
      </c>
      <c r="O182">
        <v>12.859041666666624</v>
      </c>
      <c r="P182">
        <v>13.659370833333311</v>
      </c>
      <c r="Q182">
        <v>14.650827499999966</v>
      </c>
      <c r="R182">
        <v>15.737841666666684</v>
      </c>
      <c r="S182">
        <v>17.219050833333299</v>
      </c>
      <c r="T182">
        <v>19.231824166666637</v>
      </c>
      <c r="U182">
        <v>20.993742500000007</v>
      </c>
      <c r="V182">
        <v>22.904979166666617</v>
      </c>
      <c r="W182">
        <v>24.774408333333298</v>
      </c>
      <c r="X182">
        <v>25.89166666666663</v>
      </c>
      <c r="Y182">
        <v>28.708333333333218</v>
      </c>
      <c r="Z182">
        <v>32.624999999999964</v>
      </c>
      <c r="AA182">
        <v>36.324999999999967</v>
      </c>
      <c r="AB182">
        <v>39.399999999999906</v>
      </c>
      <c r="AC182">
        <v>41.849999999999902</v>
      </c>
      <c r="AD182">
        <v>44.241666666666568</v>
      </c>
      <c r="AE182">
        <v>47.416666666666615</v>
      </c>
      <c r="AF182">
        <v>51.549999999999947</v>
      </c>
      <c r="AG182">
        <v>54.991666666666582</v>
      </c>
      <c r="AH182">
        <v>57.49166666666649</v>
      </c>
      <c r="AI182">
        <v>59.866666666666518</v>
      </c>
      <c r="AJ182">
        <v>61.924999999999869</v>
      </c>
      <c r="AK182">
        <v>63.366666666666575</v>
      </c>
      <c r="AL182">
        <v>64.816666666666521</v>
      </c>
      <c r="AM182">
        <v>65.708333333333229</v>
      </c>
      <c r="AN182">
        <v>67.324999999999832</v>
      </c>
      <c r="AO182">
        <v>68.174999999999855</v>
      </c>
      <c r="AP182">
        <v>69.924999999999855</v>
      </c>
      <c r="AQ182">
        <v>71.499999999999844</v>
      </c>
      <c r="AR182">
        <v>73.191666666666492</v>
      </c>
      <c r="AS182">
        <v>75.449999999999875</v>
      </c>
      <c r="AT182">
        <v>77.716666666666583</v>
      </c>
      <c r="AU182">
        <v>78.716666666666526</v>
      </c>
      <c r="AV182">
        <v>80.674999999999869</v>
      </c>
      <c r="AW182">
        <v>81.041666666666572</v>
      </c>
      <c r="AX182">
        <v>82.283333333333161</v>
      </c>
      <c r="AY182">
        <v>84.199999999999875</v>
      </c>
      <c r="AZ182">
        <v>84.799999999999883</v>
      </c>
      <c r="BA182">
        <v>87.98333333333315</v>
      </c>
      <c r="BB182">
        <v>89.916666666666529</v>
      </c>
      <c r="BC182">
        <v>92.091666666666526</v>
      </c>
      <c r="BD182">
        <v>93.275000000000261</v>
      </c>
      <c r="BE182">
        <v>93.924999999999514</v>
      </c>
      <c r="BF182">
        <v>95.916666666666217</v>
      </c>
      <c r="BG182">
        <v>97.874999999999446</v>
      </c>
      <c r="BH182">
        <v>100</v>
      </c>
      <c r="BI182">
        <v>103.54999999999932</v>
      </c>
      <c r="BJ182">
        <v>105.49166666666628</v>
      </c>
      <c r="BK182">
        <v>108.40833333333261</v>
      </c>
      <c r="BL182">
        <v>110.75833333333287</v>
      </c>
      <c r="BM182">
        <v>112.18333333333349</v>
      </c>
      <c r="BN182">
        <v>116.09166666666638</v>
      </c>
      <c r="BO182">
        <v>122.78333333333265</v>
      </c>
      <c r="BP182">
        <v>129.55833333333305</v>
      </c>
      <c r="BQ182">
        <v>129.55833333333305</v>
      </c>
      <c r="BR182">
        <v>129.55833333333305</v>
      </c>
    </row>
    <row r="183" spans="1:70" x14ac:dyDescent="0.35">
      <c r="A183" t="s">
        <v>37</v>
      </c>
      <c r="B183" t="s">
        <v>608</v>
      </c>
      <c r="C183" t="s">
        <v>1977</v>
      </c>
      <c r="D183" t="s">
        <v>1978</v>
      </c>
      <c r="E183">
        <v>0</v>
      </c>
      <c r="F183">
        <v>0</v>
      </c>
      <c r="G183">
        <v>0</v>
      </c>
      <c r="H183">
        <v>0</v>
      </c>
      <c r="I183">
        <v>1.948609537520166</v>
      </c>
      <c r="J183">
        <v>2.1136931912608756</v>
      </c>
      <c r="K183">
        <v>2.4178318849616738</v>
      </c>
      <c r="L183">
        <v>2.3499311533397269</v>
      </c>
      <c r="M183">
        <v>2.3776572854206171</v>
      </c>
      <c r="N183">
        <v>2.4741329082531052</v>
      </c>
      <c r="O183">
        <v>2.8511234285838962</v>
      </c>
      <c r="P183">
        <v>2.7941151059977263</v>
      </c>
      <c r="Q183">
        <v>3.0285140899300562</v>
      </c>
      <c r="R183">
        <v>3.3746663613226784</v>
      </c>
      <c r="S183">
        <v>4.0430641881663272</v>
      </c>
      <c r="T183">
        <v>4.3497704396541375</v>
      </c>
      <c r="U183">
        <v>4.2143518320115199</v>
      </c>
      <c r="V183">
        <v>4.6315243181543009</v>
      </c>
      <c r="W183">
        <v>4.9717603208704348</v>
      </c>
      <c r="X183">
        <v>5.1490261374220951</v>
      </c>
      <c r="Y183">
        <v>5.9051350235282136</v>
      </c>
      <c r="Z183">
        <v>6.5632538614861575</v>
      </c>
      <c r="AA183">
        <v>7.3310591724505425</v>
      </c>
      <c r="AB183">
        <v>8.2384418198837075</v>
      </c>
      <c r="AC183">
        <v>8.472890157898588</v>
      </c>
      <c r="AD183">
        <v>9.155181607192965</v>
      </c>
      <c r="AE183">
        <v>10.8945699419764</v>
      </c>
      <c r="AF183">
        <v>12.065771949829161</v>
      </c>
      <c r="AG183">
        <v>13.149640652157601</v>
      </c>
      <c r="AH183">
        <v>14.312974490031147</v>
      </c>
      <c r="AI183">
        <v>15.492320702692894</v>
      </c>
      <c r="AJ183">
        <v>17.902531203421869</v>
      </c>
      <c r="AK183">
        <v>20.972730021508294</v>
      </c>
      <c r="AL183">
        <v>22.546816082209659</v>
      </c>
      <c r="AM183">
        <v>24.429314405136161</v>
      </c>
      <c r="AN183">
        <v>26.291553593004373</v>
      </c>
      <c r="AO183">
        <v>28.715757516917844</v>
      </c>
      <c r="AP183">
        <v>29.867256121252272</v>
      </c>
      <c r="AQ183">
        <v>33.225670113132495</v>
      </c>
      <c r="AR183">
        <v>35.701352208548116</v>
      </c>
      <c r="AS183">
        <v>36.586324541298403</v>
      </c>
      <c r="AT183">
        <v>37.569876070608331</v>
      </c>
      <c r="AU183">
        <v>38.70801770361382</v>
      </c>
      <c r="AV183">
        <v>40.917087881061462</v>
      </c>
      <c r="AW183">
        <v>42.079874313206808</v>
      </c>
      <c r="AX183">
        <v>44.956594503716744</v>
      </c>
      <c r="AY183">
        <v>48.067741810799362</v>
      </c>
      <c r="AZ183">
        <v>49.158504258314103</v>
      </c>
      <c r="BA183">
        <v>54.029045316856461</v>
      </c>
      <c r="BB183">
        <v>60.023472662463355</v>
      </c>
      <c r="BC183">
        <v>65.62156430576448</v>
      </c>
      <c r="BD183">
        <v>71.67651556311661</v>
      </c>
      <c r="BE183">
        <v>78.456977609214306</v>
      </c>
      <c r="BF183">
        <v>85.549616363462761</v>
      </c>
      <c r="BG183">
        <v>92.705118618446889</v>
      </c>
      <c r="BH183">
        <v>100</v>
      </c>
      <c r="BI183">
        <v>108.79034332004633</v>
      </c>
      <c r="BJ183">
        <v>112.73627362736318</v>
      </c>
      <c r="BK183">
        <v>117.31467789636116</v>
      </c>
      <c r="BL183">
        <v>123.84756332776146</v>
      </c>
      <c r="BM183">
        <v>130.10479619390517</v>
      </c>
      <c r="BN183">
        <v>135.50372894432306</v>
      </c>
      <c r="BO183">
        <v>145.87083708370835</v>
      </c>
      <c r="BP183">
        <v>156.2491963482066</v>
      </c>
      <c r="BQ183">
        <v>156.2491963482066</v>
      </c>
      <c r="BR183">
        <v>156.2491963482066</v>
      </c>
    </row>
    <row r="184" spans="1:70" x14ac:dyDescent="0.35">
      <c r="A184" t="s">
        <v>1440</v>
      </c>
      <c r="B184" t="s">
        <v>1836</v>
      </c>
      <c r="C184" t="s">
        <v>1977</v>
      </c>
      <c r="D184" t="s">
        <v>1978</v>
      </c>
      <c r="E184" t="s">
        <v>1213</v>
      </c>
      <c r="F184" t="s">
        <v>1213</v>
      </c>
      <c r="G184" t="s">
        <v>1213</v>
      </c>
      <c r="H184" t="s">
        <v>1213</v>
      </c>
      <c r="I184" t="s">
        <v>1213</v>
      </c>
      <c r="J184" t="s">
        <v>1213</v>
      </c>
      <c r="K184" t="s">
        <v>1213</v>
      </c>
      <c r="L184" t="s">
        <v>1213</v>
      </c>
      <c r="M184" t="s">
        <v>1213</v>
      </c>
      <c r="N184" t="s">
        <v>1213</v>
      </c>
      <c r="O184" t="s">
        <v>1213</v>
      </c>
      <c r="P184" t="s">
        <v>1213</v>
      </c>
      <c r="Q184" t="s">
        <v>1213</v>
      </c>
      <c r="R184" t="s">
        <v>1213</v>
      </c>
      <c r="S184" t="s">
        <v>1213</v>
      </c>
      <c r="T184" t="s">
        <v>1213</v>
      </c>
      <c r="U184" t="s">
        <v>1213</v>
      </c>
      <c r="V184" t="s">
        <v>1213</v>
      </c>
      <c r="W184" t="s">
        <v>1213</v>
      </c>
      <c r="X184" t="s">
        <v>1213</v>
      </c>
      <c r="Y184" t="s">
        <v>1213</v>
      </c>
      <c r="Z184" t="s">
        <v>1213</v>
      </c>
      <c r="AA184" t="s">
        <v>1213</v>
      </c>
      <c r="AB184" t="s">
        <v>1213</v>
      </c>
      <c r="AC184" t="s">
        <v>1213</v>
      </c>
      <c r="AD184" t="s">
        <v>1213</v>
      </c>
      <c r="AE184" t="s">
        <v>1213</v>
      </c>
      <c r="AF184" t="s">
        <v>1213</v>
      </c>
      <c r="AG184" t="s">
        <v>1213</v>
      </c>
      <c r="AH184" t="s">
        <v>1213</v>
      </c>
      <c r="AI184" t="s">
        <v>1213</v>
      </c>
      <c r="AJ184" t="s">
        <v>1213</v>
      </c>
      <c r="AK184" t="s">
        <v>1213</v>
      </c>
      <c r="AL184" t="s">
        <v>1213</v>
      </c>
      <c r="AM184" t="s">
        <v>1213</v>
      </c>
      <c r="AN184" t="s">
        <v>1213</v>
      </c>
      <c r="AO184" t="s">
        <v>1213</v>
      </c>
      <c r="AP184" t="s">
        <v>1213</v>
      </c>
      <c r="AQ184" t="s">
        <v>1213</v>
      </c>
      <c r="AR184" t="s">
        <v>1213</v>
      </c>
      <c r="AS184" t="s">
        <v>1213</v>
      </c>
      <c r="AT184" t="s">
        <v>1213</v>
      </c>
      <c r="AU184" t="s">
        <v>1213</v>
      </c>
      <c r="AV184" t="s">
        <v>1213</v>
      </c>
      <c r="AW184" t="s">
        <v>1213</v>
      </c>
      <c r="AX184" t="s">
        <v>1213</v>
      </c>
      <c r="AY184" t="s">
        <v>1213</v>
      </c>
      <c r="AZ184" t="s">
        <v>1213</v>
      </c>
      <c r="BA184" t="s">
        <v>1213</v>
      </c>
      <c r="BB184" t="s">
        <v>1213</v>
      </c>
      <c r="BC184" t="s">
        <v>1213</v>
      </c>
      <c r="BD184" t="s">
        <v>1213</v>
      </c>
      <c r="BE184" t="s">
        <v>1213</v>
      </c>
      <c r="BF184" t="s">
        <v>1213</v>
      </c>
      <c r="BG184" t="s">
        <v>1213</v>
      </c>
      <c r="BH184" t="s">
        <v>1213</v>
      </c>
      <c r="BI184" t="s">
        <v>1213</v>
      </c>
      <c r="BJ184" t="s">
        <v>1213</v>
      </c>
      <c r="BK184" t="s">
        <v>1213</v>
      </c>
      <c r="BL184" t="s">
        <v>1213</v>
      </c>
      <c r="BM184" t="s">
        <v>1213</v>
      </c>
      <c r="BN184" t="s">
        <v>1213</v>
      </c>
      <c r="BO184" t="s">
        <v>1213</v>
      </c>
      <c r="BP184" t="s">
        <v>1213</v>
      </c>
      <c r="BQ184" t="s">
        <v>1213</v>
      </c>
      <c r="BR184" t="s">
        <v>1213</v>
      </c>
    </row>
    <row r="185" spans="1:70" x14ac:dyDescent="0.35">
      <c r="A185" t="s">
        <v>38</v>
      </c>
      <c r="B185" t="s">
        <v>158</v>
      </c>
      <c r="C185" t="s">
        <v>1977</v>
      </c>
      <c r="D185" t="s">
        <v>1978</v>
      </c>
      <c r="E185">
        <v>4.6248030975451959</v>
      </c>
      <c r="F185">
        <v>4.7079433812380795</v>
      </c>
      <c r="G185">
        <v>4.8341564682734486</v>
      </c>
      <c r="H185">
        <v>4.9293167660526791</v>
      </c>
      <c r="I185">
        <v>5.1006058643233905</v>
      </c>
      <c r="J185">
        <v>5.2738984260633721</v>
      </c>
      <c r="K185">
        <v>5.4192196833091515</v>
      </c>
      <c r="L185">
        <v>5.747457487547952</v>
      </c>
      <c r="M185">
        <v>5.9952835418351436</v>
      </c>
      <c r="N185">
        <v>6.290565790453635</v>
      </c>
      <c r="O185">
        <v>6.7005333521846673</v>
      </c>
      <c r="P185">
        <v>7.3965558318677509</v>
      </c>
      <c r="Q185">
        <v>7.9093445942343985</v>
      </c>
      <c r="R185">
        <v>8.5552746089285048</v>
      </c>
      <c r="S185">
        <v>9.5057144584839453</v>
      </c>
      <c r="T185">
        <v>10.901627055645765</v>
      </c>
      <c r="U185">
        <v>12.744749553265285</v>
      </c>
      <c r="V185">
        <v>14.577896903645875</v>
      </c>
      <c r="W185">
        <v>16.320920344960776</v>
      </c>
      <c r="X185">
        <v>18.556820335049448</v>
      </c>
      <c r="Y185">
        <v>21.739416235879919</v>
      </c>
      <c r="Z185">
        <v>25.080799203787581</v>
      </c>
      <c r="AA185">
        <v>29.134782870717093</v>
      </c>
      <c r="AB185">
        <v>31.273589383069872</v>
      </c>
      <c r="AC185">
        <v>33.203561855957147</v>
      </c>
      <c r="AD185">
        <v>38.322772660541808</v>
      </c>
      <c r="AE185">
        <v>43.386513161341824</v>
      </c>
      <c r="AF185">
        <v>50.217416295275974</v>
      </c>
      <c r="AG185">
        <v>53.418901848487231</v>
      </c>
      <c r="AH185">
        <v>56.472321764974076</v>
      </c>
      <c r="AI185">
        <v>59.916254766947468</v>
      </c>
      <c r="AJ185">
        <v>61.475511102980562</v>
      </c>
      <c r="AK185">
        <v>62.09921721546349</v>
      </c>
      <c r="AL185">
        <v>62.899184154099302</v>
      </c>
      <c r="AM185">
        <v>63.997012618471999</v>
      </c>
      <c r="AN185">
        <v>66.400064691500859</v>
      </c>
      <c r="AO185">
        <v>67.917779638033508</v>
      </c>
      <c r="AP185">
        <v>68.72406442549692</v>
      </c>
      <c r="AQ185">
        <v>69.593591595339333</v>
      </c>
      <c r="AR185">
        <v>69.51406899571424</v>
      </c>
      <c r="AS185">
        <v>71.332024884350631</v>
      </c>
      <c r="AT185">
        <v>73.205072823686578</v>
      </c>
      <c r="AU185">
        <v>75.164840394321871</v>
      </c>
      <c r="AV185">
        <v>76.482911829052711</v>
      </c>
      <c r="AW185">
        <v>78.234560974167579</v>
      </c>
      <c r="AX185">
        <v>80.610562840079794</v>
      </c>
      <c r="AY185">
        <v>83.323432303253355</v>
      </c>
      <c r="AZ185">
        <v>85.303316293032083</v>
      </c>
      <c r="BA185">
        <v>88.680431398666201</v>
      </c>
      <c r="BB185">
        <v>90.556599925954671</v>
      </c>
      <c r="BC185">
        <v>92.641234462679748</v>
      </c>
      <c r="BD185">
        <v>96.372736928403896</v>
      </c>
      <c r="BE185">
        <v>97.394204273329635</v>
      </c>
      <c r="BF185">
        <v>98.4990662004748</v>
      </c>
      <c r="BG185">
        <v>99.708149631399934</v>
      </c>
      <c r="BH185">
        <v>100</v>
      </c>
      <c r="BI185">
        <v>100.64624028445435</v>
      </c>
      <c r="BJ185">
        <v>102.50898849451295</v>
      </c>
      <c r="BK185">
        <v>104.14738662132152</v>
      </c>
      <c r="BL185">
        <v>105.83419091997385</v>
      </c>
      <c r="BM185">
        <v>107.6487834230691</v>
      </c>
      <c r="BN185">
        <v>111.89135181058771</v>
      </c>
      <c r="BO185">
        <v>119.91645104962974</v>
      </c>
      <c r="BP185">
        <v>126.79145644868107</v>
      </c>
      <c r="BQ185">
        <v>126.79145644868107</v>
      </c>
      <c r="BR185">
        <v>126.79145644868107</v>
      </c>
    </row>
    <row r="186" spans="1:70" x14ac:dyDescent="0.35">
      <c r="A186" t="s">
        <v>1837</v>
      </c>
      <c r="B186" t="s">
        <v>1838</v>
      </c>
      <c r="C186" t="s">
        <v>1977</v>
      </c>
      <c r="D186" t="s">
        <v>1978</v>
      </c>
      <c r="E186" t="s">
        <v>1213</v>
      </c>
      <c r="F186" t="s">
        <v>1213</v>
      </c>
      <c r="G186" t="s">
        <v>1213</v>
      </c>
      <c r="H186" t="s">
        <v>1213</v>
      </c>
      <c r="I186" t="s">
        <v>1213</v>
      </c>
      <c r="J186" t="s">
        <v>1213</v>
      </c>
      <c r="K186" t="s">
        <v>1213</v>
      </c>
      <c r="L186" t="s">
        <v>1213</v>
      </c>
      <c r="M186" t="s">
        <v>1213</v>
      </c>
      <c r="N186" t="s">
        <v>1213</v>
      </c>
      <c r="O186" t="s">
        <v>1213</v>
      </c>
      <c r="P186" t="s">
        <v>1213</v>
      </c>
      <c r="Q186" t="s">
        <v>1213</v>
      </c>
      <c r="R186" t="s">
        <v>1213</v>
      </c>
      <c r="S186" t="s">
        <v>1213</v>
      </c>
      <c r="T186" t="s">
        <v>1213</v>
      </c>
      <c r="U186" t="s">
        <v>1213</v>
      </c>
      <c r="V186" t="s">
        <v>1213</v>
      </c>
      <c r="W186" t="s">
        <v>1213</v>
      </c>
      <c r="X186" t="s">
        <v>1213</v>
      </c>
      <c r="Y186" t="s">
        <v>1213</v>
      </c>
      <c r="Z186" t="s">
        <v>1213</v>
      </c>
      <c r="AA186" t="s">
        <v>1213</v>
      </c>
      <c r="AB186" t="s">
        <v>1213</v>
      </c>
      <c r="AC186" t="s">
        <v>1213</v>
      </c>
      <c r="AD186" t="s">
        <v>1213</v>
      </c>
      <c r="AE186" t="s">
        <v>1213</v>
      </c>
      <c r="AF186" t="s">
        <v>1213</v>
      </c>
      <c r="AG186" t="s">
        <v>1213</v>
      </c>
      <c r="AH186" t="s">
        <v>1213</v>
      </c>
      <c r="AI186" t="s">
        <v>1213</v>
      </c>
      <c r="AJ186" t="s">
        <v>1213</v>
      </c>
      <c r="AK186" t="s">
        <v>1213</v>
      </c>
      <c r="AL186" t="s">
        <v>1213</v>
      </c>
      <c r="AM186" t="s">
        <v>1213</v>
      </c>
      <c r="AN186" t="s">
        <v>1213</v>
      </c>
      <c r="AO186" t="s">
        <v>1213</v>
      </c>
      <c r="AP186" t="s">
        <v>1213</v>
      </c>
      <c r="AQ186" t="s">
        <v>1213</v>
      </c>
      <c r="AR186" t="s">
        <v>1213</v>
      </c>
      <c r="AS186" t="s">
        <v>1213</v>
      </c>
      <c r="AT186" t="s">
        <v>1213</v>
      </c>
      <c r="AU186" t="s">
        <v>1213</v>
      </c>
      <c r="AV186" t="s">
        <v>1213</v>
      </c>
      <c r="AW186" t="s">
        <v>1213</v>
      </c>
      <c r="AX186" t="s">
        <v>1213</v>
      </c>
      <c r="AY186" t="s">
        <v>1213</v>
      </c>
      <c r="AZ186" t="s">
        <v>1213</v>
      </c>
      <c r="BA186" t="s">
        <v>1213</v>
      </c>
      <c r="BB186" t="s">
        <v>1213</v>
      </c>
      <c r="BC186" t="s">
        <v>1213</v>
      </c>
      <c r="BD186" t="s">
        <v>1213</v>
      </c>
      <c r="BE186" t="s">
        <v>1213</v>
      </c>
      <c r="BF186" t="s">
        <v>1213</v>
      </c>
      <c r="BG186" t="s">
        <v>1213</v>
      </c>
      <c r="BH186" t="s">
        <v>1213</v>
      </c>
      <c r="BI186" t="s">
        <v>1213</v>
      </c>
      <c r="BJ186" t="s">
        <v>1213</v>
      </c>
      <c r="BK186" t="s">
        <v>1213</v>
      </c>
      <c r="BL186" t="s">
        <v>1213</v>
      </c>
      <c r="BM186" t="s">
        <v>1213</v>
      </c>
      <c r="BN186" t="s">
        <v>1213</v>
      </c>
      <c r="BO186" t="s">
        <v>1213</v>
      </c>
      <c r="BP186" t="s">
        <v>1213</v>
      </c>
      <c r="BQ186" t="s">
        <v>1213</v>
      </c>
      <c r="BR186" t="s">
        <v>1213</v>
      </c>
    </row>
    <row r="187" spans="1:70" x14ac:dyDescent="0.35">
      <c r="A187" t="s">
        <v>1839</v>
      </c>
      <c r="B187" t="s">
        <v>1840</v>
      </c>
      <c r="C187" t="s">
        <v>1977</v>
      </c>
      <c r="D187" t="s">
        <v>1978</v>
      </c>
      <c r="E187">
        <v>0</v>
      </c>
      <c r="F187">
        <v>0</v>
      </c>
      <c r="G187">
        <v>0</v>
      </c>
      <c r="H187">
        <v>0</v>
      </c>
      <c r="I187">
        <v>0</v>
      </c>
      <c r="J187">
        <v>0</v>
      </c>
      <c r="K187">
        <v>0</v>
      </c>
      <c r="L187">
        <v>0</v>
      </c>
      <c r="M187">
        <v>0</v>
      </c>
      <c r="N187">
        <v>0</v>
      </c>
      <c r="O187">
        <v>0</v>
      </c>
      <c r="P187">
        <v>0</v>
      </c>
      <c r="Q187">
        <v>0</v>
      </c>
      <c r="R187">
        <v>0</v>
      </c>
      <c r="S187">
        <v>0</v>
      </c>
      <c r="T187">
        <v>0</v>
      </c>
      <c r="U187">
        <v>0</v>
      </c>
      <c r="V187">
        <v>0</v>
      </c>
      <c r="W187">
        <v>0</v>
      </c>
      <c r="X187">
        <v>0</v>
      </c>
      <c r="Y187">
        <v>0</v>
      </c>
      <c r="Z187">
        <v>0</v>
      </c>
      <c r="AA187">
        <v>0</v>
      </c>
      <c r="AB187">
        <v>0</v>
      </c>
      <c r="AC187">
        <v>0</v>
      </c>
      <c r="AD187">
        <v>0</v>
      </c>
      <c r="AE187">
        <v>0</v>
      </c>
      <c r="AF187">
        <v>0</v>
      </c>
      <c r="AG187">
        <v>0</v>
      </c>
      <c r="AH187">
        <v>0</v>
      </c>
      <c r="AI187">
        <v>0</v>
      </c>
      <c r="AJ187">
        <v>0</v>
      </c>
      <c r="AK187">
        <v>0</v>
      </c>
      <c r="AL187">
        <v>0</v>
      </c>
      <c r="AM187">
        <v>0</v>
      </c>
      <c r="AN187">
        <v>0</v>
      </c>
      <c r="AO187">
        <v>0</v>
      </c>
      <c r="AP187">
        <v>0</v>
      </c>
      <c r="AQ187">
        <v>0</v>
      </c>
      <c r="AR187">
        <v>0</v>
      </c>
      <c r="AS187">
        <v>68.33930872566927</v>
      </c>
      <c r="AT187">
        <v>67.781204371076299</v>
      </c>
      <c r="AU187">
        <v>67.591702477970927</v>
      </c>
      <c r="AV187">
        <v>67.748061472635172</v>
      </c>
      <c r="AW187">
        <v>68.171465897371618</v>
      </c>
      <c r="AX187">
        <v>69.473428778027213</v>
      </c>
      <c r="AY187">
        <v>71.936252043605606</v>
      </c>
      <c r="AZ187">
        <v>76.130483839359869</v>
      </c>
      <c r="BA187">
        <v>85.55194270463241</v>
      </c>
      <c r="BB187">
        <v>88.519577251592708</v>
      </c>
      <c r="BC187">
        <v>91.402287738218362</v>
      </c>
      <c r="BD187">
        <v>95.096940658357354</v>
      </c>
      <c r="BE187">
        <v>97.900146416970586</v>
      </c>
      <c r="BF187">
        <v>98.9315716499475</v>
      </c>
      <c r="BG187">
        <v>99.934752467172871</v>
      </c>
      <c r="BH187">
        <v>100</v>
      </c>
      <c r="BI187">
        <v>101.10920805807035</v>
      </c>
      <c r="BJ187">
        <v>102.71592855395215</v>
      </c>
      <c r="BK187">
        <v>103.62939401353931</v>
      </c>
      <c r="BL187">
        <v>104.13802299975544</v>
      </c>
      <c r="BM187">
        <v>103.71480303401023</v>
      </c>
      <c r="BN187">
        <v>105.45950574993918</v>
      </c>
      <c r="BO187">
        <v>108.10247125030574</v>
      </c>
      <c r="BP187">
        <v>109.12165402495745</v>
      </c>
      <c r="BQ187">
        <v>109.12165402495745</v>
      </c>
      <c r="BR187">
        <v>109.12165402495745</v>
      </c>
    </row>
    <row r="188" spans="1:70" x14ac:dyDescent="0.35">
      <c r="A188" t="s">
        <v>1841</v>
      </c>
      <c r="B188" t="s">
        <v>1842</v>
      </c>
      <c r="C188" t="s">
        <v>1977</v>
      </c>
      <c r="D188" t="s">
        <v>1978</v>
      </c>
      <c r="E188" t="s">
        <v>1213</v>
      </c>
      <c r="F188" t="s">
        <v>1213</v>
      </c>
      <c r="G188" t="s">
        <v>1213</v>
      </c>
      <c r="H188" t="s">
        <v>1213</v>
      </c>
      <c r="I188" t="s">
        <v>1213</v>
      </c>
      <c r="J188" t="s">
        <v>1213</v>
      </c>
      <c r="K188" t="s">
        <v>1213</v>
      </c>
      <c r="L188" t="s">
        <v>1213</v>
      </c>
      <c r="M188" t="s">
        <v>1213</v>
      </c>
      <c r="N188" t="s">
        <v>1213</v>
      </c>
      <c r="O188" t="s">
        <v>1213</v>
      </c>
      <c r="P188" t="s">
        <v>1213</v>
      </c>
      <c r="Q188" t="s">
        <v>1213</v>
      </c>
      <c r="R188" t="s">
        <v>1213</v>
      </c>
      <c r="S188" t="s">
        <v>1213</v>
      </c>
      <c r="T188" t="s">
        <v>1213</v>
      </c>
      <c r="U188" t="s">
        <v>1213</v>
      </c>
      <c r="V188" t="s">
        <v>1213</v>
      </c>
      <c r="W188" t="s">
        <v>1213</v>
      </c>
      <c r="X188" t="s">
        <v>1213</v>
      </c>
      <c r="Y188" t="s">
        <v>1213</v>
      </c>
      <c r="Z188" t="s">
        <v>1213</v>
      </c>
      <c r="AA188" t="s">
        <v>1213</v>
      </c>
      <c r="AB188" t="s">
        <v>1213</v>
      </c>
      <c r="AC188" t="s">
        <v>1213</v>
      </c>
      <c r="AD188" t="s">
        <v>1213</v>
      </c>
      <c r="AE188" t="s">
        <v>1213</v>
      </c>
      <c r="AF188" t="s">
        <v>1213</v>
      </c>
      <c r="AG188" t="s">
        <v>1213</v>
      </c>
      <c r="AH188" t="s">
        <v>1213</v>
      </c>
      <c r="AI188" t="s">
        <v>1213</v>
      </c>
      <c r="AJ188" t="s">
        <v>1213</v>
      </c>
      <c r="AK188" t="s">
        <v>1213</v>
      </c>
      <c r="AL188" t="s">
        <v>1213</v>
      </c>
      <c r="AM188" t="s">
        <v>1213</v>
      </c>
      <c r="AN188" t="s">
        <v>1213</v>
      </c>
      <c r="AO188" t="s">
        <v>1213</v>
      </c>
      <c r="AP188" t="s">
        <v>1213</v>
      </c>
      <c r="AQ188" t="s">
        <v>1213</v>
      </c>
      <c r="AR188" t="s">
        <v>1213</v>
      </c>
      <c r="AS188" t="s">
        <v>1213</v>
      </c>
      <c r="AT188" t="s">
        <v>1213</v>
      </c>
      <c r="AU188" t="s">
        <v>1213</v>
      </c>
      <c r="AV188" t="s">
        <v>1213</v>
      </c>
      <c r="AW188" t="s">
        <v>1213</v>
      </c>
      <c r="AX188" t="s">
        <v>1213</v>
      </c>
      <c r="AY188" t="s">
        <v>1213</v>
      </c>
      <c r="AZ188" t="s">
        <v>1213</v>
      </c>
      <c r="BA188" t="s">
        <v>1213</v>
      </c>
      <c r="BB188" t="s">
        <v>1213</v>
      </c>
      <c r="BC188" t="s">
        <v>1213</v>
      </c>
      <c r="BD188" t="s">
        <v>1213</v>
      </c>
      <c r="BE188" t="s">
        <v>1213</v>
      </c>
      <c r="BF188" t="s">
        <v>1213</v>
      </c>
      <c r="BG188" t="s">
        <v>1213</v>
      </c>
      <c r="BH188" t="s">
        <v>1213</v>
      </c>
      <c r="BI188" t="s">
        <v>1213</v>
      </c>
      <c r="BJ188" t="s">
        <v>1213</v>
      </c>
      <c r="BK188" t="s">
        <v>1213</v>
      </c>
      <c r="BL188" t="s">
        <v>1213</v>
      </c>
      <c r="BM188" t="s">
        <v>1213</v>
      </c>
      <c r="BN188" t="s">
        <v>1213</v>
      </c>
      <c r="BO188" t="s">
        <v>1213</v>
      </c>
      <c r="BP188" t="s">
        <v>1213</v>
      </c>
      <c r="BQ188" t="s">
        <v>1213</v>
      </c>
      <c r="BR188" t="s">
        <v>1213</v>
      </c>
    </row>
    <row r="189" spans="1:70" x14ac:dyDescent="0.35">
      <c r="A189" t="s">
        <v>39</v>
      </c>
      <c r="B189" t="s">
        <v>612</v>
      </c>
      <c r="C189" t="s">
        <v>1977</v>
      </c>
      <c r="D189" t="s">
        <v>1978</v>
      </c>
      <c r="E189">
        <v>1.4262316696807538</v>
      </c>
      <c r="F189">
        <v>1.4496278584878481</v>
      </c>
      <c r="G189">
        <v>1.4421410780695869</v>
      </c>
      <c r="H189">
        <v>1.463145696275169</v>
      </c>
      <c r="I189">
        <v>1.5242991418532366</v>
      </c>
      <c r="J189">
        <v>1.6091818046781114</v>
      </c>
      <c r="K189">
        <v>1.7254873763421408</v>
      </c>
      <c r="L189">
        <v>1.8430172171839738</v>
      </c>
      <c r="M189">
        <v>1.8461619085929102</v>
      </c>
      <c r="N189">
        <v>1.9049988448476909</v>
      </c>
      <c r="O189">
        <v>2.006913252381147</v>
      </c>
      <c r="P189">
        <v>2.1018541266691466</v>
      </c>
      <c r="Q189">
        <v>2.2107982210159793</v>
      </c>
      <c r="R189">
        <v>2.7208312282294331</v>
      </c>
      <c r="S189">
        <v>3.4462874069239295</v>
      </c>
      <c r="T189">
        <v>4.1667168838335247</v>
      </c>
      <c r="U189">
        <v>4.464983967340256</v>
      </c>
      <c r="V189">
        <v>4.917419349998676</v>
      </c>
      <c r="W189">
        <v>5.219284611063701</v>
      </c>
      <c r="X189">
        <v>5.6507653216806508</v>
      </c>
      <c r="Y189">
        <v>6.3253667340051347</v>
      </c>
      <c r="Z189">
        <v>7.0768148364154539</v>
      </c>
      <c r="AA189">
        <v>7.4945966372990185</v>
      </c>
      <c r="AB189">
        <v>7.9714053860428375</v>
      </c>
      <c r="AC189">
        <v>8.4566381230728123</v>
      </c>
      <c r="AD189">
        <v>8.9314647569257204</v>
      </c>
      <c r="AE189">
        <v>9.2446389096803188</v>
      </c>
      <c r="AF189">
        <v>9.677400660849699</v>
      </c>
      <c r="AG189">
        <v>10.532683236252296</v>
      </c>
      <c r="AH189">
        <v>11.358894793255715</v>
      </c>
      <c r="AI189">
        <v>12.387116892885107</v>
      </c>
      <c r="AJ189">
        <v>13.847715332455239</v>
      </c>
      <c r="AK189">
        <v>15.16450032494445</v>
      </c>
      <c r="AL189">
        <v>16.676956749927857</v>
      </c>
      <c r="AM189">
        <v>18.739595179711323</v>
      </c>
      <c r="AN189">
        <v>21.052731824496529</v>
      </c>
      <c r="AO189">
        <v>23.236701926620089</v>
      </c>
      <c r="AP189">
        <v>25.879991301342791</v>
      </c>
      <c r="AQ189">
        <v>27.491798234708767</v>
      </c>
      <c r="AR189">
        <v>28.630683690056316</v>
      </c>
      <c r="AS189">
        <v>29.880889594555459</v>
      </c>
      <c r="AT189">
        <v>30.821618121354621</v>
      </c>
      <c r="AU189">
        <v>31.835755607719047</v>
      </c>
      <c r="AV189">
        <v>32.76349240908015</v>
      </c>
      <c r="AW189">
        <v>35.202611455395697</v>
      </c>
      <c r="AX189">
        <v>38.39313937449441</v>
      </c>
      <c r="AY189">
        <v>41.43429234838343</v>
      </c>
      <c r="AZ189">
        <v>44.582753461664289</v>
      </c>
      <c r="BA189">
        <v>53.626864815471265</v>
      </c>
      <c r="BB189">
        <v>60.945733336662855</v>
      </c>
      <c r="BC189">
        <v>68.8314228870628</v>
      </c>
      <c r="BD189">
        <v>77.033439053017929</v>
      </c>
      <c r="BE189">
        <v>84.492087672418165</v>
      </c>
      <c r="BF189">
        <v>90.991350964379436</v>
      </c>
      <c r="BG189">
        <v>97.533068617901932</v>
      </c>
      <c r="BH189">
        <v>100</v>
      </c>
      <c r="BI189">
        <v>103.76511916356517</v>
      </c>
      <c r="BJ189">
        <v>108.0043120312329</v>
      </c>
      <c r="BK189">
        <v>113.48883283803177</v>
      </c>
      <c r="BL189">
        <v>125.49409217875309</v>
      </c>
      <c r="BM189">
        <v>137.71720814679102</v>
      </c>
      <c r="BN189">
        <v>150.79512421148431</v>
      </c>
      <c r="BO189">
        <v>180.76393603081826</v>
      </c>
      <c r="BP189">
        <v>236.38161536538163</v>
      </c>
      <c r="BQ189">
        <v>236.38161536538163</v>
      </c>
      <c r="BR189">
        <v>236.38161536538163</v>
      </c>
    </row>
    <row r="190" spans="1:70" x14ac:dyDescent="0.35">
      <c r="A190" t="s">
        <v>1843</v>
      </c>
      <c r="B190" t="s">
        <v>1844</v>
      </c>
      <c r="C190" t="s">
        <v>1977</v>
      </c>
      <c r="D190" t="s">
        <v>1978</v>
      </c>
      <c r="E190">
        <v>21.487380967595477</v>
      </c>
      <c r="F190">
        <v>21.61927282013767</v>
      </c>
      <c r="G190">
        <v>21.789633129600329</v>
      </c>
      <c r="H190">
        <v>21.88766197147347</v>
      </c>
      <c r="I190">
        <v>22.415928508125827</v>
      </c>
      <c r="J190">
        <v>22.51940339676981</v>
      </c>
      <c r="K190">
        <v>22.562971770990124</v>
      </c>
      <c r="L190">
        <v>22.873396436921993</v>
      </c>
      <c r="M190">
        <v>23.243727617440946</v>
      </c>
      <c r="N190">
        <v>23.668519265558146</v>
      </c>
      <c r="O190">
        <v>24.398289532782126</v>
      </c>
      <c r="P190">
        <v>24.866649555065308</v>
      </c>
      <c r="Q190">
        <v>26.211823107491266</v>
      </c>
      <c r="R190">
        <v>28.009018541779223</v>
      </c>
      <c r="S190">
        <v>32.565544339924223</v>
      </c>
      <c r="T190">
        <v>34.480737454244817</v>
      </c>
      <c r="U190">
        <v>35.842726583486545</v>
      </c>
      <c r="V190">
        <v>37.486308402138519</v>
      </c>
      <c r="W190">
        <v>39.060928745911163</v>
      </c>
      <c r="X190">
        <v>42.181435485376824</v>
      </c>
      <c r="Y190">
        <v>48.005806720499962</v>
      </c>
      <c r="Z190">
        <v>51.511348361623966</v>
      </c>
      <c r="AA190">
        <v>53.70087518996862</v>
      </c>
      <c r="AB190">
        <v>54.830119341681332</v>
      </c>
      <c r="AC190">
        <v>55.697884567498107</v>
      </c>
      <c r="AD190">
        <v>56.269690130309861</v>
      </c>
      <c r="AE190">
        <v>56.232335998240224</v>
      </c>
      <c r="AF190">
        <v>56.792647981928965</v>
      </c>
      <c r="AG190">
        <v>56.996659011866733</v>
      </c>
      <c r="AH190">
        <v>57.11399647110715</v>
      </c>
      <c r="AI190">
        <v>57.553480309582433</v>
      </c>
      <c r="AJ190">
        <v>58.276502108364475</v>
      </c>
      <c r="AK190">
        <v>59.339769459514564</v>
      </c>
      <c r="AL190">
        <v>59.609130521805824</v>
      </c>
      <c r="AM190">
        <v>60.365231749290039</v>
      </c>
      <c r="AN190">
        <v>60.965387098605675</v>
      </c>
      <c r="AO190">
        <v>61.730939591433739</v>
      </c>
      <c r="AP190">
        <v>62.548474043651424</v>
      </c>
      <c r="AQ190">
        <v>62.898170861363226</v>
      </c>
      <c r="AR190">
        <v>63.682625884878149</v>
      </c>
      <c r="AS190">
        <v>64.637203684577003</v>
      </c>
      <c r="AT190">
        <v>64.83568025679179</v>
      </c>
      <c r="AU190">
        <v>65.487817565497281</v>
      </c>
      <c r="AV190">
        <v>65.744311517628802</v>
      </c>
      <c r="AW190">
        <v>66.056414937009507</v>
      </c>
      <c r="AX190">
        <v>67.942909025167069</v>
      </c>
      <c r="AY190">
        <v>69.612873345634156</v>
      </c>
      <c r="AZ190">
        <v>72.514778558249077</v>
      </c>
      <c r="BA190">
        <v>78.866118268877941</v>
      </c>
      <c r="BB190">
        <v>80.766044889212651</v>
      </c>
      <c r="BC190">
        <v>83.585820709017682</v>
      </c>
      <c r="BD190">
        <v>88.497158399047393</v>
      </c>
      <c r="BE190">
        <v>93.539903117571939</v>
      </c>
      <c r="BF190">
        <v>97.306904601117765</v>
      </c>
      <c r="BG190">
        <v>99.862696722640791</v>
      </c>
      <c r="BH190">
        <v>100</v>
      </c>
      <c r="BI190">
        <v>100.73973402529994</v>
      </c>
      <c r="BJ190">
        <v>101.62179695102154</v>
      </c>
      <c r="BK190">
        <v>102.39572656503412</v>
      </c>
      <c r="BL190">
        <v>102.0321359065842</v>
      </c>
      <c r="BM190">
        <v>100.45035679532893</v>
      </c>
      <c r="BN190">
        <v>102.0884041518002</v>
      </c>
      <c r="BO190">
        <v>105.00777651638059</v>
      </c>
      <c r="BP190">
        <v>106.56862633798229</v>
      </c>
      <c r="BQ190">
        <v>106.56862633798229</v>
      </c>
      <c r="BR190">
        <v>106.56862633798229</v>
      </c>
    </row>
    <row r="191" spans="1:70" x14ac:dyDescent="0.35">
      <c r="A191" t="s">
        <v>1845</v>
      </c>
      <c r="B191" t="s">
        <v>1846</v>
      </c>
      <c r="C191" t="s">
        <v>1977</v>
      </c>
      <c r="D191" t="s">
        <v>1978</v>
      </c>
      <c r="E191">
        <v>3.4643808742419264E-8</v>
      </c>
      <c r="F191">
        <v>3.6693582088193537E-8</v>
      </c>
      <c r="G191">
        <v>3.9130437096425163E-8</v>
      </c>
      <c r="H191">
        <v>4.1505710930728175E-8</v>
      </c>
      <c r="I191">
        <v>4.5570068380987067E-8</v>
      </c>
      <c r="J191">
        <v>5.3038984993773349E-8</v>
      </c>
      <c r="K191">
        <v>5.7727951489682208E-8</v>
      </c>
      <c r="L191">
        <v>6.3375824829828379E-8</v>
      </c>
      <c r="M191">
        <v>7.547212676512274E-8</v>
      </c>
      <c r="N191">
        <v>8.0178687882028493E-8</v>
      </c>
      <c r="O191">
        <v>8.4207856090205848E-8</v>
      </c>
      <c r="P191">
        <v>8.9926107914251297E-8</v>
      </c>
      <c r="Q191">
        <v>9.6418523061891217E-8</v>
      </c>
      <c r="R191">
        <v>1.0556772598031119E-7</v>
      </c>
      <c r="S191">
        <v>1.2339987436038364E-7</v>
      </c>
      <c r="T191">
        <v>1.5254536404156972E-7</v>
      </c>
      <c r="U191">
        <v>2.0362254879543207E-7</v>
      </c>
      <c r="V191">
        <v>2.8110925966512687E-7</v>
      </c>
      <c r="W191">
        <v>4.4372754422797606E-7</v>
      </c>
      <c r="X191">
        <v>7.3966906939419094E-7</v>
      </c>
      <c r="Y191">
        <v>1.1771468674608516E-6</v>
      </c>
      <c r="Z191">
        <v>2.0651072276643406E-6</v>
      </c>
      <c r="AA191">
        <v>3.3960308077455247E-6</v>
      </c>
      <c r="AB191">
        <v>7.1707406224533574E-6</v>
      </c>
      <c r="AC191">
        <v>1.5073507704129102E-5</v>
      </c>
      <c r="AD191">
        <v>3.9703544715545167E-5</v>
      </c>
      <c r="AE191">
        <v>7.0640953936552405E-5</v>
      </c>
      <c r="AF191">
        <v>1.3126664975355538E-4</v>
      </c>
      <c r="AG191">
        <v>1.0068405755970056E-3</v>
      </c>
      <c r="AH191">
        <v>3.5226119883112507E-2</v>
      </c>
      <c r="AI191">
        <v>2.6707259128315712</v>
      </c>
      <c r="AJ191">
        <v>13.608154193668252</v>
      </c>
      <c r="AK191">
        <v>23.613997850401802</v>
      </c>
      <c r="AL191">
        <v>35.085674805695533</v>
      </c>
      <c r="AM191">
        <v>43.41392812275744</v>
      </c>
      <c r="AN191">
        <v>48.245335231456146</v>
      </c>
      <c r="AO191">
        <v>53.811854226705222</v>
      </c>
      <c r="AP191">
        <v>58.419327153428902</v>
      </c>
      <c r="AQ191">
        <v>62.653455854305847</v>
      </c>
      <c r="AR191">
        <v>64.827317727474849</v>
      </c>
      <c r="AS191">
        <v>67.263099386993275</v>
      </c>
      <c r="AT191">
        <v>68.592957307740662</v>
      </c>
      <c r="AU191">
        <v>68.725434318480353</v>
      </c>
      <c r="AV191">
        <v>70.278201341362248</v>
      </c>
      <c r="AW191">
        <v>72.852121631579877</v>
      </c>
      <c r="AX191">
        <v>74.029631885840871</v>
      </c>
      <c r="AY191">
        <v>75.511896121890629</v>
      </c>
      <c r="AZ191">
        <v>76.855997638584782</v>
      </c>
      <c r="BA191">
        <v>81.302790346734056</v>
      </c>
      <c r="BB191">
        <v>83.690028516515994</v>
      </c>
      <c r="BC191">
        <v>84.969080460244456</v>
      </c>
      <c r="BD191">
        <v>87.831952995142061</v>
      </c>
      <c r="BE191">
        <v>91.003751855415672</v>
      </c>
      <c r="BF191">
        <v>93.52264166424213</v>
      </c>
      <c r="BG191">
        <v>96.713583506753935</v>
      </c>
      <c r="BH191">
        <v>100</v>
      </c>
      <c r="BI191">
        <v>103.55717663556234</v>
      </c>
      <c r="BJ191">
        <v>106.65861099301047</v>
      </c>
      <c r="BK191">
        <v>108.26825393273464</v>
      </c>
      <c r="BL191">
        <v>110.70658700500469</v>
      </c>
      <c r="BM191">
        <v>112.92338905174257</v>
      </c>
      <c r="BN191">
        <v>117.74709660095314</v>
      </c>
      <c r="BO191">
        <v>127.55979380958688</v>
      </c>
      <c r="BP191">
        <v>135.79456105853336</v>
      </c>
      <c r="BQ191">
        <v>135.79456105853336</v>
      </c>
      <c r="BR191">
        <v>135.79456105853336</v>
      </c>
    </row>
    <row r="192" spans="1:70" x14ac:dyDescent="0.35">
      <c r="A192" t="s">
        <v>42</v>
      </c>
      <c r="B192" t="s">
        <v>146</v>
      </c>
      <c r="C192" t="s">
        <v>1977</v>
      </c>
      <c r="D192" t="s">
        <v>1978</v>
      </c>
      <c r="E192">
        <v>0.97804896843238986</v>
      </c>
      <c r="F192">
        <v>0.99365504057313514</v>
      </c>
      <c r="G192">
        <v>1.051253767353002</v>
      </c>
      <c r="H192">
        <v>1.1103925670403565</v>
      </c>
      <c r="I192">
        <v>1.2012568686443583</v>
      </c>
      <c r="J192">
        <v>1.2320583268169112</v>
      </c>
      <c r="K192">
        <v>1.2985894764610919</v>
      </c>
      <c r="L192">
        <v>1.3798026545008837</v>
      </c>
      <c r="M192">
        <v>1.4123495286354064</v>
      </c>
      <c r="N192">
        <v>1.4399681694626494</v>
      </c>
      <c r="O192">
        <v>1.6470566398966715</v>
      </c>
      <c r="P192">
        <v>1.9995818307763726</v>
      </c>
      <c r="Q192">
        <v>2.1636282067302908</v>
      </c>
      <c r="R192">
        <v>2.5223584614758536</v>
      </c>
      <c r="S192">
        <v>3.3840867058484516</v>
      </c>
      <c r="T192">
        <v>3.6128984359023701</v>
      </c>
      <c r="U192">
        <v>3.9452571692179985</v>
      </c>
      <c r="V192">
        <v>4.335788376276148</v>
      </c>
      <c r="W192">
        <v>4.6537978994019396</v>
      </c>
      <c r="X192">
        <v>5.4697637977366069</v>
      </c>
      <c r="Y192">
        <v>6.465288731732513</v>
      </c>
      <c r="Z192">
        <v>7.3111164999333234</v>
      </c>
      <c r="AA192">
        <v>8.0584388792750765</v>
      </c>
      <c r="AB192">
        <v>8.8666484478122882</v>
      </c>
      <c r="AC192">
        <v>13.330028449814844</v>
      </c>
      <c r="AD192">
        <v>16.409679209751886</v>
      </c>
      <c r="AE192">
        <v>16.59808493576698</v>
      </c>
      <c r="AF192">
        <v>17.273588392455142</v>
      </c>
      <c r="AG192">
        <v>19.667719691329633</v>
      </c>
      <c r="AH192">
        <v>22.075636775034454</v>
      </c>
      <c r="AI192">
        <v>24.763864816956854</v>
      </c>
      <c r="AJ192">
        <v>29.533746368265266</v>
      </c>
      <c r="AK192">
        <v>32.088711823494087</v>
      </c>
      <c r="AL192">
        <v>34.243889518642092</v>
      </c>
      <c r="AM192">
        <v>37.800622004877894</v>
      </c>
      <c r="AN192">
        <v>40.383159029767391</v>
      </c>
      <c r="AO192">
        <v>43.402245907618742</v>
      </c>
      <c r="AP192">
        <v>45.828544037764054</v>
      </c>
      <c r="AQ192">
        <v>50.060779980688004</v>
      </c>
      <c r="AR192">
        <v>53.033914242438122</v>
      </c>
      <c r="AS192">
        <v>55.143139321484895</v>
      </c>
      <c r="AT192">
        <v>58.09081691233348</v>
      </c>
      <c r="AU192">
        <v>59.672497570837585</v>
      </c>
      <c r="AV192">
        <v>61.038494503182079</v>
      </c>
      <c r="AW192">
        <v>63.986172094030671</v>
      </c>
      <c r="AX192">
        <v>68.15605746645069</v>
      </c>
      <c r="AY192">
        <v>71.894575386551324</v>
      </c>
      <c r="AZ192">
        <v>73.979518072761337</v>
      </c>
      <c r="BA192">
        <v>80.090556980618203</v>
      </c>
      <c r="BB192">
        <v>83.469602023786081</v>
      </c>
      <c r="BC192">
        <v>86.632963340794362</v>
      </c>
      <c r="BD192">
        <v>90.720667851547077</v>
      </c>
      <c r="BE192">
        <v>93.466749727457056</v>
      </c>
      <c r="BF192">
        <v>95.880703940195872</v>
      </c>
      <c r="BG192">
        <v>99.330322379691296</v>
      </c>
      <c r="BH192">
        <v>100</v>
      </c>
      <c r="BI192">
        <v>101.25369880080973</v>
      </c>
      <c r="BJ192">
        <v>104.14265690702388</v>
      </c>
      <c r="BK192">
        <v>109.6719515376178</v>
      </c>
      <c r="BL192">
        <v>112.29537628268378</v>
      </c>
      <c r="BM192">
        <v>114.98278699714099</v>
      </c>
      <c r="BN192">
        <v>119.4983682656505</v>
      </c>
      <c r="BO192">
        <v>126.45455722382142</v>
      </c>
      <c r="BP192">
        <v>134.01404246482889</v>
      </c>
      <c r="BQ192">
        <v>134.01404246482889</v>
      </c>
      <c r="BR192">
        <v>134.01404246482889</v>
      </c>
    </row>
    <row r="193" spans="1:70" x14ac:dyDescent="0.35">
      <c r="A193" t="s">
        <v>1441</v>
      </c>
      <c r="B193" t="s">
        <v>1847</v>
      </c>
      <c r="C193" t="s">
        <v>1977</v>
      </c>
      <c r="D193" t="s">
        <v>1978</v>
      </c>
      <c r="E193">
        <v>0</v>
      </c>
      <c r="F193">
        <v>0</v>
      </c>
      <c r="G193">
        <v>0</v>
      </c>
      <c r="H193">
        <v>0</v>
      </c>
      <c r="I193">
        <v>0</v>
      </c>
      <c r="J193">
        <v>0</v>
      </c>
      <c r="K193">
        <v>0</v>
      </c>
      <c r="L193">
        <v>0</v>
      </c>
      <c r="M193">
        <v>0</v>
      </c>
      <c r="N193">
        <v>0</v>
      </c>
      <c r="O193">
        <v>0</v>
      </c>
      <c r="P193">
        <v>0</v>
      </c>
      <c r="Q193">
        <v>0</v>
      </c>
      <c r="R193">
        <v>0</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0</v>
      </c>
      <c r="AT193">
        <v>62.824443081953973</v>
      </c>
      <c r="AU193">
        <v>62.006948702227874</v>
      </c>
      <c r="AV193">
        <v>62.579194768036153</v>
      </c>
      <c r="AW193">
        <v>65.685673410995463</v>
      </c>
      <c r="AX193">
        <v>68.281218066625939</v>
      </c>
      <c r="AY193">
        <v>71.30594727161278</v>
      </c>
      <c r="AZ193">
        <v>73.615368894339085</v>
      </c>
      <c r="BA193">
        <v>82.423870835888266</v>
      </c>
      <c r="BB193">
        <v>83.60923768649117</v>
      </c>
      <c r="BC193">
        <v>84.815041896587203</v>
      </c>
      <c r="BD193">
        <v>88.77988963825922</v>
      </c>
      <c r="BE193">
        <v>91.988555078683916</v>
      </c>
      <c r="BF193">
        <v>95.074596362150558</v>
      </c>
      <c r="BG193">
        <v>99.059881463315577</v>
      </c>
      <c r="BH193">
        <v>100</v>
      </c>
      <c r="BI193">
        <v>98.957694665849672</v>
      </c>
      <c r="BJ193">
        <v>100.36090309590736</v>
      </c>
      <c r="BK193">
        <v>102.47822172662234</v>
      </c>
      <c r="BL193">
        <v>102.75222766706833</v>
      </c>
      <c r="BM193">
        <v>102.97641434561459</v>
      </c>
      <c r="BN193">
        <v>105.66665448817056</v>
      </c>
      <c r="BO193">
        <v>118.71930110575681</v>
      </c>
      <c r="BP193">
        <v>133.91417598500789</v>
      </c>
      <c r="BQ193">
        <v>133.91417598500789</v>
      </c>
      <c r="BR193">
        <v>133.91417598500789</v>
      </c>
    </row>
    <row r="194" spans="1:70" x14ac:dyDescent="0.35">
      <c r="A194" t="s">
        <v>40</v>
      </c>
      <c r="B194" t="s">
        <v>619</v>
      </c>
      <c r="C194" t="s">
        <v>1977</v>
      </c>
      <c r="D194" t="s">
        <v>1978</v>
      </c>
      <c r="E194">
        <v>0</v>
      </c>
      <c r="F194">
        <v>0</v>
      </c>
      <c r="G194">
        <v>0</v>
      </c>
      <c r="H194">
        <v>0</v>
      </c>
      <c r="I194">
        <v>0</v>
      </c>
      <c r="J194">
        <v>0</v>
      </c>
      <c r="K194">
        <v>0</v>
      </c>
      <c r="L194">
        <v>0</v>
      </c>
      <c r="M194">
        <v>0</v>
      </c>
      <c r="N194">
        <v>0</v>
      </c>
      <c r="O194">
        <v>0</v>
      </c>
      <c r="P194">
        <v>4.3069646302734892</v>
      </c>
      <c r="Q194">
        <v>4.5686127315417195</v>
      </c>
      <c r="R194">
        <v>4.9497791013326458</v>
      </c>
      <c r="S194">
        <v>6.0965084341242894</v>
      </c>
      <c r="T194">
        <v>6.7360926817322717</v>
      </c>
      <c r="U194">
        <v>7.2518516961980408</v>
      </c>
      <c r="V194">
        <v>7.5802577492895162</v>
      </c>
      <c r="W194">
        <v>8.0199126986724742</v>
      </c>
      <c r="X194">
        <v>8.4823084213792033</v>
      </c>
      <c r="Y194">
        <v>9.5056432175332404</v>
      </c>
      <c r="Z194">
        <v>10.271249250287308</v>
      </c>
      <c r="AA194">
        <v>10.839768581484021</v>
      </c>
      <c r="AB194">
        <v>11.696337707077936</v>
      </c>
      <c r="AC194">
        <v>12.564277219447403</v>
      </c>
      <c r="AD194">
        <v>13.030463071028718</v>
      </c>
      <c r="AE194">
        <v>13.741112235024609</v>
      </c>
      <c r="AF194">
        <v>14.199717828856597</v>
      </c>
      <c r="AG194">
        <v>14.972904119284099</v>
      </c>
      <c r="AH194">
        <v>15.643756930096286</v>
      </c>
      <c r="AI194">
        <v>16.731523917119304</v>
      </c>
      <c r="AJ194">
        <v>17.896988546072517</v>
      </c>
      <c r="AK194">
        <v>18.668279772062728</v>
      </c>
      <c r="AL194">
        <v>19.596861346350696</v>
      </c>
      <c r="AM194">
        <v>20.155905355360861</v>
      </c>
      <c r="AN194">
        <v>23.63903379115937</v>
      </c>
      <c r="AO194">
        <v>26.386877225276791</v>
      </c>
      <c r="AP194">
        <v>27.432952794678815</v>
      </c>
      <c r="AQ194">
        <v>31.156754414017225</v>
      </c>
      <c r="AR194">
        <v>35.809137607643692</v>
      </c>
      <c r="AS194">
        <v>41.393892504432714</v>
      </c>
      <c r="AT194">
        <v>45.242768376634515</v>
      </c>
      <c r="AU194">
        <v>50.581164896571671</v>
      </c>
      <c r="AV194">
        <v>58.021187877499329</v>
      </c>
      <c r="AW194">
        <v>59.273825470569442</v>
      </c>
      <c r="AX194">
        <v>60.329376362158001</v>
      </c>
      <c r="AY194">
        <v>61.758254947899033</v>
      </c>
      <c r="AZ194">
        <v>62.32108908578379</v>
      </c>
      <c r="BA194">
        <v>69.027722129467719</v>
      </c>
      <c r="BB194">
        <v>73.803284511520047</v>
      </c>
      <c r="BC194">
        <v>78.241525423729101</v>
      </c>
      <c r="BD194">
        <v>81.71610169491575</v>
      </c>
      <c r="BE194">
        <v>85.423728813559777</v>
      </c>
      <c r="BF194">
        <v>89.661016949153293</v>
      </c>
      <c r="BG194">
        <v>94.343220338983784</v>
      </c>
      <c r="BH194">
        <v>100</v>
      </c>
      <c r="BI194">
        <v>106.67372881355972</v>
      </c>
      <c r="BJ194">
        <v>112.45762711864464</v>
      </c>
      <c r="BK194">
        <v>117.37707388786794</v>
      </c>
      <c r="BL194">
        <v>121.98843519154221</v>
      </c>
      <c r="BM194">
        <v>127.93131405427718</v>
      </c>
      <c r="BN194">
        <v>133.66722983772925</v>
      </c>
      <c r="BO194">
        <v>140.68908918272928</v>
      </c>
      <c r="BP194">
        <v>143.9231091533284</v>
      </c>
      <c r="BQ194">
        <v>143.9231091533284</v>
      </c>
      <c r="BR194">
        <v>143.9231091533284</v>
      </c>
    </row>
    <row r="195" spans="1:70" x14ac:dyDescent="0.35">
      <c r="A195" t="s">
        <v>1848</v>
      </c>
      <c r="B195" t="s">
        <v>1849</v>
      </c>
      <c r="C195" t="s">
        <v>1977</v>
      </c>
      <c r="D195" t="s">
        <v>1978</v>
      </c>
      <c r="E195">
        <v>0</v>
      </c>
      <c r="F195">
        <v>0</v>
      </c>
      <c r="G195">
        <v>0</v>
      </c>
      <c r="H195">
        <v>0</v>
      </c>
      <c r="I195">
        <v>0</v>
      </c>
      <c r="J195">
        <v>0</v>
      </c>
      <c r="K195">
        <v>0</v>
      </c>
      <c r="L195">
        <v>0</v>
      </c>
      <c r="M195">
        <v>0</v>
      </c>
      <c r="N195">
        <v>0</v>
      </c>
      <c r="O195">
        <v>1.9458964226159666E-2</v>
      </c>
      <c r="P195">
        <v>1.9673012832452819E-2</v>
      </c>
      <c r="Q195">
        <v>1.9653553868421322E-2</v>
      </c>
      <c r="R195">
        <v>2.0140027974075235E-2</v>
      </c>
      <c r="S195">
        <v>2.1560532362390316E-2</v>
      </c>
      <c r="T195">
        <v>2.204700646804432E-2</v>
      </c>
      <c r="U195">
        <v>2.301995467935233E-2</v>
      </c>
      <c r="V195">
        <v>2.414857460446956E-2</v>
      </c>
      <c r="W195">
        <v>2.6104914825591113E-2</v>
      </c>
      <c r="X195">
        <v>2.7938983782892585E-2</v>
      </c>
      <c r="Y195">
        <v>3.0644235494912294E-2</v>
      </c>
      <c r="Z195">
        <v>3.6505614204288279E-2</v>
      </c>
      <c r="AA195">
        <v>7.4310360586665153E-2</v>
      </c>
      <c r="AB195">
        <v>9.3285332340747068E-2</v>
      </c>
      <c r="AC195">
        <v>0.10765220583960829</v>
      </c>
      <c r="AD195">
        <v>0.12005509716335916</v>
      </c>
      <c r="AE195">
        <v>0.13992417753412564</v>
      </c>
      <c r="AF195">
        <v>0.17683481529981823</v>
      </c>
      <c r="AG195">
        <v>0.28067368609903742</v>
      </c>
      <c r="AH195">
        <v>0.96706380409714043</v>
      </c>
      <c r="AI195">
        <v>6.4588141364807976</v>
      </c>
      <c r="AJ195">
        <v>11.417213403880043</v>
      </c>
      <c r="AK195">
        <v>16.680384615384607</v>
      </c>
      <c r="AL195">
        <v>22.84614977614979</v>
      </c>
      <c r="AM195">
        <v>30.383386243386262</v>
      </c>
      <c r="AN195">
        <v>38.875964590964593</v>
      </c>
      <c r="AO195">
        <v>46.571448921448876</v>
      </c>
      <c r="AP195">
        <v>53.516722968389608</v>
      </c>
      <c r="AQ195">
        <v>59.723515126848454</v>
      </c>
      <c r="AR195">
        <v>63.996178944512245</v>
      </c>
      <c r="AS195">
        <v>70.33191290191283</v>
      </c>
      <c r="AT195">
        <v>74.135698684032008</v>
      </c>
      <c r="AU195">
        <v>75.548192918192868</v>
      </c>
      <c r="AV195">
        <v>76.063961470628144</v>
      </c>
      <c r="AW195">
        <v>78.636936643603207</v>
      </c>
      <c r="AX195">
        <v>80.354209062542367</v>
      </c>
      <c r="AY195">
        <v>81.38651471984798</v>
      </c>
      <c r="AZ195">
        <v>83.387600054266727</v>
      </c>
      <c r="BA195">
        <v>86.860670194003447</v>
      </c>
      <c r="BB195">
        <v>90.157373490706775</v>
      </c>
      <c r="BC195">
        <v>92.484059150725727</v>
      </c>
      <c r="BD195">
        <v>96.404829738162661</v>
      </c>
      <c r="BE195">
        <v>99.837199837199293</v>
      </c>
      <c r="BF195">
        <v>100.82756749423449</v>
      </c>
      <c r="BG195">
        <v>100.88183421516744</v>
      </c>
      <c r="BH195">
        <v>100</v>
      </c>
      <c r="BI195">
        <v>99.335232668566221</v>
      </c>
      <c r="BJ195">
        <v>101.39736806403513</v>
      </c>
      <c r="BK195">
        <v>103.23565323565353</v>
      </c>
      <c r="BL195">
        <v>105.53520553520572</v>
      </c>
      <c r="BM195">
        <v>109.09645909645882</v>
      </c>
      <c r="BN195">
        <v>114.61131461131492</v>
      </c>
      <c r="BO195">
        <v>131.14909781576452</v>
      </c>
      <c r="BP195">
        <v>146.26916293582934</v>
      </c>
      <c r="BQ195">
        <v>146.26916293582934</v>
      </c>
      <c r="BR195">
        <v>146.26916293582934</v>
      </c>
    </row>
    <row r="196" spans="1:70" x14ac:dyDescent="0.35">
      <c r="A196" t="s">
        <v>1850</v>
      </c>
      <c r="B196" t="s">
        <v>1851</v>
      </c>
      <c r="C196" t="s">
        <v>1977</v>
      </c>
      <c r="D196" t="s">
        <v>1978</v>
      </c>
      <c r="E196" t="s">
        <v>1213</v>
      </c>
      <c r="F196" t="s">
        <v>1213</v>
      </c>
      <c r="G196" t="s">
        <v>1213</v>
      </c>
      <c r="H196" t="s">
        <v>1213</v>
      </c>
      <c r="I196" t="s">
        <v>1213</v>
      </c>
      <c r="J196" t="s">
        <v>1213</v>
      </c>
      <c r="K196" t="s">
        <v>1213</v>
      </c>
      <c r="L196" t="s">
        <v>1213</v>
      </c>
      <c r="M196" t="s">
        <v>1213</v>
      </c>
      <c r="N196" t="s">
        <v>1213</v>
      </c>
      <c r="O196" t="s">
        <v>1213</v>
      </c>
      <c r="P196" t="s">
        <v>1213</v>
      </c>
      <c r="Q196" t="s">
        <v>1213</v>
      </c>
      <c r="R196" t="s">
        <v>1213</v>
      </c>
      <c r="S196" t="s">
        <v>1213</v>
      </c>
      <c r="T196" t="s">
        <v>1213</v>
      </c>
      <c r="U196" t="s">
        <v>1213</v>
      </c>
      <c r="V196" t="s">
        <v>1213</v>
      </c>
      <c r="W196" t="s">
        <v>1213</v>
      </c>
      <c r="X196" t="s">
        <v>1213</v>
      </c>
      <c r="Y196" t="s">
        <v>1213</v>
      </c>
      <c r="Z196" t="s">
        <v>1213</v>
      </c>
      <c r="AA196" t="s">
        <v>1213</v>
      </c>
      <c r="AB196" t="s">
        <v>1213</v>
      </c>
      <c r="AC196" t="s">
        <v>1213</v>
      </c>
      <c r="AD196" t="s">
        <v>1213</v>
      </c>
      <c r="AE196" t="s">
        <v>1213</v>
      </c>
      <c r="AF196" t="s">
        <v>1213</v>
      </c>
      <c r="AG196" t="s">
        <v>1213</v>
      </c>
      <c r="AH196" t="s">
        <v>1213</v>
      </c>
      <c r="AI196" t="s">
        <v>1213</v>
      </c>
      <c r="AJ196" t="s">
        <v>1213</v>
      </c>
      <c r="AK196" t="s">
        <v>1213</v>
      </c>
      <c r="AL196" t="s">
        <v>1213</v>
      </c>
      <c r="AM196" t="s">
        <v>1213</v>
      </c>
      <c r="AN196" t="s">
        <v>1213</v>
      </c>
      <c r="AO196" t="s">
        <v>1213</v>
      </c>
      <c r="AP196" t="s">
        <v>1213</v>
      </c>
      <c r="AQ196" t="s">
        <v>1213</v>
      </c>
      <c r="AR196" t="s">
        <v>1213</v>
      </c>
      <c r="AS196" t="s">
        <v>1213</v>
      </c>
      <c r="AT196" t="s">
        <v>1213</v>
      </c>
      <c r="AU196" t="s">
        <v>1213</v>
      </c>
      <c r="AV196" t="s">
        <v>1213</v>
      </c>
      <c r="AW196" t="s">
        <v>1213</v>
      </c>
      <c r="AX196" t="s">
        <v>1213</v>
      </c>
      <c r="AY196" t="s">
        <v>1213</v>
      </c>
      <c r="AZ196" t="s">
        <v>1213</v>
      </c>
      <c r="BA196" t="s">
        <v>1213</v>
      </c>
      <c r="BB196" t="s">
        <v>1213</v>
      </c>
      <c r="BC196" t="s">
        <v>1213</v>
      </c>
      <c r="BD196" t="s">
        <v>1213</v>
      </c>
      <c r="BE196" t="s">
        <v>1213</v>
      </c>
      <c r="BF196" t="s">
        <v>1213</v>
      </c>
      <c r="BG196" t="s">
        <v>1213</v>
      </c>
      <c r="BH196" t="s">
        <v>1213</v>
      </c>
      <c r="BI196" t="s">
        <v>1213</v>
      </c>
      <c r="BJ196" t="s">
        <v>1213</v>
      </c>
      <c r="BK196" t="s">
        <v>1213</v>
      </c>
      <c r="BL196" t="s">
        <v>1213</v>
      </c>
      <c r="BM196" t="s">
        <v>1213</v>
      </c>
      <c r="BN196" t="s">
        <v>1213</v>
      </c>
      <c r="BO196" t="s">
        <v>1213</v>
      </c>
      <c r="BP196" t="s">
        <v>1213</v>
      </c>
      <c r="BQ196" t="s">
        <v>1213</v>
      </c>
      <c r="BR196" t="s">
        <v>1213</v>
      </c>
    </row>
    <row r="197" spans="1:70" x14ac:dyDescent="0.35">
      <c r="A197" t="s">
        <v>1852</v>
      </c>
      <c r="B197" t="s">
        <v>1853</v>
      </c>
      <c r="C197" t="s">
        <v>1977</v>
      </c>
      <c r="D197" t="s">
        <v>1978</v>
      </c>
      <c r="E197" t="s">
        <v>1213</v>
      </c>
      <c r="F197" t="s">
        <v>1213</v>
      </c>
      <c r="G197" t="s">
        <v>1213</v>
      </c>
      <c r="H197" t="s">
        <v>1213</v>
      </c>
      <c r="I197" t="s">
        <v>1213</v>
      </c>
      <c r="J197" t="s">
        <v>1213</v>
      </c>
      <c r="K197" t="s">
        <v>1213</v>
      </c>
      <c r="L197" t="s">
        <v>1213</v>
      </c>
      <c r="M197" t="s">
        <v>1213</v>
      </c>
      <c r="N197" t="s">
        <v>1213</v>
      </c>
      <c r="O197" t="s">
        <v>1213</v>
      </c>
      <c r="P197" t="s">
        <v>1213</v>
      </c>
      <c r="Q197" t="s">
        <v>1213</v>
      </c>
      <c r="R197" t="s">
        <v>1213</v>
      </c>
      <c r="S197" t="s">
        <v>1213</v>
      </c>
      <c r="T197" t="s">
        <v>1213</v>
      </c>
      <c r="U197" t="s">
        <v>1213</v>
      </c>
      <c r="V197" t="s">
        <v>1213</v>
      </c>
      <c r="W197" t="s">
        <v>1213</v>
      </c>
      <c r="X197" t="s">
        <v>1213</v>
      </c>
      <c r="Y197" t="s">
        <v>1213</v>
      </c>
      <c r="Z197" t="s">
        <v>1213</v>
      </c>
      <c r="AA197" t="s">
        <v>1213</v>
      </c>
      <c r="AB197" t="s">
        <v>1213</v>
      </c>
      <c r="AC197" t="s">
        <v>1213</v>
      </c>
      <c r="AD197" t="s">
        <v>1213</v>
      </c>
      <c r="AE197" t="s">
        <v>1213</v>
      </c>
      <c r="AF197" t="s">
        <v>1213</v>
      </c>
      <c r="AG197" t="s">
        <v>1213</v>
      </c>
      <c r="AH197" t="s">
        <v>1213</v>
      </c>
      <c r="AI197" t="s">
        <v>1213</v>
      </c>
      <c r="AJ197" t="s">
        <v>1213</v>
      </c>
      <c r="AK197" t="s">
        <v>1213</v>
      </c>
      <c r="AL197" t="s">
        <v>1213</v>
      </c>
      <c r="AM197" t="s">
        <v>1213</v>
      </c>
      <c r="AN197" t="s">
        <v>1213</v>
      </c>
      <c r="AO197" t="s">
        <v>1213</v>
      </c>
      <c r="AP197" t="s">
        <v>1213</v>
      </c>
      <c r="AQ197" t="s">
        <v>1213</v>
      </c>
      <c r="AR197" t="s">
        <v>1213</v>
      </c>
      <c r="AS197" t="s">
        <v>1213</v>
      </c>
      <c r="AT197" t="s">
        <v>1213</v>
      </c>
      <c r="AU197" t="s">
        <v>1213</v>
      </c>
      <c r="AV197" t="s">
        <v>1213</v>
      </c>
      <c r="AW197" t="s">
        <v>1213</v>
      </c>
      <c r="AX197" t="s">
        <v>1213</v>
      </c>
      <c r="AY197" t="s">
        <v>1213</v>
      </c>
      <c r="AZ197" t="s">
        <v>1213</v>
      </c>
      <c r="BA197" t="s">
        <v>1213</v>
      </c>
      <c r="BB197" t="s">
        <v>1213</v>
      </c>
      <c r="BC197" t="s">
        <v>1213</v>
      </c>
      <c r="BD197" t="s">
        <v>1213</v>
      </c>
      <c r="BE197" t="s">
        <v>1213</v>
      </c>
      <c r="BF197" t="s">
        <v>1213</v>
      </c>
      <c r="BG197" t="s">
        <v>1213</v>
      </c>
      <c r="BH197" t="s">
        <v>1213</v>
      </c>
      <c r="BI197" t="s">
        <v>1213</v>
      </c>
      <c r="BJ197" t="s">
        <v>1213</v>
      </c>
      <c r="BK197" t="s">
        <v>1213</v>
      </c>
      <c r="BL197" t="s">
        <v>1213</v>
      </c>
      <c r="BM197" t="s">
        <v>1213</v>
      </c>
      <c r="BN197" t="s">
        <v>1213</v>
      </c>
      <c r="BO197" t="s">
        <v>1213</v>
      </c>
      <c r="BP197" t="s">
        <v>1213</v>
      </c>
      <c r="BQ197" t="s">
        <v>1213</v>
      </c>
      <c r="BR197" t="s">
        <v>1213</v>
      </c>
    </row>
    <row r="198" spans="1:70" x14ac:dyDescent="0.35">
      <c r="A198" t="s">
        <v>1854</v>
      </c>
      <c r="B198" t="s">
        <v>1855</v>
      </c>
      <c r="C198" t="s">
        <v>1977</v>
      </c>
      <c r="D198" t="s">
        <v>1978</v>
      </c>
      <c r="E198" t="s">
        <v>1213</v>
      </c>
      <c r="F198" t="s">
        <v>1213</v>
      </c>
      <c r="G198" t="s">
        <v>1213</v>
      </c>
      <c r="H198" t="s">
        <v>1213</v>
      </c>
      <c r="I198" t="s">
        <v>1213</v>
      </c>
      <c r="J198" t="s">
        <v>1213</v>
      </c>
      <c r="K198" t="s">
        <v>1213</v>
      </c>
      <c r="L198" t="s">
        <v>1213</v>
      </c>
      <c r="M198" t="s">
        <v>1213</v>
      </c>
      <c r="N198" t="s">
        <v>1213</v>
      </c>
      <c r="O198" t="s">
        <v>1213</v>
      </c>
      <c r="P198" t="s">
        <v>1213</v>
      </c>
      <c r="Q198" t="s">
        <v>1213</v>
      </c>
      <c r="R198" t="s">
        <v>1213</v>
      </c>
      <c r="S198" t="s">
        <v>1213</v>
      </c>
      <c r="T198" t="s">
        <v>1213</v>
      </c>
      <c r="U198" t="s">
        <v>1213</v>
      </c>
      <c r="V198" t="s">
        <v>1213</v>
      </c>
      <c r="W198" t="s">
        <v>1213</v>
      </c>
      <c r="X198" t="s">
        <v>1213</v>
      </c>
      <c r="Y198" t="s">
        <v>1213</v>
      </c>
      <c r="Z198" t="s">
        <v>1213</v>
      </c>
      <c r="AA198" t="s">
        <v>1213</v>
      </c>
      <c r="AB198" t="s">
        <v>1213</v>
      </c>
      <c r="AC198" t="s">
        <v>1213</v>
      </c>
      <c r="AD198" t="s">
        <v>1213</v>
      </c>
      <c r="AE198" t="s">
        <v>1213</v>
      </c>
      <c r="AF198" t="s">
        <v>1213</v>
      </c>
      <c r="AG198" t="s">
        <v>1213</v>
      </c>
      <c r="AH198" t="s">
        <v>1213</v>
      </c>
      <c r="AI198" t="s">
        <v>1213</v>
      </c>
      <c r="AJ198" t="s">
        <v>1213</v>
      </c>
      <c r="AK198" t="s">
        <v>1213</v>
      </c>
      <c r="AL198" t="s">
        <v>1213</v>
      </c>
      <c r="AM198" t="s">
        <v>1213</v>
      </c>
      <c r="AN198" t="s">
        <v>1213</v>
      </c>
      <c r="AO198" t="s">
        <v>1213</v>
      </c>
      <c r="AP198" t="s">
        <v>1213</v>
      </c>
      <c r="AQ198" t="s">
        <v>1213</v>
      </c>
      <c r="AR198" t="s">
        <v>1213</v>
      </c>
      <c r="AS198" t="s">
        <v>1213</v>
      </c>
      <c r="AT198" t="s">
        <v>1213</v>
      </c>
      <c r="AU198" t="s">
        <v>1213</v>
      </c>
      <c r="AV198" t="s">
        <v>1213</v>
      </c>
      <c r="AW198" t="s">
        <v>1213</v>
      </c>
      <c r="AX198" t="s">
        <v>1213</v>
      </c>
      <c r="AY198" t="s">
        <v>1213</v>
      </c>
      <c r="AZ198" t="s">
        <v>1213</v>
      </c>
      <c r="BA198" t="s">
        <v>1213</v>
      </c>
      <c r="BB198" t="s">
        <v>1213</v>
      </c>
      <c r="BC198" t="s">
        <v>1213</v>
      </c>
      <c r="BD198" t="s">
        <v>1213</v>
      </c>
      <c r="BE198" t="s">
        <v>1213</v>
      </c>
      <c r="BF198" t="s">
        <v>1213</v>
      </c>
      <c r="BG198" t="s">
        <v>1213</v>
      </c>
      <c r="BH198" t="s">
        <v>1213</v>
      </c>
      <c r="BI198" t="s">
        <v>1213</v>
      </c>
      <c r="BJ198" t="s">
        <v>1213</v>
      </c>
      <c r="BK198" t="s">
        <v>1213</v>
      </c>
      <c r="BL198" t="s">
        <v>1213</v>
      </c>
      <c r="BM198" t="s">
        <v>1213</v>
      </c>
      <c r="BN198" t="s">
        <v>1213</v>
      </c>
      <c r="BO198" t="s">
        <v>1213</v>
      </c>
      <c r="BP198" t="s">
        <v>1213</v>
      </c>
      <c r="BQ198" t="s">
        <v>1213</v>
      </c>
      <c r="BR198" t="s">
        <v>1213</v>
      </c>
    </row>
    <row r="199" spans="1:70" x14ac:dyDescent="0.35">
      <c r="A199" t="s">
        <v>1856</v>
      </c>
      <c r="B199" t="s">
        <v>1857</v>
      </c>
      <c r="C199" t="s">
        <v>1977</v>
      </c>
      <c r="D199" t="s">
        <v>1978</v>
      </c>
      <c r="E199">
        <v>1.104989712232775</v>
      </c>
      <c r="F199">
        <v>1.1221059693929563</v>
      </c>
      <c r="G199">
        <v>1.1519771504584848</v>
      </c>
      <c r="H199">
        <v>1.1752653215580344</v>
      </c>
      <c r="I199">
        <v>1.2157520187825324</v>
      </c>
      <c r="J199">
        <v>1.2573906473787981</v>
      </c>
      <c r="K199">
        <v>1.3207539220816715</v>
      </c>
      <c r="L199">
        <v>1.3937450707040369</v>
      </c>
      <c r="M199">
        <v>1.4785037497895537</v>
      </c>
      <c r="N199">
        <v>1.6083573491811656</v>
      </c>
      <c r="O199">
        <v>1.7109728719747201</v>
      </c>
      <c r="P199">
        <v>1.9153810620492053</v>
      </c>
      <c r="Q199">
        <v>2.1196249629914012</v>
      </c>
      <c r="R199">
        <v>2.3946380041151007</v>
      </c>
      <c r="S199">
        <v>2.9952797352133502</v>
      </c>
      <c r="T199">
        <v>3.452709443763931</v>
      </c>
      <c r="U199">
        <v>4.1826779874954347</v>
      </c>
      <c r="V199">
        <v>5.4800087244910074</v>
      </c>
      <c r="W199">
        <v>6.6329352853414294</v>
      </c>
      <c r="X199">
        <v>8.0854966947282136</v>
      </c>
      <c r="Y199">
        <v>9.3684612966815912</v>
      </c>
      <c r="Z199">
        <v>11.152254808214614</v>
      </c>
      <c r="AA199">
        <v>13.569983770124589</v>
      </c>
      <c r="AB199">
        <v>16.827154729511701</v>
      </c>
      <c r="AC199">
        <v>21.603481834896417</v>
      </c>
      <c r="AD199">
        <v>25.807824010761227</v>
      </c>
      <c r="AE199">
        <v>28.990272855968726</v>
      </c>
      <c r="AF199">
        <v>31.783436902108956</v>
      </c>
      <c r="AG199">
        <v>34.99408277153519</v>
      </c>
      <c r="AH199">
        <v>39.433538369929892</v>
      </c>
      <c r="AI199">
        <v>44.808554645418127</v>
      </c>
      <c r="AJ199">
        <v>50.118137238234006</v>
      </c>
      <c r="AK199">
        <v>54.909060450273188</v>
      </c>
      <c r="AL199">
        <v>58.633970281994948</v>
      </c>
      <c r="AM199">
        <v>61.812189573569576</v>
      </c>
      <c r="AN199">
        <v>64.422404691984624</v>
      </c>
      <c r="AO199">
        <v>66.399513684264434</v>
      </c>
      <c r="AP199">
        <v>67.951179340537792</v>
      </c>
      <c r="AQ199">
        <v>69.699394842100688</v>
      </c>
      <c r="AR199">
        <v>71.330426828307282</v>
      </c>
      <c r="AS199">
        <v>73.365505585083923</v>
      </c>
      <c r="AT199">
        <v>76.571507238756439</v>
      </c>
      <c r="AU199">
        <v>79.328346883109106</v>
      </c>
      <c r="AV199">
        <v>81.881919155814018</v>
      </c>
      <c r="AW199">
        <v>83.81872298994594</v>
      </c>
      <c r="AX199">
        <v>85.727412732283156</v>
      </c>
      <c r="AY199">
        <v>88.39153392641046</v>
      </c>
      <c r="AZ199">
        <v>90.560631480650443</v>
      </c>
      <c r="BA199">
        <v>92.904799382319013</v>
      </c>
      <c r="BB199">
        <v>92.128551892061594</v>
      </c>
      <c r="BC199">
        <v>93.420721993098141</v>
      </c>
      <c r="BD199">
        <v>96.833391247809075</v>
      </c>
      <c r="BE199">
        <v>99.518909007373438</v>
      </c>
      <c r="BF199">
        <v>99.792005480174041</v>
      </c>
      <c r="BG199">
        <v>99.514430656467923</v>
      </c>
      <c r="BH199">
        <v>100.00000000000001</v>
      </c>
      <c r="BI199">
        <v>100.60739707464096</v>
      </c>
      <c r="BJ199">
        <v>101.98432411318234</v>
      </c>
      <c r="BK199">
        <v>102.99775833657419</v>
      </c>
      <c r="BL199">
        <v>103.34607451809988</v>
      </c>
      <c r="BM199">
        <v>103.33321999235308</v>
      </c>
      <c r="BN199">
        <v>104.64106432155882</v>
      </c>
      <c r="BO199">
        <v>112.83727580255773</v>
      </c>
      <c r="BP199">
        <v>117.70200887211085</v>
      </c>
      <c r="BQ199">
        <v>117.70200887211085</v>
      </c>
      <c r="BR199">
        <v>117.70200887211085</v>
      </c>
    </row>
    <row r="200" spans="1:70" x14ac:dyDescent="0.35">
      <c r="A200" t="s">
        <v>1858</v>
      </c>
      <c r="B200" t="s">
        <v>1859</v>
      </c>
      <c r="C200" t="s">
        <v>1977</v>
      </c>
      <c r="D200" t="s">
        <v>1978</v>
      </c>
      <c r="E200">
        <v>0.32919396388057359</v>
      </c>
      <c r="F200">
        <v>0.39005335216101589</v>
      </c>
      <c r="G200">
        <v>0.39558602382287433</v>
      </c>
      <c r="H200">
        <v>0.403885031315662</v>
      </c>
      <c r="I200">
        <v>0.40941770297752045</v>
      </c>
      <c r="J200">
        <v>0.42521835284626019</v>
      </c>
      <c r="K200">
        <v>0.43743570198943554</v>
      </c>
      <c r="L200">
        <v>0.44340786986549324</v>
      </c>
      <c r="M200">
        <v>0.44654752383413776</v>
      </c>
      <c r="N200">
        <v>0.45658076586934565</v>
      </c>
      <c r="O200">
        <v>0.4526561984055556</v>
      </c>
      <c r="P200">
        <v>0.47507742295116862</v>
      </c>
      <c r="Q200">
        <v>0.51869131179032535</v>
      </c>
      <c r="R200">
        <v>0.58506769190990338</v>
      </c>
      <c r="S200">
        <v>0.73269968183241951</v>
      </c>
      <c r="T200">
        <v>0.78173971177030388</v>
      </c>
      <c r="U200">
        <v>0.81671955219355685</v>
      </c>
      <c r="V200">
        <v>0.89316330102021979</v>
      </c>
      <c r="W200">
        <v>0.98837672031805601</v>
      </c>
      <c r="X200">
        <v>1.2667138700643903</v>
      </c>
      <c r="Y200">
        <v>1.5510573143590027</v>
      </c>
      <c r="Z200">
        <v>1.7523023084805871</v>
      </c>
      <c r="AA200">
        <v>1.8420213333311668</v>
      </c>
      <c r="AB200">
        <v>2.0894739766721924</v>
      </c>
      <c r="AC200">
        <v>2.5138767008529141</v>
      </c>
      <c r="AD200">
        <v>3.1476430274526432</v>
      </c>
      <c r="AE200">
        <v>4.1467866770691817</v>
      </c>
      <c r="AF200">
        <v>5.051212214988916</v>
      </c>
      <c r="AG200">
        <v>6.1924960934766808</v>
      </c>
      <c r="AH200">
        <v>7.8286852586465026</v>
      </c>
      <c r="AI200">
        <v>10.745649955482046</v>
      </c>
      <c r="AJ200">
        <v>13.348821493993212</v>
      </c>
      <c r="AK200">
        <v>15.376873739112332</v>
      </c>
      <c r="AL200">
        <v>18.176796614836512</v>
      </c>
      <c r="AM200">
        <v>21.91507202188453</v>
      </c>
      <c r="AN200">
        <v>24.857261249131959</v>
      </c>
      <c r="AO200">
        <v>27.29319415101202</v>
      </c>
      <c r="AP200">
        <v>29.189952715337075</v>
      </c>
      <c r="AQ200">
        <v>32.562346308759992</v>
      </c>
      <c r="AR200">
        <v>34.761042502115856</v>
      </c>
      <c r="AS200">
        <v>37.883334876504563</v>
      </c>
      <c r="AT200">
        <v>40.63671849361868</v>
      </c>
      <c r="AU200">
        <v>44.907735982966663</v>
      </c>
      <c r="AV200">
        <v>51.301159214572948</v>
      </c>
      <c r="AW200">
        <v>53.519044239413276</v>
      </c>
      <c r="AX200">
        <v>57.162290040217734</v>
      </c>
      <c r="AY200">
        <v>62.643781763670511</v>
      </c>
      <c r="AZ200">
        <v>67.737018263453095</v>
      </c>
      <c r="BA200">
        <v>74.615566595694318</v>
      </c>
      <c r="BB200">
        <v>76.549562337355141</v>
      </c>
      <c r="BC200">
        <v>80.110007097232085</v>
      </c>
      <c r="BD200">
        <v>86.722261651289131</v>
      </c>
      <c r="BE200">
        <v>89.910101726993219</v>
      </c>
      <c r="BF200">
        <v>92.323160634019644</v>
      </c>
      <c r="BG200">
        <v>96.965933286018767</v>
      </c>
      <c r="BH200">
        <v>100</v>
      </c>
      <c r="BI200">
        <v>104.08682280577284</v>
      </c>
      <c r="BJ200">
        <v>107.83652708776906</v>
      </c>
      <c r="BK200">
        <v>112.12368701206579</v>
      </c>
      <c r="BL200">
        <v>115.21504613200825</v>
      </c>
      <c r="BM200">
        <v>117.25149041873686</v>
      </c>
      <c r="BN200">
        <v>122.8654719659331</v>
      </c>
      <c r="BO200">
        <v>134.86398154719623</v>
      </c>
      <c r="BP200">
        <v>141.11091199432224</v>
      </c>
      <c r="BQ200">
        <v>141.11091199432224</v>
      </c>
      <c r="BR200">
        <v>141.11091199432224</v>
      </c>
    </row>
    <row r="201" spans="1:70" x14ac:dyDescent="0.35">
      <c r="A201" t="s">
        <v>1860</v>
      </c>
      <c r="B201" t="s">
        <v>1861</v>
      </c>
      <c r="C201" t="s">
        <v>1977</v>
      </c>
      <c r="D201" t="s">
        <v>1978</v>
      </c>
      <c r="E201">
        <v>0</v>
      </c>
      <c r="F201">
        <v>0</v>
      </c>
      <c r="G201">
        <v>0</v>
      </c>
      <c r="H201">
        <v>0</v>
      </c>
      <c r="I201">
        <v>0</v>
      </c>
      <c r="J201">
        <v>0</v>
      </c>
      <c r="K201">
        <v>0</v>
      </c>
      <c r="L201">
        <v>0</v>
      </c>
      <c r="M201">
        <v>0</v>
      </c>
      <c r="N201">
        <v>0</v>
      </c>
      <c r="O201">
        <v>0</v>
      </c>
      <c r="P201">
        <v>0</v>
      </c>
      <c r="Q201">
        <v>0</v>
      </c>
      <c r="R201">
        <v>0</v>
      </c>
      <c r="S201">
        <v>0</v>
      </c>
      <c r="T201">
        <v>0</v>
      </c>
      <c r="U201">
        <v>0</v>
      </c>
      <c r="V201">
        <v>0</v>
      </c>
      <c r="W201">
        <v>0</v>
      </c>
      <c r="X201">
        <v>0</v>
      </c>
      <c r="Y201">
        <v>0</v>
      </c>
      <c r="Z201">
        <v>0</v>
      </c>
      <c r="AA201">
        <v>0</v>
      </c>
      <c r="AB201">
        <v>0</v>
      </c>
      <c r="AC201">
        <v>0</v>
      </c>
      <c r="AD201">
        <v>0</v>
      </c>
      <c r="AE201">
        <v>0</v>
      </c>
      <c r="AF201">
        <v>0</v>
      </c>
      <c r="AG201">
        <v>0</v>
      </c>
      <c r="AH201">
        <v>0</v>
      </c>
      <c r="AI201">
        <v>0</v>
      </c>
      <c r="AJ201">
        <v>0</v>
      </c>
      <c r="AK201">
        <v>0</v>
      </c>
      <c r="AL201">
        <v>0</v>
      </c>
      <c r="AM201">
        <v>0</v>
      </c>
      <c r="AN201">
        <v>0</v>
      </c>
      <c r="AO201">
        <v>49.478724518216204</v>
      </c>
      <c r="AP201">
        <v>52.985284650032611</v>
      </c>
      <c r="AQ201">
        <v>55.941675466678163</v>
      </c>
      <c r="AR201">
        <v>59.043301136098144</v>
      </c>
      <c r="AS201">
        <v>60.695450153393629</v>
      </c>
      <c r="AT201">
        <v>61.437624867147662</v>
      </c>
      <c r="AU201">
        <v>64.945415802801151</v>
      </c>
      <c r="AV201">
        <v>67.80498338426375</v>
      </c>
      <c r="AW201">
        <v>69.841963734616954</v>
      </c>
      <c r="AX201">
        <v>72.710548284000936</v>
      </c>
      <c r="AY201">
        <v>75.504335678361045</v>
      </c>
      <c r="AZ201">
        <v>76.90852287497114</v>
      </c>
      <c r="BA201">
        <v>84.514774162166049</v>
      </c>
      <c r="BB201">
        <v>86.842255981919479</v>
      </c>
      <c r="BC201">
        <v>90.09810874068296</v>
      </c>
      <c r="BD201">
        <v>92.690450794593644</v>
      </c>
      <c r="BE201">
        <v>95.266399695781644</v>
      </c>
      <c r="BF201">
        <v>96.909172859822903</v>
      </c>
      <c r="BG201">
        <v>98.588594386379611</v>
      </c>
      <c r="BH201">
        <v>100</v>
      </c>
      <c r="BI201">
        <v>99.780893395092235</v>
      </c>
      <c r="BJ201">
        <v>99.992998572364826</v>
      </c>
      <c r="BK201">
        <v>99.797904458963416</v>
      </c>
      <c r="BL201">
        <v>101.37489431529455</v>
      </c>
      <c r="BM201">
        <v>100.62945227632123</v>
      </c>
      <c r="BN201">
        <v>101.8747226571365</v>
      </c>
      <c r="BO201">
        <v>105.68608414811156</v>
      </c>
      <c r="BP201">
        <v>111.89102171235163</v>
      </c>
      <c r="BQ201">
        <v>111.89102171235163</v>
      </c>
      <c r="BR201">
        <v>111.89102171235163</v>
      </c>
    </row>
    <row r="202" spans="1:70" x14ac:dyDescent="0.35">
      <c r="A202" t="s">
        <v>1862</v>
      </c>
      <c r="B202" t="s">
        <v>1863</v>
      </c>
      <c r="C202" t="s">
        <v>1977</v>
      </c>
      <c r="D202" t="s">
        <v>1978</v>
      </c>
      <c r="E202" t="s">
        <v>1213</v>
      </c>
      <c r="F202" t="s">
        <v>1213</v>
      </c>
      <c r="G202" t="s">
        <v>1213</v>
      </c>
      <c r="H202" t="s">
        <v>1213</v>
      </c>
      <c r="I202" t="s">
        <v>1213</v>
      </c>
      <c r="J202" t="s">
        <v>1213</v>
      </c>
      <c r="K202" t="s">
        <v>1213</v>
      </c>
      <c r="L202" t="s">
        <v>1213</v>
      </c>
      <c r="M202" t="s">
        <v>1213</v>
      </c>
      <c r="N202" t="s">
        <v>1213</v>
      </c>
      <c r="O202" t="s">
        <v>1213</v>
      </c>
      <c r="P202" t="s">
        <v>1213</v>
      </c>
      <c r="Q202" t="s">
        <v>1213</v>
      </c>
      <c r="R202" t="s">
        <v>1213</v>
      </c>
      <c r="S202" t="s">
        <v>1213</v>
      </c>
      <c r="T202" t="s">
        <v>1213</v>
      </c>
      <c r="U202" t="s">
        <v>1213</v>
      </c>
      <c r="V202" t="s">
        <v>1213</v>
      </c>
      <c r="W202" t="s">
        <v>1213</v>
      </c>
      <c r="X202" t="s">
        <v>1213</v>
      </c>
      <c r="Y202" t="s">
        <v>1213</v>
      </c>
      <c r="Z202" t="s">
        <v>1213</v>
      </c>
      <c r="AA202" t="s">
        <v>1213</v>
      </c>
      <c r="AB202" t="s">
        <v>1213</v>
      </c>
      <c r="AC202" t="s">
        <v>1213</v>
      </c>
      <c r="AD202" t="s">
        <v>1213</v>
      </c>
      <c r="AE202" t="s">
        <v>1213</v>
      </c>
      <c r="AF202" t="s">
        <v>1213</v>
      </c>
      <c r="AG202" t="s">
        <v>1213</v>
      </c>
      <c r="AH202" t="s">
        <v>1213</v>
      </c>
      <c r="AI202" t="s">
        <v>1213</v>
      </c>
      <c r="AJ202" t="s">
        <v>1213</v>
      </c>
      <c r="AK202" t="s">
        <v>1213</v>
      </c>
      <c r="AL202" t="s">
        <v>1213</v>
      </c>
      <c r="AM202" t="s">
        <v>1213</v>
      </c>
      <c r="AN202" t="s">
        <v>1213</v>
      </c>
      <c r="AO202" t="s">
        <v>1213</v>
      </c>
      <c r="AP202" t="s">
        <v>1213</v>
      </c>
      <c r="AQ202" t="s">
        <v>1213</v>
      </c>
      <c r="AR202" t="s">
        <v>1213</v>
      </c>
      <c r="AS202" t="s">
        <v>1213</v>
      </c>
      <c r="AT202" t="s">
        <v>1213</v>
      </c>
      <c r="AU202" t="s">
        <v>1213</v>
      </c>
      <c r="AV202" t="s">
        <v>1213</v>
      </c>
      <c r="AW202" t="s">
        <v>1213</v>
      </c>
      <c r="AX202" t="s">
        <v>1213</v>
      </c>
      <c r="AY202" t="s">
        <v>1213</v>
      </c>
      <c r="AZ202" t="s">
        <v>1213</v>
      </c>
      <c r="BA202" t="s">
        <v>1213</v>
      </c>
      <c r="BB202" t="s">
        <v>1213</v>
      </c>
      <c r="BC202" t="s">
        <v>1213</v>
      </c>
      <c r="BD202" t="s">
        <v>1213</v>
      </c>
      <c r="BE202" t="s">
        <v>1213</v>
      </c>
      <c r="BF202" t="s">
        <v>1213</v>
      </c>
      <c r="BG202" t="s">
        <v>1213</v>
      </c>
      <c r="BH202" t="s">
        <v>1213</v>
      </c>
      <c r="BI202" t="s">
        <v>1213</v>
      </c>
      <c r="BJ202" t="s">
        <v>1213</v>
      </c>
      <c r="BK202" t="s">
        <v>1213</v>
      </c>
      <c r="BL202" t="s">
        <v>1213</v>
      </c>
      <c r="BM202" t="s">
        <v>1213</v>
      </c>
      <c r="BN202" t="s">
        <v>1213</v>
      </c>
      <c r="BO202" t="s">
        <v>1213</v>
      </c>
      <c r="BP202" t="s">
        <v>1213</v>
      </c>
      <c r="BQ202" t="s">
        <v>1213</v>
      </c>
      <c r="BR202" t="s">
        <v>1213</v>
      </c>
    </row>
    <row r="203" spans="1:70" x14ac:dyDescent="0.35">
      <c r="A203" t="s">
        <v>1864</v>
      </c>
      <c r="B203" t="s">
        <v>1865</v>
      </c>
      <c r="C203" t="s">
        <v>1977</v>
      </c>
      <c r="D203" t="s">
        <v>1978</v>
      </c>
      <c r="E203" t="s">
        <v>1213</v>
      </c>
      <c r="F203" t="s">
        <v>1213</v>
      </c>
      <c r="G203" t="s">
        <v>1213</v>
      </c>
      <c r="H203" t="s">
        <v>1213</v>
      </c>
      <c r="I203" t="s">
        <v>1213</v>
      </c>
      <c r="J203" t="s">
        <v>1213</v>
      </c>
      <c r="K203" t="s">
        <v>1213</v>
      </c>
      <c r="L203" t="s">
        <v>1213</v>
      </c>
      <c r="M203" t="s">
        <v>1213</v>
      </c>
      <c r="N203" t="s">
        <v>1213</v>
      </c>
      <c r="O203" t="s">
        <v>1213</v>
      </c>
      <c r="P203" t="s">
        <v>1213</v>
      </c>
      <c r="Q203" t="s">
        <v>1213</v>
      </c>
      <c r="R203" t="s">
        <v>1213</v>
      </c>
      <c r="S203" t="s">
        <v>1213</v>
      </c>
      <c r="T203" t="s">
        <v>1213</v>
      </c>
      <c r="U203" t="s">
        <v>1213</v>
      </c>
      <c r="V203" t="s">
        <v>1213</v>
      </c>
      <c r="W203" t="s">
        <v>1213</v>
      </c>
      <c r="X203" t="s">
        <v>1213</v>
      </c>
      <c r="Y203" t="s">
        <v>1213</v>
      </c>
      <c r="Z203" t="s">
        <v>1213</v>
      </c>
      <c r="AA203" t="s">
        <v>1213</v>
      </c>
      <c r="AB203" t="s">
        <v>1213</v>
      </c>
      <c r="AC203" t="s">
        <v>1213</v>
      </c>
      <c r="AD203" t="s">
        <v>1213</v>
      </c>
      <c r="AE203" t="s">
        <v>1213</v>
      </c>
      <c r="AF203" t="s">
        <v>1213</v>
      </c>
      <c r="AG203" t="s">
        <v>1213</v>
      </c>
      <c r="AH203" t="s">
        <v>1213</v>
      </c>
      <c r="AI203" t="s">
        <v>1213</v>
      </c>
      <c r="AJ203" t="s">
        <v>1213</v>
      </c>
      <c r="AK203" t="s">
        <v>1213</v>
      </c>
      <c r="AL203" t="s">
        <v>1213</v>
      </c>
      <c r="AM203" t="s">
        <v>1213</v>
      </c>
      <c r="AN203" t="s">
        <v>1213</v>
      </c>
      <c r="AO203" t="s">
        <v>1213</v>
      </c>
      <c r="AP203" t="s">
        <v>1213</v>
      </c>
      <c r="AQ203" t="s">
        <v>1213</v>
      </c>
      <c r="AR203" t="s">
        <v>1213</v>
      </c>
      <c r="AS203" t="s">
        <v>1213</v>
      </c>
      <c r="AT203" t="s">
        <v>1213</v>
      </c>
      <c r="AU203" t="s">
        <v>1213</v>
      </c>
      <c r="AV203" t="s">
        <v>1213</v>
      </c>
      <c r="AW203" t="s">
        <v>1213</v>
      </c>
      <c r="AX203" t="s">
        <v>1213</v>
      </c>
      <c r="AY203" t="s">
        <v>1213</v>
      </c>
      <c r="AZ203" t="s">
        <v>1213</v>
      </c>
      <c r="BA203" t="s">
        <v>1213</v>
      </c>
      <c r="BB203" t="s">
        <v>1213</v>
      </c>
      <c r="BC203" t="s">
        <v>1213</v>
      </c>
      <c r="BD203" t="s">
        <v>1213</v>
      </c>
      <c r="BE203" t="s">
        <v>1213</v>
      </c>
      <c r="BF203" t="s">
        <v>1213</v>
      </c>
      <c r="BG203" t="s">
        <v>1213</v>
      </c>
      <c r="BH203" t="s">
        <v>1213</v>
      </c>
      <c r="BI203" t="s">
        <v>1213</v>
      </c>
      <c r="BJ203" t="s">
        <v>1213</v>
      </c>
      <c r="BK203" t="s">
        <v>1213</v>
      </c>
      <c r="BL203" t="s">
        <v>1213</v>
      </c>
      <c r="BM203" t="s">
        <v>1213</v>
      </c>
      <c r="BN203" t="s">
        <v>1213</v>
      </c>
      <c r="BO203" t="s">
        <v>1213</v>
      </c>
      <c r="BP203" t="s">
        <v>1213</v>
      </c>
      <c r="BQ203" t="s">
        <v>1213</v>
      </c>
      <c r="BR203" t="s">
        <v>1213</v>
      </c>
    </row>
    <row r="204" spans="1:70" x14ac:dyDescent="0.35">
      <c r="A204" t="s">
        <v>1866</v>
      </c>
      <c r="B204" t="s">
        <v>1867</v>
      </c>
      <c r="C204" t="s">
        <v>1977</v>
      </c>
      <c r="D204" t="s">
        <v>1978</v>
      </c>
      <c r="E204" t="s">
        <v>1213</v>
      </c>
      <c r="F204" t="s">
        <v>1213</v>
      </c>
      <c r="G204" t="s">
        <v>1213</v>
      </c>
      <c r="H204" t="s">
        <v>1213</v>
      </c>
      <c r="I204" t="s">
        <v>1213</v>
      </c>
      <c r="J204" t="s">
        <v>1213</v>
      </c>
      <c r="K204" t="s">
        <v>1213</v>
      </c>
      <c r="L204" t="s">
        <v>1213</v>
      </c>
      <c r="M204" t="s">
        <v>1213</v>
      </c>
      <c r="N204" t="s">
        <v>1213</v>
      </c>
      <c r="O204" t="s">
        <v>1213</v>
      </c>
      <c r="P204" t="s">
        <v>1213</v>
      </c>
      <c r="Q204" t="s">
        <v>1213</v>
      </c>
      <c r="R204" t="s">
        <v>1213</v>
      </c>
      <c r="S204" t="s">
        <v>1213</v>
      </c>
      <c r="T204" t="s">
        <v>1213</v>
      </c>
      <c r="U204" t="s">
        <v>1213</v>
      </c>
      <c r="V204" t="s">
        <v>1213</v>
      </c>
      <c r="W204" t="s">
        <v>1213</v>
      </c>
      <c r="X204" t="s">
        <v>1213</v>
      </c>
      <c r="Y204" t="s">
        <v>1213</v>
      </c>
      <c r="Z204" t="s">
        <v>1213</v>
      </c>
      <c r="AA204" t="s">
        <v>1213</v>
      </c>
      <c r="AB204" t="s">
        <v>1213</v>
      </c>
      <c r="AC204" t="s">
        <v>1213</v>
      </c>
      <c r="AD204" t="s">
        <v>1213</v>
      </c>
      <c r="AE204" t="s">
        <v>1213</v>
      </c>
      <c r="AF204" t="s">
        <v>1213</v>
      </c>
      <c r="AG204" t="s">
        <v>1213</v>
      </c>
      <c r="AH204" t="s">
        <v>1213</v>
      </c>
      <c r="AI204" t="s">
        <v>1213</v>
      </c>
      <c r="AJ204" t="s">
        <v>1213</v>
      </c>
      <c r="AK204" t="s">
        <v>1213</v>
      </c>
      <c r="AL204" t="s">
        <v>1213</v>
      </c>
      <c r="AM204" t="s">
        <v>1213</v>
      </c>
      <c r="AN204" t="s">
        <v>1213</v>
      </c>
      <c r="AO204" t="s">
        <v>1213</v>
      </c>
      <c r="AP204" t="s">
        <v>1213</v>
      </c>
      <c r="AQ204" t="s">
        <v>1213</v>
      </c>
      <c r="AR204" t="s">
        <v>1213</v>
      </c>
      <c r="AS204" t="s">
        <v>1213</v>
      </c>
      <c r="AT204" t="s">
        <v>1213</v>
      </c>
      <c r="AU204" t="s">
        <v>1213</v>
      </c>
      <c r="AV204" t="s">
        <v>1213</v>
      </c>
      <c r="AW204" t="s">
        <v>1213</v>
      </c>
      <c r="AX204" t="s">
        <v>1213</v>
      </c>
      <c r="AY204" t="s">
        <v>1213</v>
      </c>
      <c r="AZ204" t="s">
        <v>1213</v>
      </c>
      <c r="BA204" t="s">
        <v>1213</v>
      </c>
      <c r="BB204" t="s">
        <v>1213</v>
      </c>
      <c r="BC204" t="s">
        <v>1213</v>
      </c>
      <c r="BD204" t="s">
        <v>1213</v>
      </c>
      <c r="BE204" t="s">
        <v>1213</v>
      </c>
      <c r="BF204" t="s">
        <v>1213</v>
      </c>
      <c r="BG204" t="s">
        <v>1213</v>
      </c>
      <c r="BH204" t="s">
        <v>1213</v>
      </c>
      <c r="BI204" t="s">
        <v>1213</v>
      </c>
      <c r="BJ204" t="s">
        <v>1213</v>
      </c>
      <c r="BK204" t="s">
        <v>1213</v>
      </c>
      <c r="BL204" t="s">
        <v>1213</v>
      </c>
      <c r="BM204" t="s">
        <v>1213</v>
      </c>
      <c r="BN204" t="s">
        <v>1213</v>
      </c>
      <c r="BO204" t="s">
        <v>1213</v>
      </c>
      <c r="BP204" t="s">
        <v>1213</v>
      </c>
      <c r="BQ204" t="s">
        <v>1213</v>
      </c>
      <c r="BR204" t="s">
        <v>1213</v>
      </c>
    </row>
    <row r="205" spans="1:70" x14ac:dyDescent="0.35">
      <c r="A205" t="s">
        <v>1868</v>
      </c>
      <c r="B205" t="s">
        <v>1869</v>
      </c>
      <c r="C205" t="s">
        <v>1977</v>
      </c>
      <c r="D205" t="s">
        <v>1978</v>
      </c>
      <c r="E205">
        <v>0</v>
      </c>
      <c r="F205">
        <v>0</v>
      </c>
      <c r="G205">
        <v>0</v>
      </c>
      <c r="H205">
        <v>0</v>
      </c>
      <c r="I205">
        <v>0</v>
      </c>
      <c r="J205">
        <v>0</v>
      </c>
      <c r="K205">
        <v>0</v>
      </c>
      <c r="L205">
        <v>0</v>
      </c>
      <c r="M205">
        <v>0</v>
      </c>
      <c r="N205">
        <v>0</v>
      </c>
      <c r="O205">
        <v>0</v>
      </c>
      <c r="P205">
        <v>0</v>
      </c>
      <c r="Q205">
        <v>0</v>
      </c>
      <c r="R205">
        <v>0</v>
      </c>
      <c r="S205">
        <v>0</v>
      </c>
      <c r="T205">
        <v>0</v>
      </c>
      <c r="U205">
        <v>0</v>
      </c>
      <c r="V205">
        <v>0</v>
      </c>
      <c r="W205">
        <v>0</v>
      </c>
      <c r="X205">
        <v>27.717072788537784</v>
      </c>
      <c r="Y205">
        <v>29.601833737881233</v>
      </c>
      <c r="Z205">
        <v>32.12408736163821</v>
      </c>
      <c r="AA205">
        <v>33.955160341251521</v>
      </c>
      <c r="AB205">
        <v>34.886758874417808</v>
      </c>
      <c r="AC205">
        <v>35.272247922757437</v>
      </c>
      <c r="AD205">
        <v>35.946853757673139</v>
      </c>
      <c r="AE205">
        <v>36.219178407352466</v>
      </c>
      <c r="AF205">
        <v>37.191766441921551</v>
      </c>
      <c r="AG205">
        <v>38.90352138276306</v>
      </c>
      <c r="AH205">
        <v>40.1873375883943</v>
      </c>
      <c r="AI205">
        <v>41.39334675125999</v>
      </c>
      <c r="AJ205">
        <v>43.221812256249784</v>
      </c>
      <c r="AK205">
        <v>44.544531983263767</v>
      </c>
      <c r="AL205">
        <v>44.155496769436141</v>
      </c>
      <c r="AM205">
        <v>44.739049590177608</v>
      </c>
      <c r="AN205">
        <v>46.061769317191498</v>
      </c>
      <c r="AO205">
        <v>48.320884733583625</v>
      </c>
      <c r="AP205">
        <v>50.656952986543828</v>
      </c>
      <c r="AQ205">
        <v>52.152036668438356</v>
      </c>
      <c r="AR205">
        <v>53.289839323409559</v>
      </c>
      <c r="AS205">
        <v>54.169300312759219</v>
      </c>
      <c r="AT205">
        <v>54.966311834357462</v>
      </c>
      <c r="AU205">
        <v>55.098230982759901</v>
      </c>
      <c r="AV205">
        <v>56.345966261399838</v>
      </c>
      <c r="AW205">
        <v>60.177118196254483</v>
      </c>
      <c r="AX205">
        <v>65.481367288270022</v>
      </c>
      <c r="AY205">
        <v>73.231617256914419</v>
      </c>
      <c r="AZ205">
        <v>83.306942216152152</v>
      </c>
      <c r="BA205">
        <v>95.844757945568915</v>
      </c>
      <c r="BB205">
        <v>91.183560902697394</v>
      </c>
      <c r="BC205">
        <v>88.972125435539795</v>
      </c>
      <c r="BD205">
        <v>89.984954070319631</v>
      </c>
      <c r="BE205">
        <v>92.068419385492604</v>
      </c>
      <c r="BF205">
        <v>95.034843205574589</v>
      </c>
      <c r="BG205">
        <v>98.218245169464737</v>
      </c>
      <c r="BH205">
        <v>100</v>
      </c>
      <c r="BI205">
        <v>102.67659170098155</v>
      </c>
      <c r="BJ205">
        <v>103.08203991130773</v>
      </c>
      <c r="BK205">
        <v>103.3457396262276</v>
      </c>
      <c r="BL205">
        <v>102.65679442508697</v>
      </c>
      <c r="BM205">
        <v>100.04898844694161</v>
      </c>
      <c r="BN205">
        <v>102.35458302629759</v>
      </c>
      <c r="BO205">
        <v>107.46747647362533</v>
      </c>
      <c r="BP205">
        <v>110.72121444179479</v>
      </c>
      <c r="BQ205">
        <v>110.72121444179479</v>
      </c>
      <c r="BR205">
        <v>110.72121444179479</v>
      </c>
    </row>
    <row r="206" spans="1:70" x14ac:dyDescent="0.35">
      <c r="A206" t="s">
        <v>1870</v>
      </c>
      <c r="B206" t="s">
        <v>1871</v>
      </c>
      <c r="C206" t="s">
        <v>1977</v>
      </c>
      <c r="D206" t="s">
        <v>1978</v>
      </c>
      <c r="E206">
        <v>0</v>
      </c>
      <c r="F206">
        <v>0</v>
      </c>
      <c r="G206">
        <v>0</v>
      </c>
      <c r="H206">
        <v>0</v>
      </c>
      <c r="I206">
        <v>0</v>
      </c>
      <c r="J206">
        <v>0</v>
      </c>
      <c r="K206">
        <v>0</v>
      </c>
      <c r="L206">
        <v>0</v>
      </c>
      <c r="M206">
        <v>0</v>
      </c>
      <c r="N206">
        <v>0</v>
      </c>
      <c r="O206">
        <v>0</v>
      </c>
      <c r="P206">
        <v>0</v>
      </c>
      <c r="Q206">
        <v>0</v>
      </c>
      <c r="R206">
        <v>0</v>
      </c>
      <c r="S206">
        <v>0</v>
      </c>
      <c r="T206">
        <v>0</v>
      </c>
      <c r="U206">
        <v>0</v>
      </c>
      <c r="V206">
        <v>0</v>
      </c>
      <c r="W206">
        <v>0</v>
      </c>
      <c r="X206">
        <v>0</v>
      </c>
      <c r="Y206">
        <v>0</v>
      </c>
      <c r="Z206">
        <v>0</v>
      </c>
      <c r="AA206">
        <v>0</v>
      </c>
      <c r="AB206">
        <v>0</v>
      </c>
      <c r="AC206">
        <v>0</v>
      </c>
      <c r="AD206">
        <v>0</v>
      </c>
      <c r="AE206">
        <v>0</v>
      </c>
      <c r="AF206">
        <v>0</v>
      </c>
      <c r="AG206">
        <v>0</v>
      </c>
      <c r="AH206">
        <v>0</v>
      </c>
      <c r="AI206">
        <v>2.047977562786979E-2</v>
      </c>
      <c r="AJ206">
        <v>6.7710745130821842E-2</v>
      </c>
      <c r="AK206">
        <v>0.21071962225953894</v>
      </c>
      <c r="AL206">
        <v>0.7484062696322763</v>
      </c>
      <c r="AM206">
        <v>1.771922139774071</v>
      </c>
      <c r="AN206">
        <v>2.3432338650430711</v>
      </c>
      <c r="AO206">
        <v>3.2530952035614007</v>
      </c>
      <c r="AP206">
        <v>8.287698562499644</v>
      </c>
      <c r="AQ206">
        <v>13.185445201898977</v>
      </c>
      <c r="AR206">
        <v>19.224877663540539</v>
      </c>
      <c r="AS206">
        <v>28.004224501609738</v>
      </c>
      <c r="AT206">
        <v>37.659244441370163</v>
      </c>
      <c r="AU206">
        <v>46.147595305033278</v>
      </c>
      <c r="AV206">
        <v>53.195943194770315</v>
      </c>
      <c r="AW206">
        <v>59.51262290678352</v>
      </c>
      <c r="AX206">
        <v>64.877633986722913</v>
      </c>
      <c r="AY206">
        <v>69.132642774261015</v>
      </c>
      <c r="AZ206">
        <v>72.476816347388819</v>
      </c>
      <c r="BA206">
        <v>78.166828098526807</v>
      </c>
      <c r="BB206">
        <v>82.534337118402874</v>
      </c>
      <c r="BC206">
        <v>87.561847501328401</v>
      </c>
      <c r="BD206">
        <v>92.631024636971816</v>
      </c>
      <c r="BE206">
        <v>95.720197683466552</v>
      </c>
      <c r="BF206">
        <v>99.534372227251282</v>
      </c>
      <c r="BG206">
        <v>100.5977077566086</v>
      </c>
      <c r="BH206">
        <v>100</v>
      </c>
      <c r="BI206">
        <v>98.455203331860503</v>
      </c>
      <c r="BJ206">
        <v>99.773539387850533</v>
      </c>
      <c r="BK206">
        <v>104.38854891887017</v>
      </c>
      <c r="BL206">
        <v>108.38439050450425</v>
      </c>
      <c r="BM206">
        <v>111.23606306050799</v>
      </c>
      <c r="BN206">
        <v>116.85607466708001</v>
      </c>
      <c r="BO206">
        <v>132.97694129358345</v>
      </c>
      <c r="BP206">
        <v>146.80280318039237</v>
      </c>
      <c r="BQ206">
        <v>146.80280318039237</v>
      </c>
      <c r="BR206">
        <v>146.80280318039237</v>
      </c>
    </row>
    <row r="207" spans="1:70" x14ac:dyDescent="0.35">
      <c r="A207" t="s">
        <v>44</v>
      </c>
      <c r="B207" t="s">
        <v>103</v>
      </c>
      <c r="C207" t="s">
        <v>1977</v>
      </c>
      <c r="D207" t="s">
        <v>1978</v>
      </c>
      <c r="E207">
        <v>0</v>
      </c>
      <c r="F207">
        <v>0</v>
      </c>
      <c r="G207">
        <v>0</v>
      </c>
      <c r="H207">
        <v>0</v>
      </c>
      <c r="I207">
        <v>0</v>
      </c>
      <c r="J207">
        <v>0</v>
      </c>
      <c r="K207">
        <v>0</v>
      </c>
      <c r="L207">
        <v>0</v>
      </c>
      <c r="M207">
        <v>0</v>
      </c>
      <c r="N207">
        <v>0</v>
      </c>
      <c r="O207">
        <v>0</v>
      </c>
      <c r="P207">
        <v>0</v>
      </c>
      <c r="Q207">
        <v>0</v>
      </c>
      <c r="R207">
        <v>0</v>
      </c>
      <c r="S207">
        <v>0</v>
      </c>
      <c r="T207">
        <v>0</v>
      </c>
      <c r="U207">
        <v>0</v>
      </c>
      <c r="V207">
        <v>0</v>
      </c>
      <c r="W207">
        <v>0</v>
      </c>
      <c r="X207">
        <v>0</v>
      </c>
      <c r="Y207">
        <v>0</v>
      </c>
      <c r="Z207">
        <v>0</v>
      </c>
      <c r="AA207">
        <v>0</v>
      </c>
      <c r="AB207">
        <v>0</v>
      </c>
      <c r="AC207">
        <v>0</v>
      </c>
      <c r="AD207">
        <v>0</v>
      </c>
      <c r="AE207">
        <v>0</v>
      </c>
      <c r="AF207">
        <v>0</v>
      </c>
      <c r="AG207">
        <v>0</v>
      </c>
      <c r="AH207">
        <v>0</v>
      </c>
      <c r="AI207">
        <v>0</v>
      </c>
      <c r="AJ207">
        <v>0</v>
      </c>
      <c r="AK207">
        <v>3.5369876354082022E-2</v>
      </c>
      <c r="AL207">
        <v>0.34458950668340804</v>
      </c>
      <c r="AM207">
        <v>1.4049694184893378</v>
      </c>
      <c r="AN207">
        <v>4.1785795128076213</v>
      </c>
      <c r="AO207">
        <v>6.1739353115917481</v>
      </c>
      <c r="AP207">
        <v>7.0852902317788651</v>
      </c>
      <c r="AQ207">
        <v>9.0469009987936388</v>
      </c>
      <c r="AR207">
        <v>16.804301429600883</v>
      </c>
      <c r="AS207">
        <v>20.299387863834614</v>
      </c>
      <c r="AT207">
        <v>24.659088859284548</v>
      </c>
      <c r="AU207">
        <v>28.552446014900447</v>
      </c>
      <c r="AV207">
        <v>32.453650379112105</v>
      </c>
      <c r="AW207">
        <v>35.987403660102117</v>
      </c>
      <c r="AX207">
        <v>40.552515198363984</v>
      </c>
      <c r="AY207">
        <v>44.473397803375484</v>
      </c>
      <c r="AZ207">
        <v>48.479249580499562</v>
      </c>
      <c r="BA207">
        <v>55.320043912251066</v>
      </c>
      <c r="BB207">
        <v>61.763351748526652</v>
      </c>
      <c r="BC207">
        <v>65.993766008987294</v>
      </c>
      <c r="BD207">
        <v>71.563946638321696</v>
      </c>
      <c r="BE207">
        <v>75.195633016592609</v>
      </c>
      <c r="BF207">
        <v>80.274128200367159</v>
      </c>
      <c r="BG207">
        <v>86.554303849372232</v>
      </c>
      <c r="BH207">
        <v>100</v>
      </c>
      <c r="BI207">
        <v>107.04244762954798</v>
      </c>
      <c r="BJ207">
        <v>110.98517362079599</v>
      </c>
      <c r="BK207">
        <v>114.1796568060247</v>
      </c>
      <c r="BL207">
        <v>119.2839060565553</v>
      </c>
      <c r="BM207">
        <v>123.31768144545674</v>
      </c>
      <c r="BN207">
        <v>131.57313297039664</v>
      </c>
      <c r="BO207">
        <v>131.57313297039664</v>
      </c>
      <c r="BP207">
        <v>131.57313297039664</v>
      </c>
      <c r="BQ207">
        <v>131.57313297039664</v>
      </c>
      <c r="BR207">
        <v>131.57313297039664</v>
      </c>
    </row>
    <row r="208" spans="1:70" x14ac:dyDescent="0.35">
      <c r="A208" t="s">
        <v>1872</v>
      </c>
      <c r="B208" t="s">
        <v>1873</v>
      </c>
      <c r="C208" t="s">
        <v>1977</v>
      </c>
      <c r="D208" t="s">
        <v>1978</v>
      </c>
      <c r="E208">
        <v>0</v>
      </c>
      <c r="F208">
        <v>0</v>
      </c>
      <c r="G208">
        <v>0</v>
      </c>
      <c r="H208">
        <v>0</v>
      </c>
      <c r="I208">
        <v>0</v>
      </c>
      <c r="J208">
        <v>0</v>
      </c>
      <c r="K208">
        <v>1.8208035227859258</v>
      </c>
      <c r="L208">
        <v>1.8472584742520084</v>
      </c>
      <c r="M208">
        <v>1.9056676229307035</v>
      </c>
      <c r="N208">
        <v>1.9149089589890642</v>
      </c>
      <c r="O208">
        <v>1.9247685534554457</v>
      </c>
      <c r="P208">
        <v>1.9341725890825419</v>
      </c>
      <c r="Q208">
        <v>1.9939809541362625</v>
      </c>
      <c r="R208">
        <v>2.1808902299080839</v>
      </c>
      <c r="S208">
        <v>2.8588919134137241</v>
      </c>
      <c r="T208">
        <v>3.7230219146883909</v>
      </c>
      <c r="U208">
        <v>3.9898085092245728</v>
      </c>
      <c r="V208">
        <v>4.5346227064936828</v>
      </c>
      <c r="W208">
        <v>5.1363913453429539</v>
      </c>
      <c r="X208">
        <v>5.9414348823480712</v>
      </c>
      <c r="Y208">
        <v>6.3721528464076851</v>
      </c>
      <c r="Z208">
        <v>6.7831990461604592</v>
      </c>
      <c r="AA208">
        <v>7.6355172676437126</v>
      </c>
      <c r="AB208">
        <v>8.1389270847340214</v>
      </c>
      <c r="AC208">
        <v>8.5759525033991153</v>
      </c>
      <c r="AD208">
        <v>8.7268318134240186</v>
      </c>
      <c r="AE208">
        <v>8.6293472923711771</v>
      </c>
      <c r="AF208">
        <v>8.9859995024358383</v>
      </c>
      <c r="AG208">
        <v>9.2536603976094511</v>
      </c>
      <c r="AH208">
        <v>9.347148115779083</v>
      </c>
      <c r="AI208">
        <v>9.738397651071546</v>
      </c>
      <c r="AJ208">
        <v>11.65074294552074</v>
      </c>
      <c r="AK208">
        <v>12.764601957727438</v>
      </c>
      <c r="AL208">
        <v>14.341590507640307</v>
      </c>
      <c r="AM208">
        <v>0</v>
      </c>
      <c r="AN208">
        <v>28.530428203895948</v>
      </c>
      <c r="AO208">
        <v>30.644924295749959</v>
      </c>
      <c r="AP208">
        <v>34.327041430686236</v>
      </c>
      <c r="AQ208">
        <v>36.458773735108572</v>
      </c>
      <c r="AR208">
        <v>35.581600395488955</v>
      </c>
      <c r="AS208">
        <v>36.969115507240986</v>
      </c>
      <c r="AT208">
        <v>38.204939458382576</v>
      </c>
      <c r="AU208">
        <v>38.966205513484617</v>
      </c>
      <c r="AV208">
        <v>41.869070980204029</v>
      </c>
      <c r="AW208">
        <v>46.998329566868449</v>
      </c>
      <c r="AX208">
        <v>51.234800907570289</v>
      </c>
      <c r="AY208">
        <v>55.7858994042898</v>
      </c>
      <c r="AZ208">
        <v>60.85166187715695</v>
      </c>
      <c r="BA208">
        <v>70.246071581764866</v>
      </c>
      <c r="BB208">
        <v>79.339002554399599</v>
      </c>
      <c r="BC208">
        <v>79.143726504026873</v>
      </c>
      <c r="BD208">
        <v>81.581488372679502</v>
      </c>
      <c r="BE208">
        <v>89.960737917282216</v>
      </c>
      <c r="BF208">
        <v>95.290253737876554</v>
      </c>
      <c r="BG208">
        <v>97.533853736435788</v>
      </c>
      <c r="BH208">
        <v>100</v>
      </c>
      <c r="BI208">
        <v>107.17434301982026</v>
      </c>
      <c r="BJ208">
        <v>116.04788210736004</v>
      </c>
      <c r="BK208">
        <v>115.68672930732374</v>
      </c>
      <c r="BL208">
        <v>119.55977818970169</v>
      </c>
      <c r="BM208">
        <v>131.33689341209259</v>
      </c>
      <c r="BN208">
        <v>130.82291075040487</v>
      </c>
      <c r="BO208">
        <v>153.96444958398561</v>
      </c>
      <c r="BP208">
        <v>184.43331630734954</v>
      </c>
      <c r="BQ208">
        <v>184.43331630734954</v>
      </c>
      <c r="BR208">
        <v>184.43331630734954</v>
      </c>
    </row>
    <row r="209" spans="1:70" x14ac:dyDescent="0.35">
      <c r="A209" t="s">
        <v>10</v>
      </c>
      <c r="B209" t="s">
        <v>1874</v>
      </c>
      <c r="C209" t="s">
        <v>1977</v>
      </c>
      <c r="D209" t="s">
        <v>1978</v>
      </c>
      <c r="E209" t="s">
        <v>1213</v>
      </c>
      <c r="F209" t="s">
        <v>1213</v>
      </c>
      <c r="G209" t="s">
        <v>1213</v>
      </c>
      <c r="H209" t="s">
        <v>1213</v>
      </c>
      <c r="I209" t="s">
        <v>1213</v>
      </c>
      <c r="J209" t="s">
        <v>1213</v>
      </c>
      <c r="K209" t="s">
        <v>1213</v>
      </c>
      <c r="L209" t="s">
        <v>1213</v>
      </c>
      <c r="M209" t="s">
        <v>1213</v>
      </c>
      <c r="N209" t="s">
        <v>1213</v>
      </c>
      <c r="O209" t="s">
        <v>1213</v>
      </c>
      <c r="P209" t="s">
        <v>1213</v>
      </c>
      <c r="Q209" t="s">
        <v>1213</v>
      </c>
      <c r="R209" t="s">
        <v>1213</v>
      </c>
      <c r="S209" t="s">
        <v>1213</v>
      </c>
      <c r="T209" t="s">
        <v>1213</v>
      </c>
      <c r="U209" t="s">
        <v>1213</v>
      </c>
      <c r="V209" t="s">
        <v>1213</v>
      </c>
      <c r="W209" t="s">
        <v>1213</v>
      </c>
      <c r="X209" t="s">
        <v>1213</v>
      </c>
      <c r="Y209" t="s">
        <v>1213</v>
      </c>
      <c r="Z209" t="s">
        <v>1213</v>
      </c>
      <c r="AA209" t="s">
        <v>1213</v>
      </c>
      <c r="AB209" t="s">
        <v>1213</v>
      </c>
      <c r="AC209" t="s">
        <v>1213</v>
      </c>
      <c r="AD209" t="s">
        <v>1213</v>
      </c>
      <c r="AE209" t="s">
        <v>1213</v>
      </c>
      <c r="AF209" t="s">
        <v>1213</v>
      </c>
      <c r="AG209" t="s">
        <v>1213</v>
      </c>
      <c r="AH209" t="s">
        <v>1213</v>
      </c>
      <c r="AI209" t="s">
        <v>1213</v>
      </c>
      <c r="AJ209" t="s">
        <v>1213</v>
      </c>
      <c r="AK209" t="s">
        <v>1213</v>
      </c>
      <c r="AL209" t="s">
        <v>1213</v>
      </c>
      <c r="AM209" t="s">
        <v>1213</v>
      </c>
      <c r="AN209" t="s">
        <v>1213</v>
      </c>
      <c r="AO209" t="s">
        <v>1213</v>
      </c>
      <c r="AP209" t="s">
        <v>1213</v>
      </c>
      <c r="AQ209" t="s">
        <v>1213</v>
      </c>
      <c r="AR209" t="s">
        <v>1213</v>
      </c>
      <c r="AS209" t="s">
        <v>1213</v>
      </c>
      <c r="AT209" t="s">
        <v>1213</v>
      </c>
      <c r="AU209" t="s">
        <v>1213</v>
      </c>
      <c r="AV209" t="s">
        <v>1213</v>
      </c>
      <c r="AW209" t="s">
        <v>1213</v>
      </c>
      <c r="AX209" t="s">
        <v>1213</v>
      </c>
      <c r="AY209" t="s">
        <v>1213</v>
      </c>
      <c r="AZ209" t="s">
        <v>1213</v>
      </c>
      <c r="BA209" t="s">
        <v>1213</v>
      </c>
      <c r="BB209" t="s">
        <v>1213</v>
      </c>
      <c r="BC209" t="s">
        <v>1213</v>
      </c>
      <c r="BD209" t="s">
        <v>1213</v>
      </c>
      <c r="BE209" t="s">
        <v>1213</v>
      </c>
      <c r="BF209" t="s">
        <v>1213</v>
      </c>
      <c r="BG209" t="s">
        <v>1213</v>
      </c>
      <c r="BH209" t="s">
        <v>1213</v>
      </c>
      <c r="BI209" t="s">
        <v>1213</v>
      </c>
      <c r="BJ209" t="s">
        <v>1213</v>
      </c>
      <c r="BK209" t="s">
        <v>1213</v>
      </c>
      <c r="BL209" t="s">
        <v>1213</v>
      </c>
      <c r="BM209" t="s">
        <v>1213</v>
      </c>
      <c r="BN209" t="s">
        <v>1213</v>
      </c>
      <c r="BO209" t="s">
        <v>1213</v>
      </c>
      <c r="BP209" t="s">
        <v>1213</v>
      </c>
      <c r="BQ209" t="s">
        <v>1213</v>
      </c>
      <c r="BR209" t="s">
        <v>1213</v>
      </c>
    </row>
    <row r="210" spans="1:70" x14ac:dyDescent="0.35">
      <c r="A210" t="s">
        <v>1875</v>
      </c>
      <c r="B210" t="s">
        <v>1876</v>
      </c>
      <c r="C210" t="s">
        <v>1977</v>
      </c>
      <c r="D210" t="s">
        <v>1978</v>
      </c>
      <c r="E210">
        <v>0</v>
      </c>
      <c r="F210">
        <v>0</v>
      </c>
      <c r="G210">
        <v>0</v>
      </c>
      <c r="H210">
        <v>17.102172085862307</v>
      </c>
      <c r="I210">
        <v>17.581032904095355</v>
      </c>
      <c r="J210">
        <v>17.649441592609854</v>
      </c>
      <c r="K210">
        <v>17.923076345812635</v>
      </c>
      <c r="L210">
        <v>18.29932413187257</v>
      </c>
      <c r="M210">
        <v>18.590061057332349</v>
      </c>
      <c r="N210">
        <v>19.239943596595062</v>
      </c>
      <c r="O210">
        <v>19.274147940766817</v>
      </c>
      <c r="P210">
        <v>20.136666061067881</v>
      </c>
      <c r="Q210">
        <v>21.008821255339392</v>
      </c>
      <c r="R210">
        <v>24.478167884725675</v>
      </c>
      <c r="S210">
        <v>29.725554661502986</v>
      </c>
      <c r="T210">
        <v>40.00349405086871</v>
      </c>
      <c r="U210">
        <v>52.628060952167296</v>
      </c>
      <c r="V210">
        <v>58.627139498634655</v>
      </c>
      <c r="W210">
        <v>57.698719032802742</v>
      </c>
      <c r="X210">
        <v>58.322769281249123</v>
      </c>
      <c r="Y210">
        <v>60.754400994044722</v>
      </c>
      <c r="Z210">
        <v>62.454905856473353</v>
      </c>
      <c r="AA210">
        <v>63.092595179884064</v>
      </c>
      <c r="AB210">
        <v>63.213369672954741</v>
      </c>
      <c r="AC210">
        <v>62.227849809501642</v>
      </c>
      <c r="AD210">
        <v>60.324443798714555</v>
      </c>
      <c r="AE210">
        <v>58.392051909591196</v>
      </c>
      <c r="AF210">
        <v>57.488658701425891</v>
      </c>
      <c r="AG210">
        <v>58.01040451148949</v>
      </c>
      <c r="AH210">
        <v>58.609445997117575</v>
      </c>
      <c r="AI210">
        <v>59.826852887265495</v>
      </c>
      <c r="AJ210">
        <v>62.735102680396537</v>
      </c>
      <c r="AK210">
        <v>62.686792883168089</v>
      </c>
      <c r="AL210">
        <v>63.348637105193156</v>
      </c>
      <c r="AM210">
        <v>63.706129604681273</v>
      </c>
      <c r="AN210">
        <v>66.80761858672453</v>
      </c>
      <c r="AO210">
        <v>67.624054374033207</v>
      </c>
      <c r="AP210">
        <v>67.662704701988531</v>
      </c>
      <c r="AQ210">
        <v>67.411493557558558</v>
      </c>
      <c r="AR210">
        <v>66.512383660136408</v>
      </c>
      <c r="AS210">
        <v>65.764122816872217</v>
      </c>
      <c r="AT210">
        <v>65.026943318613519</v>
      </c>
      <c r="AU210">
        <v>65.187681153158167</v>
      </c>
      <c r="AV210">
        <v>65.586756483489879</v>
      </c>
      <c r="AW210">
        <v>65.92486065141685</v>
      </c>
      <c r="AX210">
        <v>66.240792623382916</v>
      </c>
      <c r="AY210">
        <v>67.704067682363046</v>
      </c>
      <c r="AZ210">
        <v>70.52585359108862</v>
      </c>
      <c r="BA210">
        <v>77.486930183119185</v>
      </c>
      <c r="BB210">
        <v>81.405617152190203</v>
      </c>
      <c r="BC210">
        <v>85.752202355747229</v>
      </c>
      <c r="BD210">
        <v>90.74831096554567</v>
      </c>
      <c r="BE210">
        <v>93.349401557247788</v>
      </c>
      <c r="BF210">
        <v>96.646992231045985</v>
      </c>
      <c r="BG210">
        <v>98.808299558405494</v>
      </c>
      <c r="BH210">
        <v>100</v>
      </c>
      <c r="BI210">
        <v>102.06884036053474</v>
      </c>
      <c r="BJ210">
        <v>101.21330487309557</v>
      </c>
      <c r="BK210">
        <v>103.70127120474945</v>
      </c>
      <c r="BL210">
        <v>101.53045792752981</v>
      </c>
      <c r="BM210">
        <v>105.02864747617004</v>
      </c>
      <c r="BN210">
        <v>108.24597941529797</v>
      </c>
      <c r="BO210">
        <v>110.92406474416045</v>
      </c>
      <c r="BP210">
        <v>113.50536221989879</v>
      </c>
      <c r="BQ210">
        <v>113.50536221989879</v>
      </c>
      <c r="BR210">
        <v>113.50536221989879</v>
      </c>
    </row>
    <row r="211" spans="1:70" x14ac:dyDescent="0.35">
      <c r="A211" t="s">
        <v>1877</v>
      </c>
      <c r="B211" t="s">
        <v>1878</v>
      </c>
      <c r="C211" t="s">
        <v>1977</v>
      </c>
      <c r="D211" t="s">
        <v>1978</v>
      </c>
      <c r="E211">
        <v>2.9322296664503213E-4</v>
      </c>
      <c r="F211">
        <v>3.1891079824694103E-4</v>
      </c>
      <c r="G211">
        <v>3.2421387459305261E-4</v>
      </c>
      <c r="H211">
        <v>3.3941377494944814E-4</v>
      </c>
      <c r="I211">
        <v>3.5282346481896033E-4</v>
      </c>
      <c r="J211">
        <v>3.4419329917268767E-4</v>
      </c>
      <c r="K211">
        <v>3.5008748275537497E-4</v>
      </c>
      <c r="L211">
        <v>3.8864456332473842E-4</v>
      </c>
      <c r="M211">
        <v>3.4964837452252799E-4</v>
      </c>
      <c r="N211">
        <v>3.9372808555459226E-4</v>
      </c>
      <c r="O211">
        <v>4.0958664825924628E-4</v>
      </c>
      <c r="P211">
        <v>4.1492630245593739E-4</v>
      </c>
      <c r="Q211">
        <v>4.7116852839593605E-4</v>
      </c>
      <c r="R211">
        <v>5.4320589908511089E-4</v>
      </c>
      <c r="S211">
        <v>6.8529825387514084E-4</v>
      </c>
      <c r="T211">
        <v>8.4951660090727579E-4</v>
      </c>
      <c r="U211">
        <v>8.6374502077239028E-4</v>
      </c>
      <c r="V211">
        <v>1.0112409777145244E-3</v>
      </c>
      <c r="W211">
        <v>1.2057067072012097E-3</v>
      </c>
      <c r="X211">
        <v>1.5811451477846883E-3</v>
      </c>
      <c r="Y211">
        <v>1.9820029002654751E-3</v>
      </c>
      <c r="Z211">
        <v>2.4690944693198155E-3</v>
      </c>
      <c r="AA211">
        <v>3.1039697611116423E-3</v>
      </c>
      <c r="AB211">
        <v>4.0534050408530331E-3</v>
      </c>
      <c r="AC211">
        <v>5.4374945669957457E-3</v>
      </c>
      <c r="AD211">
        <v>7.9065250883643273E-3</v>
      </c>
      <c r="AE211">
        <v>9.8399464200885963E-3</v>
      </c>
      <c r="AF211">
        <v>1.1862767599685287E-2</v>
      </c>
      <c r="AG211">
        <v>1.9538045035938485E-2</v>
      </c>
      <c r="AH211">
        <v>3.2573891583055632E-2</v>
      </c>
      <c r="AI211">
        <v>5.3798419782056038E-2</v>
      </c>
      <c r="AJ211">
        <v>0.12028149925209915</v>
      </c>
      <c r="AK211">
        <v>0.2617619739280006</v>
      </c>
      <c r="AL211">
        <v>0.52713737234872837</v>
      </c>
      <c r="AM211">
        <v>1.1354441179126606</v>
      </c>
      <c r="AN211">
        <v>1.9118062243583165</v>
      </c>
      <c r="AO211">
        <v>4.4511394676249196</v>
      </c>
      <c r="AP211">
        <v>6.5506768327628047</v>
      </c>
      <c r="AQ211">
        <v>8.1635765264770423</v>
      </c>
      <c r="AR211">
        <v>9.5649724352290217</v>
      </c>
      <c r="AS211">
        <v>10.24611889291557</v>
      </c>
      <c r="AT211">
        <v>10.444411593413955</v>
      </c>
      <c r="AU211">
        <v>12.765653259098084</v>
      </c>
      <c r="AV211">
        <v>13.5940716577751</v>
      </c>
      <c r="AW211">
        <v>14.906925420284816</v>
      </c>
      <c r="AX211">
        <v>16.17488624933906</v>
      </c>
      <c r="AY211">
        <v>17.339337321791742</v>
      </c>
      <c r="AZ211">
        <v>19.897631193739425</v>
      </c>
      <c r="BA211">
        <v>22.742419889788362</v>
      </c>
      <c r="BB211">
        <v>25.302479220755629</v>
      </c>
      <c r="BC211">
        <v>28.586150562374115</v>
      </c>
      <c r="BD211">
        <v>33.759276779604001</v>
      </c>
      <c r="BE211">
        <v>45.763757392451616</v>
      </c>
      <c r="BF211">
        <v>62.477754712890537</v>
      </c>
      <c r="BG211">
        <v>85.53619646571471</v>
      </c>
      <c r="BH211">
        <v>100</v>
      </c>
      <c r="BI211">
        <v>117.75025383119603</v>
      </c>
      <c r="BJ211">
        <v>155.84437567874863</v>
      </c>
      <c r="BK211">
        <v>254.48218860290774</v>
      </c>
      <c r="BL211">
        <v>384.25296691815635</v>
      </c>
      <c r="BM211">
        <v>1011.575839343789</v>
      </c>
      <c r="BN211">
        <v>4644.0742806290846</v>
      </c>
      <c r="BO211">
        <v>11090.442282053878</v>
      </c>
      <c r="BP211">
        <v>0</v>
      </c>
      <c r="BQ211">
        <v>0</v>
      </c>
      <c r="BR211">
        <v>0</v>
      </c>
    </row>
    <row r="212" spans="1:70" x14ac:dyDescent="0.35">
      <c r="A212" t="s">
        <v>1879</v>
      </c>
      <c r="B212" t="s">
        <v>1880</v>
      </c>
      <c r="C212" t="s">
        <v>1977</v>
      </c>
      <c r="D212" t="s">
        <v>1978</v>
      </c>
      <c r="E212">
        <v>0</v>
      </c>
      <c r="F212">
        <v>0</v>
      </c>
      <c r="G212">
        <v>0</v>
      </c>
      <c r="H212">
        <v>0</v>
      </c>
      <c r="I212">
        <v>0</v>
      </c>
      <c r="J212">
        <v>0</v>
      </c>
      <c r="K212">
        <v>0</v>
      </c>
      <c r="L212">
        <v>10.471476543056877</v>
      </c>
      <c r="M212">
        <v>10.477584904321255</v>
      </c>
      <c r="N212">
        <v>10.899061835188117</v>
      </c>
      <c r="O212">
        <v>11.205352524072591</v>
      </c>
      <c r="P212">
        <v>11.639918800583303</v>
      </c>
      <c r="Q212">
        <v>12.356342320719936</v>
      </c>
      <c r="R212">
        <v>13.750793947054396</v>
      </c>
      <c r="S212">
        <v>16.033575833467054</v>
      </c>
      <c r="T212">
        <v>21.108751464624987</v>
      </c>
      <c r="U212">
        <v>21.33737870253405</v>
      </c>
      <c r="V212">
        <v>23.757162407008042</v>
      </c>
      <c r="W212">
        <v>24.569574462105276</v>
      </c>
      <c r="X212">
        <v>26.941363899177549</v>
      </c>
      <c r="Y212">
        <v>29.293083006112841</v>
      </c>
      <c r="Z212">
        <v>31.025239750917404</v>
      </c>
      <c r="AA212">
        <v>36.416304924501112</v>
      </c>
      <c r="AB212">
        <v>40.646781447869969</v>
      </c>
      <c r="AC212">
        <v>45.436609343273332</v>
      </c>
      <c r="AD212">
        <v>51.343394736646268</v>
      </c>
      <c r="AE212">
        <v>54.518869998371983</v>
      </c>
      <c r="AF212">
        <v>52.261394180306588</v>
      </c>
      <c r="AG212">
        <v>51.306744568797981</v>
      </c>
      <c r="AH212">
        <v>51.536244429699956</v>
      </c>
      <c r="AI212">
        <v>51.703788054388802</v>
      </c>
      <c r="AJ212">
        <v>50.797132710369198</v>
      </c>
      <c r="AK212">
        <v>50.741284835472918</v>
      </c>
      <c r="AL212">
        <v>50.443720377041032</v>
      </c>
      <c r="AM212">
        <v>66.733847385856635</v>
      </c>
      <c r="AN212">
        <v>71.98180238001855</v>
      </c>
      <c r="AO212">
        <v>73.964401938837412</v>
      </c>
      <c r="AP212">
        <v>75.261119784085949</v>
      </c>
      <c r="AQ212">
        <v>76.131725895297365</v>
      </c>
      <c r="AR212">
        <v>76.761526060854621</v>
      </c>
      <c r="AS212">
        <v>77.323406600714165</v>
      </c>
      <c r="AT212">
        <v>79.623391978947112</v>
      </c>
      <c r="AU212">
        <v>81.484431012245764</v>
      </c>
      <c r="AV212">
        <v>81.442061532874888</v>
      </c>
      <c r="AW212">
        <v>81.861310427735631</v>
      </c>
      <c r="AX212">
        <v>83.262230258974483</v>
      </c>
      <c r="AY212">
        <v>85.020966557779829</v>
      </c>
      <c r="AZ212">
        <v>89.997502436180056</v>
      </c>
      <c r="BA212">
        <v>96.609801064317296</v>
      </c>
      <c r="BB212">
        <v>94.43799198600405</v>
      </c>
      <c r="BC212">
        <v>95.598333836108679</v>
      </c>
      <c r="BD212">
        <v>98.851763385511376</v>
      </c>
      <c r="BE212">
        <v>100.25370747594377</v>
      </c>
      <c r="BF212">
        <v>100.96575490853654</v>
      </c>
      <c r="BG212">
        <v>99.86497064217015</v>
      </c>
      <c r="BH212">
        <v>99.999999999999986</v>
      </c>
      <c r="BI212">
        <v>100.83728494255668</v>
      </c>
      <c r="BJ212">
        <v>102.16647478886669</v>
      </c>
      <c r="BK212">
        <v>102.63744756905535</v>
      </c>
      <c r="BL212">
        <v>104.4439810992685</v>
      </c>
      <c r="BM212">
        <v>107.10014492172888</v>
      </c>
      <c r="BN212">
        <v>109.43527377981481</v>
      </c>
      <c r="BO212">
        <v>120.04701419034137</v>
      </c>
      <c r="BP212">
        <v>0</v>
      </c>
      <c r="BQ212">
        <v>0</v>
      </c>
      <c r="BR212">
        <v>0</v>
      </c>
    </row>
    <row r="213" spans="1:70" x14ac:dyDescent="0.35">
      <c r="A213" t="s">
        <v>46</v>
      </c>
      <c r="B213" t="s">
        <v>121</v>
      </c>
      <c r="C213" t="s">
        <v>1977</v>
      </c>
      <c r="D213" t="s">
        <v>1978</v>
      </c>
      <c r="E213">
        <v>24.306019200964268</v>
      </c>
      <c r="F213">
        <v>24.403243277768141</v>
      </c>
      <c r="G213">
        <v>24.505634508304226</v>
      </c>
      <c r="H213">
        <v>25.046032669467042</v>
      </c>
      <c r="I213">
        <v>25.478351198397224</v>
      </c>
      <c r="J213">
        <v>25.523858411968757</v>
      </c>
      <c r="K213">
        <v>26.035814564649254</v>
      </c>
      <c r="L213">
        <v>26.906140024205904</v>
      </c>
      <c r="M213">
        <v>27.08248047679584</v>
      </c>
      <c r="N213">
        <v>27.008531254742078</v>
      </c>
      <c r="O213">
        <v>27.133676092063926</v>
      </c>
      <c r="P213">
        <v>27.61150183456564</v>
      </c>
      <c r="Q213">
        <v>28.18603040590715</v>
      </c>
      <c r="R213">
        <v>33.720845256552487</v>
      </c>
      <c r="S213">
        <v>41.26366590604438</v>
      </c>
      <c r="T213">
        <v>42.310331818191052</v>
      </c>
      <c r="U213">
        <v>41.531020785777557</v>
      </c>
      <c r="V213">
        <v>42.845041577657327</v>
      </c>
      <c r="W213">
        <v>44.932685000254295</v>
      </c>
      <c r="X213">
        <v>46.764350346511016</v>
      </c>
      <c r="Y213">
        <v>50.751919935722114</v>
      </c>
      <c r="Z213">
        <v>54.904453174130104</v>
      </c>
      <c r="AA213">
        <v>57.054669015388001</v>
      </c>
      <c r="AB213">
        <v>57.737277218961978</v>
      </c>
      <c r="AC213">
        <v>59.239015266824588</v>
      </c>
      <c r="AD213">
        <v>59.523435351647166</v>
      </c>
      <c r="AE213">
        <v>58.698617105661953</v>
      </c>
      <c r="AF213">
        <v>59.005790797270201</v>
      </c>
      <c r="AG213">
        <v>59.904558265309269</v>
      </c>
      <c r="AH213">
        <v>61.309593484332268</v>
      </c>
      <c r="AI213">
        <v>63.431367317107934</v>
      </c>
      <c r="AJ213">
        <v>65.604336765151601</v>
      </c>
      <c r="AK213">
        <v>67.089009607924908</v>
      </c>
      <c r="AL213">
        <v>68.624878065966072</v>
      </c>
      <c r="AM213">
        <v>70.752340300438377</v>
      </c>
      <c r="AN213">
        <v>71.969658263478337</v>
      </c>
      <c r="AO213">
        <v>72.965128560357471</v>
      </c>
      <c r="AP213">
        <v>74.427047796344482</v>
      </c>
      <c r="AQ213">
        <v>74.227953736969312</v>
      </c>
      <c r="AR213">
        <v>74.24035710462519</v>
      </c>
      <c r="AS213">
        <v>75.251231568584515</v>
      </c>
      <c r="AT213">
        <v>76.001635311768609</v>
      </c>
      <c r="AU213">
        <v>75.703954488026085</v>
      </c>
      <c r="AV213">
        <v>76.088458885360168</v>
      </c>
      <c r="AW213">
        <v>77.353602386266004</v>
      </c>
      <c r="AX213">
        <v>77.682437405162332</v>
      </c>
      <c r="AY213">
        <v>78.430442976258647</v>
      </c>
      <c r="AZ213">
        <v>80.081309712872809</v>
      </c>
      <c r="BA213">
        <v>85.388924162019734</v>
      </c>
      <c r="BB213">
        <v>85.89845717009166</v>
      </c>
      <c r="BC213">
        <v>88.323938704467253</v>
      </c>
      <c r="BD213">
        <v>92.958996529011571</v>
      </c>
      <c r="BE213">
        <v>97.212430887585455</v>
      </c>
      <c r="BF213">
        <v>99.505287320703502</v>
      </c>
      <c r="BG213">
        <v>100.52536381380932</v>
      </c>
      <c r="BH213">
        <v>100</v>
      </c>
      <c r="BI213">
        <v>99.467731260283841</v>
      </c>
      <c r="BJ213">
        <v>100.0409243169595</v>
      </c>
      <c r="BK213">
        <v>100.47972393769352</v>
      </c>
      <c r="BL213">
        <v>101.04769619673316</v>
      </c>
      <c r="BM213">
        <v>100.86387359606793</v>
      </c>
      <c r="BN213">
        <v>103.18864425990081</v>
      </c>
      <c r="BO213">
        <v>109.5048831299184</v>
      </c>
      <c r="BP213">
        <v>114.78462525619804</v>
      </c>
      <c r="BQ213">
        <v>114.78462525619804</v>
      </c>
      <c r="BR213">
        <v>114.78462525619804</v>
      </c>
    </row>
    <row r="214" spans="1:70" x14ac:dyDescent="0.35">
      <c r="A214" t="s">
        <v>47</v>
      </c>
      <c r="B214" t="s">
        <v>692</v>
      </c>
      <c r="C214" t="s">
        <v>1977</v>
      </c>
      <c r="D214" t="s">
        <v>1978</v>
      </c>
      <c r="E214">
        <v>0</v>
      </c>
      <c r="F214">
        <v>0</v>
      </c>
      <c r="G214">
        <v>0</v>
      </c>
      <c r="H214">
        <v>0</v>
      </c>
      <c r="I214">
        <v>0</v>
      </c>
      <c r="J214">
        <v>0</v>
      </c>
      <c r="K214">
        <v>0</v>
      </c>
      <c r="L214">
        <v>0</v>
      </c>
      <c r="M214">
        <v>0</v>
      </c>
      <c r="N214">
        <v>0</v>
      </c>
      <c r="O214">
        <v>0</v>
      </c>
      <c r="P214">
        <v>1.9632491338977545</v>
      </c>
      <c r="Q214">
        <v>2.0982724987314478</v>
      </c>
      <c r="R214">
        <v>2.1660194134841406</v>
      </c>
      <c r="S214">
        <v>2.5743827607718046</v>
      </c>
      <c r="T214">
        <v>2.8336088026607316</v>
      </c>
      <c r="U214">
        <v>2.9541879006462901</v>
      </c>
      <c r="V214">
        <v>3.2087437741713689</v>
      </c>
      <c r="W214">
        <v>3.409708937480644</v>
      </c>
      <c r="X214">
        <v>3.6843613273366476</v>
      </c>
      <c r="Y214">
        <v>4.1666777192788986</v>
      </c>
      <c r="Z214">
        <v>4.8499592745304172</v>
      </c>
      <c r="AA214">
        <v>5.4796501195661413</v>
      </c>
      <c r="AB214">
        <v>5.8212908971918997</v>
      </c>
      <c r="AC214">
        <v>6.4643794197815687</v>
      </c>
      <c r="AD214">
        <v>7.0829055335223057</v>
      </c>
      <c r="AE214">
        <v>8.0441888980183105</v>
      </c>
      <c r="AF214">
        <v>8.9284356165790797</v>
      </c>
      <c r="AG214">
        <v>10.422834900409466</v>
      </c>
      <c r="AH214">
        <v>11.97919844292684</v>
      </c>
      <c r="AI214">
        <v>13.025892001829304</v>
      </c>
      <c r="AJ214">
        <v>14.986305782836929</v>
      </c>
      <c r="AK214">
        <v>16.597507550717925</v>
      </c>
      <c r="AL214">
        <v>18.119276973773918</v>
      </c>
      <c r="AM214">
        <v>20.521174234791232</v>
      </c>
      <c r="AN214">
        <v>22.497203187117591</v>
      </c>
      <c r="AO214">
        <v>25.146104067175695</v>
      </c>
      <c r="AP214">
        <v>27.1789154606608</v>
      </c>
      <c r="AQ214">
        <v>30.548966119485009</v>
      </c>
      <c r="AR214">
        <v>32.999105742510807</v>
      </c>
      <c r="AS214">
        <v>35.602590606569102</v>
      </c>
      <c r="AT214">
        <v>38.068368113890131</v>
      </c>
      <c r="AU214">
        <v>42.229101489801373</v>
      </c>
      <c r="AV214">
        <v>45.721221621067691</v>
      </c>
      <c r="AW214">
        <v>48.915233936250345</v>
      </c>
      <c r="AX214">
        <v>52.501045095428751</v>
      </c>
      <c r="AY214">
        <v>58.391655541242891</v>
      </c>
      <c r="AZ214">
        <v>62.867971612105691</v>
      </c>
      <c r="BA214">
        <v>73.756745283276786</v>
      </c>
      <c r="BB214">
        <v>78.988102619104438</v>
      </c>
      <c r="BC214">
        <v>79.818648010565695</v>
      </c>
      <c r="BD214">
        <v>85.679497513377726</v>
      </c>
      <c r="BE214">
        <v>90.744874568482558</v>
      </c>
      <c r="BF214">
        <v>95.637260964250842</v>
      </c>
      <c r="BG214">
        <v>100.57778850385424</v>
      </c>
      <c r="BH214">
        <v>100</v>
      </c>
      <c r="BI214">
        <v>100.51248562626839</v>
      </c>
      <c r="BJ214">
        <v>101.0036768359337</v>
      </c>
      <c r="BK214">
        <v>104.49989370691939</v>
      </c>
      <c r="BL214">
        <v>106.208315904109</v>
      </c>
      <c r="BM214">
        <v>109.35585236592638</v>
      </c>
      <c r="BN214">
        <v>109.22961427253824</v>
      </c>
      <c r="BO214">
        <v>115.25704560644427</v>
      </c>
      <c r="BP214">
        <v>122.04091276431404</v>
      </c>
      <c r="BQ214">
        <v>122.04091276431404</v>
      </c>
      <c r="BR214">
        <v>122.04091276431404</v>
      </c>
    </row>
    <row r="215" spans="1:70" x14ac:dyDescent="0.35">
      <c r="A215" t="s">
        <v>1881</v>
      </c>
      <c r="B215" t="s">
        <v>1882</v>
      </c>
      <c r="C215" t="s">
        <v>1977</v>
      </c>
      <c r="D215" t="s">
        <v>1978</v>
      </c>
      <c r="E215">
        <v>0</v>
      </c>
      <c r="F215">
        <v>0</v>
      </c>
      <c r="G215">
        <v>0</v>
      </c>
      <c r="H215">
        <v>0</v>
      </c>
      <c r="I215">
        <v>0</v>
      </c>
      <c r="J215">
        <v>0</v>
      </c>
      <c r="K215">
        <v>0</v>
      </c>
      <c r="L215">
        <v>0</v>
      </c>
      <c r="M215">
        <v>0</v>
      </c>
      <c r="N215">
        <v>0</v>
      </c>
      <c r="O215">
        <v>0</v>
      </c>
      <c r="P215">
        <v>0</v>
      </c>
      <c r="Q215">
        <v>0</v>
      </c>
      <c r="R215">
        <v>0</v>
      </c>
      <c r="S215">
        <v>0</v>
      </c>
      <c r="T215">
        <v>0</v>
      </c>
      <c r="U215">
        <v>0</v>
      </c>
      <c r="V215">
        <v>0</v>
      </c>
      <c r="W215">
        <v>0</v>
      </c>
      <c r="X215">
        <v>0</v>
      </c>
      <c r="Y215">
        <v>0</v>
      </c>
      <c r="Z215">
        <v>0</v>
      </c>
      <c r="AA215">
        <v>0</v>
      </c>
      <c r="AB215">
        <v>0</v>
      </c>
      <c r="AC215">
        <v>0</v>
      </c>
      <c r="AD215">
        <v>0</v>
      </c>
      <c r="AE215">
        <v>0</v>
      </c>
      <c r="AF215">
        <v>0</v>
      </c>
      <c r="AG215">
        <v>0</v>
      </c>
      <c r="AH215">
        <v>0</v>
      </c>
      <c r="AI215">
        <v>0</v>
      </c>
      <c r="AJ215">
        <v>0</v>
      </c>
      <c r="AK215">
        <v>0</v>
      </c>
      <c r="AL215">
        <v>0</v>
      </c>
      <c r="AM215">
        <v>0</v>
      </c>
      <c r="AN215">
        <v>0</v>
      </c>
      <c r="AO215">
        <v>0</v>
      </c>
      <c r="AP215">
        <v>0</v>
      </c>
      <c r="AQ215">
        <v>0</v>
      </c>
      <c r="AR215">
        <v>0</v>
      </c>
      <c r="AS215">
        <v>0</v>
      </c>
      <c r="AT215">
        <v>0</v>
      </c>
      <c r="AU215">
        <v>0</v>
      </c>
      <c r="AV215">
        <v>0</v>
      </c>
      <c r="AW215">
        <v>0</v>
      </c>
      <c r="AX215">
        <v>0</v>
      </c>
      <c r="AY215">
        <v>53.584336485546523</v>
      </c>
      <c r="AZ215">
        <v>59.82689799628487</v>
      </c>
      <c r="BA215">
        <v>64.739358969292056</v>
      </c>
      <c r="BB215">
        <v>69.574753981741154</v>
      </c>
      <c r="BC215">
        <v>74.574161166659962</v>
      </c>
      <c r="BD215">
        <v>79.638778010512297</v>
      </c>
      <c r="BE215">
        <v>84.885191479270986</v>
      </c>
      <c r="BF215">
        <v>89.574358771686931</v>
      </c>
      <c r="BG215">
        <v>93.729992491008915</v>
      </c>
      <c r="BH215">
        <v>100</v>
      </c>
      <c r="BI215">
        <v>110.88606094139008</v>
      </c>
      <c r="BJ215">
        <v>131.09117495949064</v>
      </c>
      <c r="BK215">
        <v>152.10449353831501</v>
      </c>
      <c r="BL215">
        <v>174.62356242342801</v>
      </c>
      <c r="BM215">
        <v>198.10496779038016</v>
      </c>
      <c r="BN215">
        <v>221.62787021301742</v>
      </c>
      <c r="BO215">
        <v>281.9290202742751</v>
      </c>
      <c r="BP215">
        <v>416.24810627085787</v>
      </c>
      <c r="BQ215">
        <v>416.24810627085787</v>
      </c>
      <c r="BR215">
        <v>416.24810627085787</v>
      </c>
    </row>
    <row r="216" spans="1:70" x14ac:dyDescent="0.35">
      <c r="A216" t="s">
        <v>1883</v>
      </c>
      <c r="B216" t="s">
        <v>1884</v>
      </c>
      <c r="C216" t="s">
        <v>1977</v>
      </c>
      <c r="D216" t="s">
        <v>1978</v>
      </c>
      <c r="E216">
        <v>1.7818300183247537</v>
      </c>
      <c r="F216">
        <v>1.7340329560737378</v>
      </c>
      <c r="G216">
        <v>1.735700295458755</v>
      </c>
      <c r="H216">
        <v>1.762933505344574</v>
      </c>
      <c r="I216">
        <v>1.7939182288345159</v>
      </c>
      <c r="J216">
        <v>1.8021159807931333</v>
      </c>
      <c r="K216">
        <v>1.7807184587333618</v>
      </c>
      <c r="L216">
        <v>1.8068401090361077</v>
      </c>
      <c r="M216">
        <v>1.8526919420066759</v>
      </c>
      <c r="N216">
        <v>1.8490793733565254</v>
      </c>
      <c r="O216">
        <v>1.9011837290011122</v>
      </c>
      <c r="P216">
        <v>1.9096593708537648</v>
      </c>
      <c r="Q216">
        <v>1.9389767549684316</v>
      </c>
      <c r="R216">
        <v>2.0629156489504754</v>
      </c>
      <c r="S216">
        <v>2.4115285244908566</v>
      </c>
      <c r="T216">
        <v>2.8718531385537163</v>
      </c>
      <c r="U216">
        <v>3.0738790935374842</v>
      </c>
      <c r="V216">
        <v>3.437220133611488</v>
      </c>
      <c r="W216">
        <v>3.893515344170615</v>
      </c>
      <c r="X216">
        <v>4.4407888240513227</v>
      </c>
      <c r="Y216">
        <v>5.2120192094581883</v>
      </c>
      <c r="Z216">
        <v>5.983249594865053</v>
      </c>
      <c r="AA216">
        <v>6.6850181707253409</v>
      </c>
      <c r="AB216">
        <v>7.5750827303075043</v>
      </c>
      <c r="AC216">
        <v>8.4467603402833333</v>
      </c>
      <c r="AD216">
        <v>10.332784669096112</v>
      </c>
      <c r="AE216">
        <v>13.632561121635248</v>
      </c>
      <c r="AF216">
        <v>17.022229327708519</v>
      </c>
      <c r="AG216">
        <v>20.386019604721465</v>
      </c>
      <c r="AH216">
        <v>23.980906598103417</v>
      </c>
      <c r="AI216">
        <v>29.73612396819723</v>
      </c>
      <c r="AJ216">
        <v>34.018921225436777</v>
      </c>
      <c r="AK216">
        <v>37.83396681200778</v>
      </c>
      <c r="AL216">
        <v>44.835781132884357</v>
      </c>
      <c r="AM216">
        <v>49.582010234814689</v>
      </c>
      <c r="AN216">
        <v>54.554915522420899</v>
      </c>
      <c r="AO216">
        <v>59.89525277817971</v>
      </c>
      <c r="AP216">
        <v>62.584631252303197</v>
      </c>
      <c r="AQ216">
        <v>64.178699220601658</v>
      </c>
      <c r="AR216">
        <v>64.509108575994262</v>
      </c>
      <c r="AS216">
        <v>65.974295939493729</v>
      </c>
      <c r="AT216">
        <v>68.448873405618968</v>
      </c>
      <c r="AU216">
        <v>69.725804275929789</v>
      </c>
      <c r="AV216">
        <v>71.204263896834149</v>
      </c>
      <c r="AW216">
        <v>74.374237796982953</v>
      </c>
      <c r="AX216">
        <v>77.863095144777077</v>
      </c>
      <c r="AY216">
        <v>81.006524530116081</v>
      </c>
      <c r="AZ216">
        <v>84.715072664952899</v>
      </c>
      <c r="BA216">
        <v>90.397694453782137</v>
      </c>
      <c r="BB216">
        <v>91.352249177130091</v>
      </c>
      <c r="BC216">
        <v>92.429598927221491</v>
      </c>
      <c r="BD216">
        <v>97.170242594172464</v>
      </c>
      <c r="BE216">
        <v>98.851030110934616</v>
      </c>
      <c r="BF216">
        <v>99.599993904668423</v>
      </c>
      <c r="BG216">
        <v>100.73677313178096</v>
      </c>
      <c r="BH216">
        <v>100</v>
      </c>
      <c r="BI216">
        <v>100.60404908699596</v>
      </c>
      <c r="BJ216">
        <v>101.62251823544713</v>
      </c>
      <c r="BK216">
        <v>102.73053904443702</v>
      </c>
      <c r="BL216">
        <v>102.80791993435506</v>
      </c>
      <c r="BM216">
        <v>102.42589576638481</v>
      </c>
      <c r="BN216">
        <v>105.9769256270108</v>
      </c>
      <c r="BO216">
        <v>113.605797716933</v>
      </c>
      <c r="BP216">
        <v>118.20177359266071</v>
      </c>
      <c r="BQ216">
        <v>118.20177359266071</v>
      </c>
      <c r="BR216">
        <v>118.20177359266071</v>
      </c>
    </row>
    <row r="217" spans="1:70" x14ac:dyDescent="0.35">
      <c r="A217" t="s">
        <v>1885</v>
      </c>
      <c r="B217" t="s">
        <v>1886</v>
      </c>
      <c r="C217" t="s">
        <v>1977</v>
      </c>
      <c r="D217" t="s">
        <v>1978</v>
      </c>
      <c r="E217">
        <v>0</v>
      </c>
      <c r="F217">
        <v>0</v>
      </c>
      <c r="G217">
        <v>0</v>
      </c>
      <c r="H217">
        <v>0</v>
      </c>
      <c r="I217">
        <v>0</v>
      </c>
      <c r="J217">
        <v>0</v>
      </c>
      <c r="K217">
        <v>0</v>
      </c>
      <c r="L217">
        <v>0</v>
      </c>
      <c r="M217">
        <v>0</v>
      </c>
      <c r="N217">
        <v>0</v>
      </c>
      <c r="O217">
        <v>0</v>
      </c>
      <c r="P217">
        <v>0</v>
      </c>
      <c r="Q217">
        <v>0</v>
      </c>
      <c r="R217">
        <v>0</v>
      </c>
      <c r="S217">
        <v>0</v>
      </c>
      <c r="T217">
        <v>0</v>
      </c>
      <c r="U217">
        <v>0</v>
      </c>
      <c r="V217">
        <v>0</v>
      </c>
      <c r="W217">
        <v>0</v>
      </c>
      <c r="X217">
        <v>0</v>
      </c>
      <c r="Y217">
        <v>0</v>
      </c>
      <c r="Z217">
        <v>0</v>
      </c>
      <c r="AA217">
        <v>0</v>
      </c>
      <c r="AB217">
        <v>0</v>
      </c>
      <c r="AC217">
        <v>0</v>
      </c>
      <c r="AD217">
        <v>0</v>
      </c>
      <c r="AE217">
        <v>0</v>
      </c>
      <c r="AF217">
        <v>0</v>
      </c>
      <c r="AG217">
        <v>0</v>
      </c>
      <c r="AH217">
        <v>0</v>
      </c>
      <c r="AI217">
        <v>0</v>
      </c>
      <c r="AJ217">
        <v>0</v>
      </c>
      <c r="AK217">
        <v>0</v>
      </c>
      <c r="AL217">
        <v>0</v>
      </c>
      <c r="AM217">
        <v>0</v>
      </c>
      <c r="AN217">
        <v>0</v>
      </c>
      <c r="AO217">
        <v>0</v>
      </c>
      <c r="AP217">
        <v>0</v>
      </c>
      <c r="AQ217">
        <v>0</v>
      </c>
      <c r="AR217">
        <v>0</v>
      </c>
      <c r="AS217">
        <v>0</v>
      </c>
      <c r="AT217">
        <v>0</v>
      </c>
      <c r="AU217">
        <v>0</v>
      </c>
      <c r="AV217">
        <v>77.836012035213088</v>
      </c>
      <c r="AW217">
        <v>78.949719806486982</v>
      </c>
      <c r="AX217">
        <v>80.280408574577706</v>
      </c>
      <c r="AY217">
        <v>81.96249134636335</v>
      </c>
      <c r="AZ217">
        <v>84.010689546406283</v>
      </c>
      <c r="BA217">
        <v>87.617438564295782</v>
      </c>
      <c r="BB217">
        <v>89.54466505814861</v>
      </c>
      <c r="BC217">
        <v>91.859769086135472</v>
      </c>
      <c r="BD217">
        <v>94.523514851485544</v>
      </c>
      <c r="BE217">
        <v>97.196008663366968</v>
      </c>
      <c r="BF217">
        <v>98.755414603961242</v>
      </c>
      <c r="BG217">
        <v>99.85452586231834</v>
      </c>
      <c r="BH217">
        <v>100</v>
      </c>
      <c r="BI217">
        <v>100.57394801980332</v>
      </c>
      <c r="BJ217">
        <v>101.62592821782252</v>
      </c>
      <c r="BK217">
        <v>0</v>
      </c>
      <c r="BL217">
        <v>0</v>
      </c>
      <c r="BM217">
        <v>0</v>
      </c>
      <c r="BN217">
        <v>0</v>
      </c>
      <c r="BO217">
        <v>0</v>
      </c>
      <c r="BP217">
        <v>0</v>
      </c>
      <c r="BQ217">
        <v>0</v>
      </c>
      <c r="BR217">
        <v>0</v>
      </c>
    </row>
    <row r="218" spans="1:70" x14ac:dyDescent="0.35">
      <c r="A218" t="s">
        <v>1887</v>
      </c>
      <c r="B218" t="s">
        <v>1888</v>
      </c>
      <c r="C218" t="s">
        <v>1977</v>
      </c>
      <c r="D218" t="s">
        <v>1978</v>
      </c>
      <c r="E218" t="s">
        <v>1213</v>
      </c>
      <c r="F218" t="s">
        <v>1213</v>
      </c>
      <c r="G218" t="s">
        <v>1213</v>
      </c>
      <c r="H218" t="s">
        <v>1213</v>
      </c>
      <c r="I218" t="s">
        <v>1213</v>
      </c>
      <c r="J218" t="s">
        <v>1213</v>
      </c>
      <c r="K218" t="s">
        <v>1213</v>
      </c>
      <c r="L218" t="s">
        <v>1213</v>
      </c>
      <c r="M218" t="s">
        <v>1213</v>
      </c>
      <c r="N218" t="s">
        <v>1213</v>
      </c>
      <c r="O218" t="s">
        <v>1213</v>
      </c>
      <c r="P218" t="s">
        <v>1213</v>
      </c>
      <c r="Q218" t="s">
        <v>1213</v>
      </c>
      <c r="R218" t="s">
        <v>1213</v>
      </c>
      <c r="S218" t="s">
        <v>1213</v>
      </c>
      <c r="T218" t="s">
        <v>1213</v>
      </c>
      <c r="U218" t="s">
        <v>1213</v>
      </c>
      <c r="V218" t="s">
        <v>1213</v>
      </c>
      <c r="W218" t="s">
        <v>1213</v>
      </c>
      <c r="X218" t="s">
        <v>1213</v>
      </c>
      <c r="Y218" t="s">
        <v>1213</v>
      </c>
      <c r="Z218" t="s">
        <v>1213</v>
      </c>
      <c r="AA218" t="s">
        <v>1213</v>
      </c>
      <c r="AB218" t="s">
        <v>1213</v>
      </c>
      <c r="AC218" t="s">
        <v>1213</v>
      </c>
      <c r="AD218" t="s">
        <v>1213</v>
      </c>
      <c r="AE218" t="s">
        <v>1213</v>
      </c>
      <c r="AF218" t="s">
        <v>1213</v>
      </c>
      <c r="AG218" t="s">
        <v>1213</v>
      </c>
      <c r="AH218" t="s">
        <v>1213</v>
      </c>
      <c r="AI218" t="s">
        <v>1213</v>
      </c>
      <c r="AJ218" t="s">
        <v>1213</v>
      </c>
      <c r="AK218" t="s">
        <v>1213</v>
      </c>
      <c r="AL218" t="s">
        <v>1213</v>
      </c>
      <c r="AM218" t="s">
        <v>1213</v>
      </c>
      <c r="AN218" t="s">
        <v>1213</v>
      </c>
      <c r="AO218" t="s">
        <v>1213</v>
      </c>
      <c r="AP218" t="s">
        <v>1213</v>
      </c>
      <c r="AQ218" t="s">
        <v>1213</v>
      </c>
      <c r="AR218" t="s">
        <v>1213</v>
      </c>
      <c r="AS218" t="s">
        <v>1213</v>
      </c>
      <c r="AT218" t="s">
        <v>1213</v>
      </c>
      <c r="AU218" t="s">
        <v>1213</v>
      </c>
      <c r="AV218" t="s">
        <v>1213</v>
      </c>
      <c r="AW218" t="s">
        <v>1213</v>
      </c>
      <c r="AX218" t="s">
        <v>1213</v>
      </c>
      <c r="AY218" t="s">
        <v>1213</v>
      </c>
      <c r="AZ218" t="s">
        <v>1213</v>
      </c>
      <c r="BA218" t="s">
        <v>1213</v>
      </c>
      <c r="BB218" t="s">
        <v>1213</v>
      </c>
      <c r="BC218" t="s">
        <v>1213</v>
      </c>
      <c r="BD218" t="s">
        <v>1213</v>
      </c>
      <c r="BE218" t="s">
        <v>1213</v>
      </c>
      <c r="BF218" t="s">
        <v>1213</v>
      </c>
      <c r="BG218" t="s">
        <v>1213</v>
      </c>
      <c r="BH218" t="s">
        <v>1213</v>
      </c>
      <c r="BI218" t="s">
        <v>1213</v>
      </c>
      <c r="BJ218" t="s">
        <v>1213</v>
      </c>
      <c r="BK218" t="s">
        <v>1213</v>
      </c>
      <c r="BL218" t="s">
        <v>1213</v>
      </c>
      <c r="BM218" t="s">
        <v>1213</v>
      </c>
      <c r="BN218" t="s">
        <v>1213</v>
      </c>
      <c r="BO218" t="s">
        <v>1213</v>
      </c>
      <c r="BP218" t="s">
        <v>1213</v>
      </c>
      <c r="BQ218" t="s">
        <v>1213</v>
      </c>
      <c r="BR218" t="s">
        <v>1213</v>
      </c>
    </row>
    <row r="219" spans="1:70" x14ac:dyDescent="0.35">
      <c r="A219" t="s">
        <v>1889</v>
      </c>
      <c r="B219" t="s">
        <v>1890</v>
      </c>
      <c r="C219" t="s">
        <v>1977</v>
      </c>
      <c r="D219" t="s">
        <v>1978</v>
      </c>
      <c r="E219">
        <v>0</v>
      </c>
      <c r="F219">
        <v>0</v>
      </c>
      <c r="G219">
        <v>0</v>
      </c>
      <c r="H219">
        <v>0</v>
      </c>
      <c r="I219">
        <v>0</v>
      </c>
      <c r="J219">
        <v>0</v>
      </c>
      <c r="K219">
        <v>0</v>
      </c>
      <c r="L219">
        <v>0</v>
      </c>
      <c r="M219">
        <v>0</v>
      </c>
      <c r="N219">
        <v>0</v>
      </c>
      <c r="O219">
        <v>0</v>
      </c>
      <c r="P219">
        <v>0</v>
      </c>
      <c r="Q219">
        <v>0</v>
      </c>
      <c r="R219">
        <v>0</v>
      </c>
      <c r="S219">
        <v>0</v>
      </c>
      <c r="T219">
        <v>0</v>
      </c>
      <c r="U219">
        <v>0</v>
      </c>
      <c r="V219">
        <v>0</v>
      </c>
      <c r="W219">
        <v>0</v>
      </c>
      <c r="X219">
        <v>0</v>
      </c>
      <c r="Y219">
        <v>0</v>
      </c>
      <c r="Z219">
        <v>0</v>
      </c>
      <c r="AA219">
        <v>0</v>
      </c>
      <c r="AB219">
        <v>0</v>
      </c>
      <c r="AC219">
        <v>0</v>
      </c>
      <c r="AD219">
        <v>0</v>
      </c>
      <c r="AE219">
        <v>0</v>
      </c>
      <c r="AF219">
        <v>0</v>
      </c>
      <c r="AG219">
        <v>0</v>
      </c>
      <c r="AH219">
        <v>0</v>
      </c>
      <c r="AI219">
        <v>0</v>
      </c>
      <c r="AJ219">
        <v>0</v>
      </c>
      <c r="AK219">
        <v>0</v>
      </c>
      <c r="AL219">
        <v>0</v>
      </c>
      <c r="AM219">
        <v>1.0630280140977977</v>
      </c>
      <c r="AN219">
        <v>1.9417324471274904</v>
      </c>
      <c r="AO219">
        <v>3.7980466493697844</v>
      </c>
      <c r="AP219">
        <v>4.6832902781801655</v>
      </c>
      <c r="AQ219">
        <v>6.0957565668083769</v>
      </c>
      <c r="AR219">
        <v>8.6836432970149176</v>
      </c>
      <c r="AS219">
        <v>14.859505012136758</v>
      </c>
      <c r="AT219">
        <v>28.976811303165572</v>
      </c>
      <c r="AU219">
        <v>34.624632958996948</v>
      </c>
      <c r="AV219">
        <v>38.044223652559538</v>
      </c>
      <c r="AW219">
        <v>42.239117745869606</v>
      </c>
      <c r="AX219">
        <v>49.048055352509131</v>
      </c>
      <c r="AY219">
        <v>54.798460642149983</v>
      </c>
      <c r="AZ219">
        <v>58.301017382180028</v>
      </c>
      <c r="BA219">
        <v>65.536748939276592</v>
      </c>
      <c r="BB219">
        <v>70.856334686801631</v>
      </c>
      <c r="BC219">
        <v>75.2087230256857</v>
      </c>
      <c r="BD219">
        <v>83.585017564670224</v>
      </c>
      <c r="BE219">
        <v>89.712121903371511</v>
      </c>
      <c r="BF219">
        <v>96.614809069757015</v>
      </c>
      <c r="BG219">
        <v>98.626762169807364</v>
      </c>
      <c r="BH219">
        <v>100</v>
      </c>
      <c r="BI219">
        <v>101.12231397417814</v>
      </c>
      <c r="BJ219">
        <v>104.28851681189828</v>
      </c>
      <c r="BK219">
        <v>106.33240567544176</v>
      </c>
      <c r="BL219">
        <v>108.29873625621661</v>
      </c>
      <c r="BM219">
        <v>110.00501847712084</v>
      </c>
      <c r="BN219">
        <v>114.49883662575887</v>
      </c>
      <c r="BO219">
        <v>128.21752817190583</v>
      </c>
      <c r="BP219">
        <v>144.08047812400267</v>
      </c>
      <c r="BQ219">
        <v>144.08047812400267</v>
      </c>
      <c r="BR219">
        <v>144.08047812400267</v>
      </c>
    </row>
    <row r="220" spans="1:70" x14ac:dyDescent="0.35">
      <c r="A220" t="s">
        <v>1891</v>
      </c>
      <c r="B220" t="s">
        <v>1892</v>
      </c>
      <c r="C220" t="s">
        <v>1977</v>
      </c>
      <c r="D220" t="s">
        <v>1978</v>
      </c>
      <c r="E220" t="s">
        <v>1213</v>
      </c>
      <c r="F220" t="s">
        <v>1213</v>
      </c>
      <c r="G220" t="s">
        <v>1213</v>
      </c>
      <c r="H220" t="s">
        <v>1213</v>
      </c>
      <c r="I220" t="s">
        <v>1213</v>
      </c>
      <c r="J220" t="s">
        <v>1213</v>
      </c>
      <c r="K220" t="s">
        <v>1213</v>
      </c>
      <c r="L220" t="s">
        <v>1213</v>
      </c>
      <c r="M220" t="s">
        <v>1213</v>
      </c>
      <c r="N220" t="s">
        <v>1213</v>
      </c>
      <c r="O220" t="s">
        <v>1213</v>
      </c>
      <c r="P220" t="s">
        <v>1213</v>
      </c>
      <c r="Q220" t="s">
        <v>1213</v>
      </c>
      <c r="R220" t="s">
        <v>1213</v>
      </c>
      <c r="S220" t="s">
        <v>1213</v>
      </c>
      <c r="T220" t="s">
        <v>1213</v>
      </c>
      <c r="U220" t="s">
        <v>1213</v>
      </c>
      <c r="V220" t="s">
        <v>1213</v>
      </c>
      <c r="W220" t="s">
        <v>1213</v>
      </c>
      <c r="X220" t="s">
        <v>1213</v>
      </c>
      <c r="Y220" t="s">
        <v>1213</v>
      </c>
      <c r="Z220" t="s">
        <v>1213</v>
      </c>
      <c r="AA220" t="s">
        <v>1213</v>
      </c>
      <c r="AB220" t="s">
        <v>1213</v>
      </c>
      <c r="AC220" t="s">
        <v>1213</v>
      </c>
      <c r="AD220" t="s">
        <v>1213</v>
      </c>
      <c r="AE220" t="s">
        <v>1213</v>
      </c>
      <c r="AF220" t="s">
        <v>1213</v>
      </c>
      <c r="AG220" t="s">
        <v>1213</v>
      </c>
      <c r="AH220" t="s">
        <v>1213</v>
      </c>
      <c r="AI220" t="s">
        <v>1213</v>
      </c>
      <c r="AJ220" t="s">
        <v>1213</v>
      </c>
      <c r="AK220" t="s">
        <v>1213</v>
      </c>
      <c r="AL220" t="s">
        <v>1213</v>
      </c>
      <c r="AM220" t="s">
        <v>1213</v>
      </c>
      <c r="AN220" t="s">
        <v>1213</v>
      </c>
      <c r="AO220" t="s">
        <v>1213</v>
      </c>
      <c r="AP220" t="s">
        <v>1213</v>
      </c>
      <c r="AQ220" t="s">
        <v>1213</v>
      </c>
      <c r="AR220" t="s">
        <v>1213</v>
      </c>
      <c r="AS220" t="s">
        <v>1213</v>
      </c>
      <c r="AT220" t="s">
        <v>1213</v>
      </c>
      <c r="AU220" t="s">
        <v>1213</v>
      </c>
      <c r="AV220" t="s">
        <v>1213</v>
      </c>
      <c r="AW220" t="s">
        <v>1213</v>
      </c>
      <c r="AX220" t="s">
        <v>1213</v>
      </c>
      <c r="AY220" t="s">
        <v>1213</v>
      </c>
      <c r="AZ220" t="s">
        <v>1213</v>
      </c>
      <c r="BA220" t="s">
        <v>1213</v>
      </c>
      <c r="BB220" t="s">
        <v>1213</v>
      </c>
      <c r="BC220" t="s">
        <v>1213</v>
      </c>
      <c r="BD220" t="s">
        <v>1213</v>
      </c>
      <c r="BE220" t="s">
        <v>1213</v>
      </c>
      <c r="BF220" t="s">
        <v>1213</v>
      </c>
      <c r="BG220" t="s">
        <v>1213</v>
      </c>
      <c r="BH220" t="s">
        <v>1213</v>
      </c>
      <c r="BI220" t="s">
        <v>1213</v>
      </c>
      <c r="BJ220" t="s">
        <v>1213</v>
      </c>
      <c r="BK220" t="s">
        <v>1213</v>
      </c>
      <c r="BL220" t="s">
        <v>1213</v>
      </c>
      <c r="BM220" t="s">
        <v>1213</v>
      </c>
      <c r="BN220" t="s">
        <v>1213</v>
      </c>
      <c r="BO220" t="s">
        <v>1213</v>
      </c>
      <c r="BP220" t="s">
        <v>1213</v>
      </c>
      <c r="BQ220" t="s">
        <v>1213</v>
      </c>
      <c r="BR220" t="s">
        <v>1213</v>
      </c>
    </row>
    <row r="221" spans="1:70" x14ac:dyDescent="0.35">
      <c r="A221" t="s">
        <v>1893</v>
      </c>
      <c r="B221" t="s">
        <v>1894</v>
      </c>
      <c r="C221" t="s">
        <v>1977</v>
      </c>
      <c r="D221" t="s">
        <v>1978</v>
      </c>
      <c r="E221">
        <v>0</v>
      </c>
      <c r="F221">
        <v>0</v>
      </c>
      <c r="G221">
        <v>0</v>
      </c>
      <c r="H221">
        <v>0</v>
      </c>
      <c r="I221">
        <v>0</v>
      </c>
      <c r="J221">
        <v>0</v>
      </c>
      <c r="K221">
        <v>0</v>
      </c>
      <c r="L221">
        <v>0</v>
      </c>
      <c r="M221">
        <v>0</v>
      </c>
      <c r="N221">
        <v>0</v>
      </c>
      <c r="O221">
        <v>0</v>
      </c>
      <c r="P221">
        <v>0</v>
      </c>
      <c r="Q221">
        <v>0</v>
      </c>
      <c r="R221">
        <v>0</v>
      </c>
      <c r="S221">
        <v>0</v>
      </c>
      <c r="T221">
        <v>0</v>
      </c>
      <c r="U221">
        <v>0</v>
      </c>
      <c r="V221">
        <v>0</v>
      </c>
      <c r="W221">
        <v>0</v>
      </c>
      <c r="X221">
        <v>0</v>
      </c>
      <c r="Y221">
        <v>0</v>
      </c>
      <c r="Z221">
        <v>0</v>
      </c>
      <c r="AA221">
        <v>0</v>
      </c>
      <c r="AB221">
        <v>0</v>
      </c>
      <c r="AC221">
        <v>0</v>
      </c>
      <c r="AD221">
        <v>0</v>
      </c>
      <c r="AE221">
        <v>0</v>
      </c>
      <c r="AF221">
        <v>0</v>
      </c>
      <c r="AG221">
        <v>0</v>
      </c>
      <c r="AH221">
        <v>0</v>
      </c>
      <c r="AI221">
        <v>0</v>
      </c>
      <c r="AJ221">
        <v>0</v>
      </c>
      <c r="AK221">
        <v>0</v>
      </c>
      <c r="AL221">
        <v>0</v>
      </c>
      <c r="AM221">
        <v>0</v>
      </c>
      <c r="AN221">
        <v>0</v>
      </c>
      <c r="AO221">
        <v>0</v>
      </c>
      <c r="AP221">
        <v>0</v>
      </c>
      <c r="AQ221">
        <v>0</v>
      </c>
      <c r="AR221">
        <v>0</v>
      </c>
      <c r="AS221">
        <v>0</v>
      </c>
      <c r="AT221">
        <v>0</v>
      </c>
      <c r="AU221">
        <v>0</v>
      </c>
      <c r="AV221">
        <v>0</v>
      </c>
      <c r="AW221">
        <v>0</v>
      </c>
      <c r="AX221">
        <v>0</v>
      </c>
      <c r="AY221">
        <v>0</v>
      </c>
      <c r="AZ221">
        <v>0</v>
      </c>
      <c r="BA221">
        <v>28.37445179219177</v>
      </c>
      <c r="BB221">
        <v>29.794954485761775</v>
      </c>
      <c r="BC221">
        <v>30.143442769624453</v>
      </c>
      <c r="BD221">
        <v>44.266301543913613</v>
      </c>
      <c r="BE221">
        <v>64.418932761089579</v>
      </c>
      <c r="BF221">
        <v>64.381511172759133</v>
      </c>
      <c r="BG221">
        <v>65.459450211041101</v>
      </c>
      <c r="BH221">
        <v>100.00000000000001</v>
      </c>
      <c r="BI221">
        <v>479.99958562402691</v>
      </c>
      <c r="BJ221">
        <v>1381.6866325533235</v>
      </c>
      <c r="BK221">
        <v>2535.4161035246252</v>
      </c>
      <c r="BL221">
        <v>4747.3476991183716</v>
      </c>
      <c r="BM221">
        <v>6156.1631752663716</v>
      </c>
      <c r="BN221">
        <v>6803.5893624055034</v>
      </c>
      <c r="BO221">
        <v>6348.6115061570626</v>
      </c>
      <c r="BP221">
        <v>6499.8864971721341</v>
      </c>
      <c r="BQ221">
        <v>6499.8864971721341</v>
      </c>
      <c r="BR221">
        <v>6499.8864971721341</v>
      </c>
    </row>
    <row r="222" spans="1:70" x14ac:dyDescent="0.35">
      <c r="A222" t="s">
        <v>1895</v>
      </c>
      <c r="B222" t="s">
        <v>1896</v>
      </c>
      <c r="C222" t="s">
        <v>1977</v>
      </c>
      <c r="D222" t="s">
        <v>1978</v>
      </c>
      <c r="E222" t="s">
        <v>1213</v>
      </c>
      <c r="F222" t="s">
        <v>1213</v>
      </c>
      <c r="G222" t="s">
        <v>1213</v>
      </c>
      <c r="H222" t="s">
        <v>1213</v>
      </c>
      <c r="I222" t="s">
        <v>1213</v>
      </c>
      <c r="J222" t="s">
        <v>1213</v>
      </c>
      <c r="K222" t="s">
        <v>1213</v>
      </c>
      <c r="L222" t="s">
        <v>1213</v>
      </c>
      <c r="M222" t="s">
        <v>1213</v>
      </c>
      <c r="N222" t="s">
        <v>1213</v>
      </c>
      <c r="O222" t="s">
        <v>1213</v>
      </c>
      <c r="P222" t="s">
        <v>1213</v>
      </c>
      <c r="Q222" t="s">
        <v>1213</v>
      </c>
      <c r="R222" t="s">
        <v>1213</v>
      </c>
      <c r="S222" t="s">
        <v>1213</v>
      </c>
      <c r="T222" t="s">
        <v>1213</v>
      </c>
      <c r="U222" t="s">
        <v>1213</v>
      </c>
      <c r="V222" t="s">
        <v>1213</v>
      </c>
      <c r="W222" t="s">
        <v>1213</v>
      </c>
      <c r="X222" t="s">
        <v>1213</v>
      </c>
      <c r="Y222" t="s">
        <v>1213</v>
      </c>
      <c r="Z222" t="s">
        <v>1213</v>
      </c>
      <c r="AA222" t="s">
        <v>1213</v>
      </c>
      <c r="AB222" t="s">
        <v>1213</v>
      </c>
      <c r="AC222" t="s">
        <v>1213</v>
      </c>
      <c r="AD222" t="s">
        <v>1213</v>
      </c>
      <c r="AE222" t="s">
        <v>1213</v>
      </c>
      <c r="AF222" t="s">
        <v>1213</v>
      </c>
      <c r="AG222" t="s">
        <v>1213</v>
      </c>
      <c r="AH222" t="s">
        <v>1213</v>
      </c>
      <c r="AI222" t="s">
        <v>1213</v>
      </c>
      <c r="AJ222" t="s">
        <v>1213</v>
      </c>
      <c r="AK222" t="s">
        <v>1213</v>
      </c>
      <c r="AL222" t="s">
        <v>1213</v>
      </c>
      <c r="AM222" t="s">
        <v>1213</v>
      </c>
      <c r="AN222" t="s">
        <v>1213</v>
      </c>
      <c r="AO222" t="s">
        <v>1213</v>
      </c>
      <c r="AP222" t="s">
        <v>1213</v>
      </c>
      <c r="AQ222" t="s">
        <v>1213</v>
      </c>
      <c r="AR222" t="s">
        <v>1213</v>
      </c>
      <c r="AS222" t="s">
        <v>1213</v>
      </c>
      <c r="AT222" t="s">
        <v>1213</v>
      </c>
      <c r="AU222" t="s">
        <v>1213</v>
      </c>
      <c r="AV222" t="s">
        <v>1213</v>
      </c>
      <c r="AW222" t="s">
        <v>1213</v>
      </c>
      <c r="AX222" t="s">
        <v>1213</v>
      </c>
      <c r="AY222" t="s">
        <v>1213</v>
      </c>
      <c r="AZ222" t="s">
        <v>1213</v>
      </c>
      <c r="BA222" t="s">
        <v>1213</v>
      </c>
      <c r="BB222" t="s">
        <v>1213</v>
      </c>
      <c r="BC222" t="s">
        <v>1213</v>
      </c>
      <c r="BD222" t="s">
        <v>1213</v>
      </c>
      <c r="BE222" t="s">
        <v>1213</v>
      </c>
      <c r="BF222" t="s">
        <v>1213</v>
      </c>
      <c r="BG222" t="s">
        <v>1213</v>
      </c>
      <c r="BH222" t="s">
        <v>1213</v>
      </c>
      <c r="BI222" t="s">
        <v>1213</v>
      </c>
      <c r="BJ222" t="s">
        <v>1213</v>
      </c>
      <c r="BK222" t="s">
        <v>1213</v>
      </c>
      <c r="BL222" t="s">
        <v>1213</v>
      </c>
      <c r="BM222" t="s">
        <v>1213</v>
      </c>
      <c r="BN222" t="s">
        <v>1213</v>
      </c>
      <c r="BO222" t="s">
        <v>1213</v>
      </c>
      <c r="BP222" t="s">
        <v>1213</v>
      </c>
      <c r="BQ222" t="s">
        <v>1213</v>
      </c>
      <c r="BR222" t="s">
        <v>1213</v>
      </c>
    </row>
    <row r="223" spans="1:70" x14ac:dyDescent="0.35">
      <c r="A223" t="s">
        <v>1897</v>
      </c>
      <c r="B223" t="s">
        <v>1898</v>
      </c>
      <c r="C223" t="s">
        <v>1977</v>
      </c>
      <c r="D223" t="s">
        <v>1978</v>
      </c>
      <c r="E223" t="s">
        <v>1213</v>
      </c>
      <c r="F223" t="s">
        <v>1213</v>
      </c>
      <c r="G223" t="s">
        <v>1213</v>
      </c>
      <c r="H223" t="s">
        <v>1213</v>
      </c>
      <c r="I223" t="s">
        <v>1213</v>
      </c>
      <c r="J223" t="s">
        <v>1213</v>
      </c>
      <c r="K223" t="s">
        <v>1213</v>
      </c>
      <c r="L223" t="s">
        <v>1213</v>
      </c>
      <c r="M223" t="s">
        <v>1213</v>
      </c>
      <c r="N223" t="s">
        <v>1213</v>
      </c>
      <c r="O223" t="s">
        <v>1213</v>
      </c>
      <c r="P223" t="s">
        <v>1213</v>
      </c>
      <c r="Q223" t="s">
        <v>1213</v>
      </c>
      <c r="R223" t="s">
        <v>1213</v>
      </c>
      <c r="S223" t="s">
        <v>1213</v>
      </c>
      <c r="T223" t="s">
        <v>1213</v>
      </c>
      <c r="U223" t="s">
        <v>1213</v>
      </c>
      <c r="V223" t="s">
        <v>1213</v>
      </c>
      <c r="W223" t="s">
        <v>1213</v>
      </c>
      <c r="X223" t="s">
        <v>1213</v>
      </c>
      <c r="Y223" t="s">
        <v>1213</v>
      </c>
      <c r="Z223" t="s">
        <v>1213</v>
      </c>
      <c r="AA223" t="s">
        <v>1213</v>
      </c>
      <c r="AB223" t="s">
        <v>1213</v>
      </c>
      <c r="AC223" t="s">
        <v>1213</v>
      </c>
      <c r="AD223" t="s">
        <v>1213</v>
      </c>
      <c r="AE223" t="s">
        <v>1213</v>
      </c>
      <c r="AF223" t="s">
        <v>1213</v>
      </c>
      <c r="AG223" t="s">
        <v>1213</v>
      </c>
      <c r="AH223" t="s">
        <v>1213</v>
      </c>
      <c r="AI223" t="s">
        <v>1213</v>
      </c>
      <c r="AJ223" t="s">
        <v>1213</v>
      </c>
      <c r="AK223" t="s">
        <v>1213</v>
      </c>
      <c r="AL223" t="s">
        <v>1213</v>
      </c>
      <c r="AM223" t="s">
        <v>1213</v>
      </c>
      <c r="AN223" t="s">
        <v>1213</v>
      </c>
      <c r="AO223" t="s">
        <v>1213</v>
      </c>
      <c r="AP223" t="s">
        <v>1213</v>
      </c>
      <c r="AQ223" t="s">
        <v>1213</v>
      </c>
      <c r="AR223" t="s">
        <v>1213</v>
      </c>
      <c r="AS223" t="s">
        <v>1213</v>
      </c>
      <c r="AT223" t="s">
        <v>1213</v>
      </c>
      <c r="AU223" t="s">
        <v>1213</v>
      </c>
      <c r="AV223" t="s">
        <v>1213</v>
      </c>
      <c r="AW223" t="s">
        <v>1213</v>
      </c>
      <c r="AX223" t="s">
        <v>1213</v>
      </c>
      <c r="AY223" t="s">
        <v>1213</v>
      </c>
      <c r="AZ223" t="s">
        <v>1213</v>
      </c>
      <c r="BA223" t="s">
        <v>1213</v>
      </c>
      <c r="BB223" t="s">
        <v>1213</v>
      </c>
      <c r="BC223" t="s">
        <v>1213</v>
      </c>
      <c r="BD223" t="s">
        <v>1213</v>
      </c>
      <c r="BE223" t="s">
        <v>1213</v>
      </c>
      <c r="BF223" t="s">
        <v>1213</v>
      </c>
      <c r="BG223" t="s">
        <v>1213</v>
      </c>
      <c r="BH223" t="s">
        <v>1213</v>
      </c>
      <c r="BI223" t="s">
        <v>1213</v>
      </c>
      <c r="BJ223" t="s">
        <v>1213</v>
      </c>
      <c r="BK223" t="s">
        <v>1213</v>
      </c>
      <c r="BL223" t="s">
        <v>1213</v>
      </c>
      <c r="BM223" t="s">
        <v>1213</v>
      </c>
      <c r="BN223" t="s">
        <v>1213</v>
      </c>
      <c r="BO223" t="s">
        <v>1213</v>
      </c>
      <c r="BP223" t="s">
        <v>1213</v>
      </c>
      <c r="BQ223" t="s">
        <v>1213</v>
      </c>
      <c r="BR223" t="s">
        <v>1213</v>
      </c>
    </row>
    <row r="224" spans="1:70" x14ac:dyDescent="0.35">
      <c r="A224" t="s">
        <v>1899</v>
      </c>
      <c r="B224" t="s">
        <v>1900</v>
      </c>
      <c r="C224" t="s">
        <v>1977</v>
      </c>
      <c r="D224" t="s">
        <v>1978</v>
      </c>
      <c r="E224">
        <v>0</v>
      </c>
      <c r="F224">
        <v>0</v>
      </c>
      <c r="G224">
        <v>0</v>
      </c>
      <c r="H224">
        <v>0</v>
      </c>
      <c r="I224">
        <v>0</v>
      </c>
      <c r="J224">
        <v>0</v>
      </c>
      <c r="K224">
        <v>0</v>
      </c>
      <c r="L224">
        <v>0</v>
      </c>
      <c r="M224">
        <v>0</v>
      </c>
      <c r="N224">
        <v>0</v>
      </c>
      <c r="O224">
        <v>0</v>
      </c>
      <c r="P224">
        <v>0</v>
      </c>
      <c r="Q224">
        <v>0</v>
      </c>
      <c r="R224">
        <v>0</v>
      </c>
      <c r="S224">
        <v>0</v>
      </c>
      <c r="T224">
        <v>0</v>
      </c>
      <c r="U224">
        <v>0</v>
      </c>
      <c r="V224">
        <v>0</v>
      </c>
      <c r="W224">
        <v>0</v>
      </c>
      <c r="X224">
        <v>0</v>
      </c>
      <c r="Y224">
        <v>0</v>
      </c>
      <c r="Z224">
        <v>0</v>
      </c>
      <c r="AA224">
        <v>0</v>
      </c>
      <c r="AB224">
        <v>0</v>
      </c>
      <c r="AC224">
        <v>0</v>
      </c>
      <c r="AD224">
        <v>0</v>
      </c>
      <c r="AE224">
        <v>0</v>
      </c>
      <c r="AF224">
        <v>0</v>
      </c>
      <c r="AG224">
        <v>0</v>
      </c>
      <c r="AH224">
        <v>0</v>
      </c>
      <c r="AI224">
        <v>0</v>
      </c>
      <c r="AJ224">
        <v>0</v>
      </c>
      <c r="AK224">
        <v>0</v>
      </c>
      <c r="AL224">
        <v>0</v>
      </c>
      <c r="AM224">
        <v>0</v>
      </c>
      <c r="AN224">
        <v>0</v>
      </c>
      <c r="AO224">
        <v>5.6138313141490865</v>
      </c>
      <c r="AP224">
        <v>7.6245472822823022</v>
      </c>
      <c r="AQ224">
        <v>11.474420291743224</v>
      </c>
      <c r="AR224">
        <v>12.934560585084117</v>
      </c>
      <c r="AS224">
        <v>14.513734054512556</v>
      </c>
      <c r="AT224">
        <v>15.852195990074978</v>
      </c>
      <c r="AU224">
        <v>17.457821276411799</v>
      </c>
      <c r="AV224">
        <v>19.167364414888521</v>
      </c>
      <c r="AW224">
        <v>21.713918616965216</v>
      </c>
      <c r="AX224">
        <v>25.43833443766075</v>
      </c>
      <c r="AY224">
        <v>31.308748375820858</v>
      </c>
      <c r="AZ224">
        <v>37.116055836499505</v>
      </c>
      <c r="BA224">
        <v>48.989520680460096</v>
      </c>
      <c r="BB224">
        <v>57.29690679565617</v>
      </c>
      <c r="BC224">
        <v>64.940344159293247</v>
      </c>
      <c r="BD224">
        <v>74.244455562604102</v>
      </c>
      <c r="BE224">
        <v>82.142532741237531</v>
      </c>
      <c r="BF224">
        <v>88.800869027975935</v>
      </c>
      <c r="BG224">
        <v>95.015597349315854</v>
      </c>
      <c r="BH224">
        <v>100</v>
      </c>
      <c r="BI224">
        <v>105.43051966119182</v>
      </c>
      <c r="BJ224">
        <v>111.42982851436467</v>
      </c>
      <c r="BK224">
        <v>120.19779186539412</v>
      </c>
      <c r="BL224">
        <v>129.47735618505035</v>
      </c>
      <c r="BM224">
        <v>142.19116236505286</v>
      </c>
      <c r="BN224">
        <v>153.76235266435904</v>
      </c>
      <c r="BO224">
        <v>181.44824082516632</v>
      </c>
      <c r="BP224">
        <v>220.02216601962988</v>
      </c>
      <c r="BQ224">
        <v>220.02216601962988</v>
      </c>
      <c r="BR224">
        <v>220.02216601962988</v>
      </c>
    </row>
    <row r="225" spans="1:70" x14ac:dyDescent="0.35">
      <c r="A225" t="s">
        <v>1901</v>
      </c>
      <c r="B225" t="s">
        <v>1902</v>
      </c>
      <c r="C225" t="s">
        <v>1977</v>
      </c>
      <c r="D225" t="s">
        <v>1978</v>
      </c>
      <c r="E225">
        <v>5.8565038198590165E-3</v>
      </c>
      <c r="F225">
        <v>5.9566149962668666E-3</v>
      </c>
      <c r="G225">
        <v>6.0817539667766688E-3</v>
      </c>
      <c r="H225">
        <v>6.2068929372864788E-3</v>
      </c>
      <c r="I225">
        <v>6.4696847753570779E-3</v>
      </c>
      <c r="J225">
        <v>6.5948237458668801E-3</v>
      </c>
      <c r="K225">
        <v>6.9076711721414068E-3</v>
      </c>
      <c r="L225">
        <v>7.6459910981492643E-3</v>
      </c>
      <c r="M225">
        <v>7.6585049952002772E-3</v>
      </c>
      <c r="N225">
        <v>8.521963891717995E-3</v>
      </c>
      <c r="O225">
        <v>8.7425159465673048E-3</v>
      </c>
      <c r="P225">
        <v>8.7613605841727581E-3</v>
      </c>
      <c r="Q225">
        <v>9.0447280977046639E-3</v>
      </c>
      <c r="R225">
        <v>1.0215189477404931E-2</v>
      </c>
      <c r="S225">
        <v>1.1939124842910102E-2</v>
      </c>
      <c r="T225">
        <v>1.2947661929192436E-2</v>
      </c>
      <c r="U225">
        <v>1.4251431671184481E-2</v>
      </c>
      <c r="V225">
        <v>1.5638257408524783E-2</v>
      </c>
      <c r="W225">
        <v>1.7018103650458475E-2</v>
      </c>
      <c r="X225">
        <v>1.9543983038189276E-2</v>
      </c>
      <c r="Y225">
        <v>2.2301581673455365E-2</v>
      </c>
      <c r="Z225">
        <v>2.4262776041723982E-2</v>
      </c>
      <c r="AA225">
        <v>2.6028234768541186E-2</v>
      </c>
      <c r="AB225">
        <v>2.7176550531723197E-2</v>
      </c>
      <c r="AC225">
        <v>2.8179024052255024E-2</v>
      </c>
      <c r="AD225">
        <v>3.124094355715671E-2</v>
      </c>
      <c r="AE225">
        <v>3.7079238807666094E-2</v>
      </c>
      <c r="AF225">
        <v>5.687693945204414E-2</v>
      </c>
      <c r="AG225">
        <v>6.1036513730575753E-2</v>
      </c>
      <c r="AH225">
        <v>6.1506279270059194E-2</v>
      </c>
      <c r="AI225">
        <v>7.4877710148823245E-2</v>
      </c>
      <c r="AJ225">
        <v>9.4321551457086816E-2</v>
      </c>
      <c r="AK225">
        <v>0.13550816837223095</v>
      </c>
      <c r="AL225">
        <v>0.32997805267565106</v>
      </c>
      <c r="AM225">
        <v>1.5458748083294347</v>
      </c>
      <c r="AN225">
        <v>5.1873191893516202</v>
      </c>
      <c r="AO225">
        <v>5.1509100572694013</v>
      </c>
      <c r="AP225">
        <v>5.5189483297322273</v>
      </c>
      <c r="AQ225">
        <v>6.5661891512256751</v>
      </c>
      <c r="AR225">
        <v>13.051817163799189</v>
      </c>
      <c r="AS225">
        <v>20.804816683875966</v>
      </c>
      <c r="AT225">
        <v>28.83262314393329</v>
      </c>
      <c r="AU225">
        <v>33.309579558179799</v>
      </c>
      <c r="AV225">
        <v>40.971526385608605</v>
      </c>
      <c r="AW225">
        <v>45.063076216999143</v>
      </c>
      <c r="AX225">
        <v>49.523421707072281</v>
      </c>
      <c r="AY225">
        <v>55.110309623187547</v>
      </c>
      <c r="AZ225">
        <v>58.651852067305526</v>
      </c>
      <c r="BA225">
        <v>67.254402931894504</v>
      </c>
      <c r="BB225">
        <v>67.164526403048185</v>
      </c>
      <c r="BC225">
        <v>71.826471400939454</v>
      </c>
      <c r="BD225">
        <v>84.548217739707269</v>
      </c>
      <c r="BE225">
        <v>88.781431334622795</v>
      </c>
      <c r="BF225">
        <v>90.489085382702342</v>
      </c>
      <c r="BG225">
        <v>93.550704614534084</v>
      </c>
      <c r="BH225">
        <v>100</v>
      </c>
      <c r="BI225">
        <v>155.41238797631954</v>
      </c>
      <c r="BJ225">
        <v>189.59836240134277</v>
      </c>
      <c r="BK225">
        <v>0</v>
      </c>
      <c r="BL225">
        <v>211.65985075643687</v>
      </c>
      <c r="BM225">
        <v>285.50751615427453</v>
      </c>
      <c r="BN225">
        <v>454.29859647426298</v>
      </c>
      <c r="BO225">
        <v>692.56016229673537</v>
      </c>
      <c r="BP225">
        <v>0</v>
      </c>
      <c r="BQ225">
        <v>0</v>
      </c>
      <c r="BR225">
        <v>0</v>
      </c>
    </row>
    <row r="226" spans="1:70" x14ac:dyDescent="0.35">
      <c r="A226" t="s">
        <v>1903</v>
      </c>
      <c r="B226" t="s">
        <v>1904</v>
      </c>
      <c r="C226" t="s">
        <v>1977</v>
      </c>
      <c r="D226" t="s">
        <v>1978</v>
      </c>
      <c r="E226">
        <v>0</v>
      </c>
      <c r="F226">
        <v>0</v>
      </c>
      <c r="G226">
        <v>0</v>
      </c>
      <c r="H226">
        <v>0</v>
      </c>
      <c r="I226">
        <v>0</v>
      </c>
      <c r="J226">
        <v>0</v>
      </c>
      <c r="K226">
        <v>0</v>
      </c>
      <c r="L226">
        <v>0</v>
      </c>
      <c r="M226">
        <v>0</v>
      </c>
      <c r="N226">
        <v>0</v>
      </c>
      <c r="O226">
        <v>0</v>
      </c>
      <c r="P226">
        <v>0</v>
      </c>
      <c r="Q226">
        <v>0</v>
      </c>
      <c r="R226">
        <v>0</v>
      </c>
      <c r="S226">
        <v>0</v>
      </c>
      <c r="T226">
        <v>0</v>
      </c>
      <c r="U226">
        <v>0</v>
      </c>
      <c r="V226">
        <v>0</v>
      </c>
      <c r="W226">
        <v>0</v>
      </c>
      <c r="X226">
        <v>0</v>
      </c>
      <c r="Y226">
        <v>0</v>
      </c>
      <c r="Z226">
        <v>0</v>
      </c>
      <c r="AA226">
        <v>0</v>
      </c>
      <c r="AB226">
        <v>0</v>
      </c>
      <c r="AC226">
        <v>0</v>
      </c>
      <c r="AD226">
        <v>0</v>
      </c>
      <c r="AE226">
        <v>0</v>
      </c>
      <c r="AF226">
        <v>0</v>
      </c>
      <c r="AG226">
        <v>0</v>
      </c>
      <c r="AH226">
        <v>0</v>
      </c>
      <c r="AI226">
        <v>0</v>
      </c>
      <c r="AJ226">
        <v>24.020109609992481</v>
      </c>
      <c r="AK226">
        <v>26.396540402753121</v>
      </c>
      <c r="AL226">
        <v>32.543510068825043</v>
      </c>
      <c r="AM226">
        <v>36.909391282182192</v>
      </c>
      <c r="AN226">
        <v>40.541679836859743</v>
      </c>
      <c r="AO226">
        <v>42.883297476421305</v>
      </c>
      <c r="AP226">
        <v>45.51718531735942</v>
      </c>
      <c r="AQ226">
        <v>48.551202141218702</v>
      </c>
      <c r="AR226">
        <v>53.683278613306406</v>
      </c>
      <c r="AS226">
        <v>60.144480244710998</v>
      </c>
      <c r="AT226">
        <v>64.552842212592722</v>
      </c>
      <c r="AU226">
        <v>66.571501401988641</v>
      </c>
      <c r="AV226">
        <v>72.266122865154529</v>
      </c>
      <c r="AW226">
        <v>77.721131786898184</v>
      </c>
      <c r="AX226">
        <v>79.826663267907534</v>
      </c>
      <c r="AY226">
        <v>83.405556971705707</v>
      </c>
      <c r="AZ226">
        <v>85.704817741524678</v>
      </c>
      <c r="BA226">
        <v>89.645679327046025</v>
      </c>
      <c r="BB226">
        <v>91.09355085393878</v>
      </c>
      <c r="BC226">
        <v>91.965332653581868</v>
      </c>
      <c r="BD226">
        <v>95.569717053276051</v>
      </c>
      <c r="BE226">
        <v>99.01605913841486</v>
      </c>
      <c r="BF226">
        <v>100.40275299515673</v>
      </c>
      <c r="BG226">
        <v>100.32628090746937</v>
      </c>
      <c r="BH226">
        <v>100</v>
      </c>
      <c r="BI226">
        <v>99.479989803722376</v>
      </c>
      <c r="BJ226">
        <v>100.78511343359712</v>
      </c>
      <c r="BK226">
        <v>103.31888860565927</v>
      </c>
      <c r="BL226">
        <v>106.07188376242668</v>
      </c>
      <c r="BM226">
        <v>108.12643385164479</v>
      </c>
      <c r="BN226">
        <v>111.53199082335001</v>
      </c>
      <c r="BO226">
        <v>125.77925057354103</v>
      </c>
      <c r="BP226">
        <v>139.02625541677313</v>
      </c>
      <c r="BQ226">
        <v>139.02625541677313</v>
      </c>
      <c r="BR226">
        <v>139.02625541677313</v>
      </c>
    </row>
    <row r="227" spans="1:70" x14ac:dyDescent="0.35">
      <c r="A227" t="s">
        <v>1905</v>
      </c>
      <c r="B227" t="s">
        <v>1906</v>
      </c>
      <c r="C227" t="s">
        <v>1977</v>
      </c>
      <c r="D227" t="s">
        <v>1978</v>
      </c>
      <c r="E227">
        <v>0</v>
      </c>
      <c r="F227">
        <v>0</v>
      </c>
      <c r="G227">
        <v>0</v>
      </c>
      <c r="H227">
        <v>0</v>
      </c>
      <c r="I227">
        <v>0</v>
      </c>
      <c r="J227">
        <v>0</v>
      </c>
      <c r="K227">
        <v>0</v>
      </c>
      <c r="L227">
        <v>0</v>
      </c>
      <c r="M227">
        <v>0</v>
      </c>
      <c r="N227">
        <v>0</v>
      </c>
      <c r="O227">
        <v>0</v>
      </c>
      <c r="P227">
        <v>0</v>
      </c>
      <c r="Q227">
        <v>0</v>
      </c>
      <c r="R227">
        <v>0</v>
      </c>
      <c r="S227">
        <v>0</v>
      </c>
      <c r="T227">
        <v>0</v>
      </c>
      <c r="U227">
        <v>0</v>
      </c>
      <c r="V227">
        <v>0</v>
      </c>
      <c r="W227">
        <v>0</v>
      </c>
      <c r="X227">
        <v>0</v>
      </c>
      <c r="Y227">
        <v>4.0008368263597907E-4</v>
      </c>
      <c r="Z227">
        <v>5.7061116157365534E-4</v>
      </c>
      <c r="AA227">
        <v>7.4243669636086596E-4</v>
      </c>
      <c r="AB227">
        <v>1.0409964166965275E-3</v>
      </c>
      <c r="AC227">
        <v>1.5997196690027619E-3</v>
      </c>
      <c r="AD227">
        <v>2.8699991666736183E-3</v>
      </c>
      <c r="AE227">
        <v>5.6219410671577985E-3</v>
      </c>
      <c r="AF227">
        <v>1.3046991608403311E-2</v>
      </c>
      <c r="AG227">
        <v>3.8978371846901463E-2</v>
      </c>
      <c r="AH227">
        <v>0.53846418196515156</v>
      </c>
      <c r="AI227">
        <v>3.511236239698019</v>
      </c>
      <c r="AJ227">
        <v>7.5432918892342826</v>
      </c>
      <c r="AK227">
        <v>23.37920600661672</v>
      </c>
      <c r="AL227">
        <v>30.804939958833824</v>
      </c>
      <c r="AM227">
        <v>37.271456904525955</v>
      </c>
      <c r="AN227">
        <v>42.289585086791135</v>
      </c>
      <c r="AO227">
        <v>46.46122032316412</v>
      </c>
      <c r="AP227">
        <v>50.345229623086652</v>
      </c>
      <c r="AQ227">
        <v>54.31805568286952</v>
      </c>
      <c r="AR227">
        <v>57.661651152907204</v>
      </c>
      <c r="AS227">
        <v>62.80030999741696</v>
      </c>
      <c r="AT227">
        <v>68.062766143615775</v>
      </c>
      <c r="AU227">
        <v>73.154390380080443</v>
      </c>
      <c r="AV227">
        <v>77.2101899150843</v>
      </c>
      <c r="AW227">
        <v>79.984333463888106</v>
      </c>
      <c r="AX227">
        <v>81.945150457079833</v>
      </c>
      <c r="AY227">
        <v>83.959300339164173</v>
      </c>
      <c r="AZ227">
        <v>87.030108082432918</v>
      </c>
      <c r="BA227">
        <v>91.945067124440939</v>
      </c>
      <c r="BB227">
        <v>92.716727360605645</v>
      </c>
      <c r="BC227">
        <v>94.386713444054948</v>
      </c>
      <c r="BD227">
        <v>96.088365930284169</v>
      </c>
      <c r="BE227">
        <v>98.584178465180145</v>
      </c>
      <c r="BF227">
        <v>100.32833059724564</v>
      </c>
      <c r="BG227">
        <v>100.52832893059265</v>
      </c>
      <c r="BH227">
        <v>100</v>
      </c>
      <c r="BI227">
        <v>99.945000458329446</v>
      </c>
      <c r="BJ227">
        <v>101.37332188898456</v>
      </c>
      <c r="BK227">
        <v>103.13580720160658</v>
      </c>
      <c r="BL227">
        <v>104.81745985450149</v>
      </c>
      <c r="BM227">
        <v>104.75996033366424</v>
      </c>
      <c r="BN227">
        <v>106.76827693102605</v>
      </c>
      <c r="BO227">
        <v>116.1998650011255</v>
      </c>
      <c r="BP227">
        <v>124.85312622394811</v>
      </c>
      <c r="BQ227">
        <v>124.85312622394811</v>
      </c>
      <c r="BR227">
        <v>124.85312622394811</v>
      </c>
    </row>
    <row r="228" spans="1:70" x14ac:dyDescent="0.35">
      <c r="A228" t="s">
        <v>1907</v>
      </c>
      <c r="B228" t="s">
        <v>1908</v>
      </c>
      <c r="C228" t="s">
        <v>1977</v>
      </c>
      <c r="D228" t="s">
        <v>1978</v>
      </c>
      <c r="E228">
        <v>8.8912878475592461</v>
      </c>
      <c r="F228">
        <v>9.0831594484262332</v>
      </c>
      <c r="G228">
        <v>9.5160807414597546</v>
      </c>
      <c r="H228">
        <v>9.7893578713615259</v>
      </c>
      <c r="I228">
        <v>10.120988258447136</v>
      </c>
      <c r="J228">
        <v>10.628330252782472</v>
      </c>
      <c r="K228">
        <v>11.309054426020186</v>
      </c>
      <c r="L228">
        <v>11.794135872239147</v>
      </c>
      <c r="M228">
        <v>12.023310772176602</v>
      </c>
      <c r="N228">
        <v>12.346977647168275</v>
      </c>
      <c r="O228">
        <v>13.213285906147314</v>
      </c>
      <c r="P228">
        <v>14.190479901067782</v>
      </c>
      <c r="Q228">
        <v>15.042957328829928</v>
      </c>
      <c r="R228">
        <v>16.053542810792049</v>
      </c>
      <c r="S228">
        <v>17.644725875297478</v>
      </c>
      <c r="T228">
        <v>19.370357831469462</v>
      </c>
      <c r="U228">
        <v>21.355669321702528</v>
      </c>
      <c r="V228">
        <v>23.79914338523718</v>
      </c>
      <c r="W228">
        <v>26.177930933606312</v>
      </c>
      <c r="X228">
        <v>28.065303777774773</v>
      </c>
      <c r="Y228">
        <v>31.912024786245098</v>
      </c>
      <c r="Z228">
        <v>35.774636650133523</v>
      </c>
      <c r="AA228">
        <v>38.847386407457016</v>
      </c>
      <c r="AB228">
        <v>42.294323364759236</v>
      </c>
      <c r="AC228">
        <v>45.696581253407302</v>
      </c>
      <c r="AD228">
        <v>49.065595787401918</v>
      </c>
      <c r="AE228">
        <v>51.143970320332855</v>
      </c>
      <c r="AF228">
        <v>53.286172094198214</v>
      </c>
      <c r="AG228">
        <v>56.390037631477298</v>
      </c>
      <c r="AH228">
        <v>60.023403321675865</v>
      </c>
      <c r="AI228">
        <v>66.245761472281501</v>
      </c>
      <c r="AJ228">
        <v>72.502426764889464</v>
      </c>
      <c r="AK228">
        <v>74.223900642261356</v>
      </c>
      <c r="AL228">
        <v>77.733335106312012</v>
      </c>
      <c r="AM228">
        <v>79.410927755541451</v>
      </c>
      <c r="AN228">
        <v>81.360584019254276</v>
      </c>
      <c r="AO228">
        <v>81.794343310771964</v>
      </c>
      <c r="AP228">
        <v>82.332885656157103</v>
      </c>
      <c r="AQ228">
        <v>82.112947621770218</v>
      </c>
      <c r="AR228">
        <v>82.492453758493511</v>
      </c>
      <c r="AS228">
        <v>83.234179487520151</v>
      </c>
      <c r="AT228">
        <v>85.236759171841257</v>
      </c>
      <c r="AU228">
        <v>87.076579391779248</v>
      </c>
      <c r="AV228">
        <v>88.753374200497035</v>
      </c>
      <c r="AW228">
        <v>89.08500990651946</v>
      </c>
      <c r="AX228">
        <v>89.488717205430419</v>
      </c>
      <c r="AY228">
        <v>90.70595587941942</v>
      </c>
      <c r="AZ228">
        <v>92.712524766298927</v>
      </c>
      <c r="BA228">
        <v>95.899099769955669</v>
      </c>
      <c r="BB228">
        <v>95.424916559179522</v>
      </c>
      <c r="BC228">
        <v>96.529925667858706</v>
      </c>
      <c r="BD228">
        <v>99.388322274376677</v>
      </c>
      <c r="BE228">
        <v>100.27126577397094</v>
      </c>
      <c r="BF228">
        <v>100.22685265215416</v>
      </c>
      <c r="BG228">
        <v>100.04680664335191</v>
      </c>
      <c r="BH228">
        <v>100</v>
      </c>
      <c r="BI228">
        <v>100.9842692445774</v>
      </c>
      <c r="BJ228">
        <v>102.79643099344388</v>
      </c>
      <c r="BK228">
        <v>104.80459556134714</v>
      </c>
      <c r="BL228">
        <v>106.67446777389138</v>
      </c>
      <c r="BM228">
        <v>107.20503171416048</v>
      </c>
      <c r="BN228">
        <v>109.52408813478117</v>
      </c>
      <c r="BO228">
        <v>118.69047777349299</v>
      </c>
      <c r="BP228">
        <v>128.8368815073859</v>
      </c>
      <c r="BQ228">
        <v>128.8368815073859</v>
      </c>
      <c r="BR228">
        <v>128.8368815073859</v>
      </c>
    </row>
    <row r="229" spans="1:70" x14ac:dyDescent="0.35">
      <c r="A229" t="s">
        <v>1909</v>
      </c>
      <c r="B229" t="s">
        <v>1910</v>
      </c>
      <c r="C229" t="s">
        <v>1977</v>
      </c>
      <c r="D229" t="s">
        <v>1978</v>
      </c>
      <c r="E229">
        <v>0</v>
      </c>
      <c r="F229">
        <v>0</v>
      </c>
      <c r="G229">
        <v>0</v>
      </c>
      <c r="H229">
        <v>0</v>
      </c>
      <c r="I229">
        <v>0</v>
      </c>
      <c r="J229">
        <v>1.1506293991037742</v>
      </c>
      <c r="K229">
        <v>1.1871908899893544</v>
      </c>
      <c r="L229">
        <v>1.208845767514142</v>
      </c>
      <c r="M229">
        <v>1.2505439967815501</v>
      </c>
      <c r="N229">
        <v>1.2906307002940036</v>
      </c>
      <c r="O229">
        <v>1.3145014257431911</v>
      </c>
      <c r="P229">
        <v>1.3450196949968005</v>
      </c>
      <c r="Q229">
        <v>1.3768473289327525</v>
      </c>
      <c r="R229">
        <v>1.5357840579104403</v>
      </c>
      <c r="S229">
        <v>1.8320026383310071</v>
      </c>
      <c r="T229">
        <v>2.0526809483348663</v>
      </c>
      <c r="U229">
        <v>2.1867397482486584</v>
      </c>
      <c r="V229">
        <v>2.6416936169247838</v>
      </c>
      <c r="W229">
        <v>2.8667029024309847</v>
      </c>
      <c r="X229">
        <v>3.3383763509641349</v>
      </c>
      <c r="Y229">
        <v>3.962117767254389</v>
      </c>
      <c r="Z229">
        <v>4.756752049777754</v>
      </c>
      <c r="AA229">
        <v>5.2708342859838977</v>
      </c>
      <c r="AB229">
        <v>5.8805393272240583</v>
      </c>
      <c r="AC229">
        <v>6.6414650411993863</v>
      </c>
      <c r="AD229">
        <v>8.0004836884199371</v>
      </c>
      <c r="AE229">
        <v>9.0995161596504524</v>
      </c>
      <c r="AF229">
        <v>10.316724165421824</v>
      </c>
      <c r="AG229">
        <v>12.420774900399758</v>
      </c>
      <c r="AH229">
        <v>13.358067040433529</v>
      </c>
      <c r="AI229">
        <v>15.106943904072928</v>
      </c>
      <c r="AJ229">
        <v>16.456644585721399</v>
      </c>
      <c r="AK229">
        <v>17.700486390377897</v>
      </c>
      <c r="AL229">
        <v>19.828690896572141</v>
      </c>
      <c r="AM229">
        <v>22.558967765658579</v>
      </c>
      <c r="AN229">
        <v>25.331147106887705</v>
      </c>
      <c r="AO229">
        <v>26.958727340640504</v>
      </c>
      <c r="AP229">
        <v>28.879624879391883</v>
      </c>
      <c r="AQ229">
        <v>31.221752532840799</v>
      </c>
      <c r="AR229">
        <v>33.12280153215616</v>
      </c>
      <c r="AS229">
        <v>37.16661063325229</v>
      </c>
      <c r="AT229">
        <v>39.375091454498737</v>
      </c>
      <c r="AU229">
        <v>44.107865413351497</v>
      </c>
      <c r="AV229">
        <v>47.323328801984829</v>
      </c>
      <c r="AW229">
        <v>48.953776046989276</v>
      </c>
      <c r="AX229">
        <v>51.290831295915737</v>
      </c>
      <c r="AY229">
        <v>54.011624973938268</v>
      </c>
      <c r="AZ229">
        <v>58.373651487548472</v>
      </c>
      <c r="BA229">
        <v>65.762273183927917</v>
      </c>
      <c r="BB229">
        <v>70.660401328570714</v>
      </c>
      <c r="BC229">
        <v>73.846646231504465</v>
      </c>
      <c r="BD229">
        <v>78.35677634978633</v>
      </c>
      <c r="BE229">
        <v>85.361595421169909</v>
      </c>
      <c r="BF229">
        <v>90.160032106610785</v>
      </c>
      <c r="BG229">
        <v>95.282338060859672</v>
      </c>
      <c r="BH229">
        <v>100</v>
      </c>
      <c r="BI229">
        <v>107.84727459085698</v>
      </c>
      <c r="BJ229">
        <v>114.55685828246993</v>
      </c>
      <c r="BK229">
        <v>120.07284166127209</v>
      </c>
      <c r="BL229">
        <v>123.19235354316771</v>
      </c>
      <c r="BM229">
        <v>0</v>
      </c>
      <c r="BN229">
        <v>0</v>
      </c>
      <c r="BO229">
        <v>0</v>
      </c>
      <c r="BP229">
        <v>0</v>
      </c>
      <c r="BQ229">
        <v>0</v>
      </c>
      <c r="BR229">
        <v>0</v>
      </c>
    </row>
    <row r="230" spans="1:70" x14ac:dyDescent="0.35">
      <c r="A230" t="s">
        <v>1911</v>
      </c>
      <c r="B230" t="s">
        <v>1912</v>
      </c>
      <c r="C230" t="s">
        <v>1977</v>
      </c>
      <c r="D230" t="s">
        <v>1978</v>
      </c>
      <c r="E230">
        <v>0</v>
      </c>
      <c r="F230">
        <v>0</v>
      </c>
      <c r="G230">
        <v>0</v>
      </c>
      <c r="H230">
        <v>0</v>
      </c>
      <c r="I230">
        <v>0</v>
      </c>
      <c r="J230">
        <v>0</v>
      </c>
      <c r="K230">
        <v>0</v>
      </c>
      <c r="L230">
        <v>0</v>
      </c>
      <c r="M230">
        <v>0</v>
      </c>
      <c r="N230">
        <v>0</v>
      </c>
      <c r="O230">
        <v>0</v>
      </c>
      <c r="P230">
        <v>0</v>
      </c>
      <c r="Q230">
        <v>0</v>
      </c>
      <c r="R230">
        <v>0</v>
      </c>
      <c r="S230">
        <v>0</v>
      </c>
      <c r="T230">
        <v>0</v>
      </c>
      <c r="U230">
        <v>0</v>
      </c>
      <c r="V230">
        <v>0</v>
      </c>
      <c r="W230">
        <v>0</v>
      </c>
      <c r="X230">
        <v>0</v>
      </c>
      <c r="Y230">
        <v>0</v>
      </c>
      <c r="Z230">
        <v>0</v>
      </c>
      <c r="AA230">
        <v>0</v>
      </c>
      <c r="AB230">
        <v>0</v>
      </c>
      <c r="AC230">
        <v>0</v>
      </c>
      <c r="AD230">
        <v>0</v>
      </c>
      <c r="AE230">
        <v>0</v>
      </c>
      <c r="AF230">
        <v>0</v>
      </c>
      <c r="AG230">
        <v>0</v>
      </c>
      <c r="AH230">
        <v>0</v>
      </c>
      <c r="AI230">
        <v>0</v>
      </c>
      <c r="AJ230">
        <v>0</v>
      </c>
      <c r="AK230">
        <v>0</v>
      </c>
      <c r="AL230">
        <v>0</v>
      </c>
      <c r="AM230">
        <v>0</v>
      </c>
      <c r="AN230">
        <v>0</v>
      </c>
      <c r="AO230">
        <v>0</v>
      </c>
      <c r="AP230">
        <v>0</v>
      </c>
      <c r="AQ230">
        <v>0</v>
      </c>
      <c r="AR230">
        <v>0</v>
      </c>
      <c r="AS230">
        <v>0</v>
      </c>
      <c r="AT230">
        <v>0</v>
      </c>
      <c r="AU230">
        <v>0</v>
      </c>
      <c r="AV230">
        <v>0</v>
      </c>
      <c r="AW230">
        <v>0</v>
      </c>
      <c r="AX230">
        <v>78.309371304520241</v>
      </c>
      <c r="AY230">
        <v>78.544770216257263</v>
      </c>
      <c r="AZ230">
        <v>82.026233807913741</v>
      </c>
      <c r="BA230">
        <v>81.683422372751139</v>
      </c>
      <c r="BB230">
        <v>86.549824075090811</v>
      </c>
      <c r="BC230">
        <v>87.708359435780636</v>
      </c>
      <c r="BD230">
        <v>91.729572266030772</v>
      </c>
      <c r="BE230">
        <v>95.412683568305468</v>
      </c>
      <c r="BF230">
        <v>97.825334373743331</v>
      </c>
      <c r="BG230">
        <v>99.671058431392694</v>
      </c>
      <c r="BH230">
        <v>100</v>
      </c>
      <c r="BI230">
        <v>100.11168265573792</v>
      </c>
      <c r="BJ230">
        <v>102.30614086047252</v>
      </c>
      <c r="BK230">
        <v>0</v>
      </c>
      <c r="BL230">
        <v>0</v>
      </c>
      <c r="BM230">
        <v>0</v>
      </c>
      <c r="BN230">
        <v>0</v>
      </c>
      <c r="BO230">
        <v>0</v>
      </c>
      <c r="BP230">
        <v>0</v>
      </c>
      <c r="BQ230">
        <v>0</v>
      </c>
      <c r="BR230">
        <v>0</v>
      </c>
    </row>
    <row r="231" spans="1:70" x14ac:dyDescent="0.35">
      <c r="A231" t="s">
        <v>1913</v>
      </c>
      <c r="B231" t="s">
        <v>1914</v>
      </c>
      <c r="C231" t="s">
        <v>1977</v>
      </c>
      <c r="D231" t="s">
        <v>1978</v>
      </c>
      <c r="E231">
        <v>0</v>
      </c>
      <c r="F231">
        <v>0</v>
      </c>
      <c r="G231">
        <v>0</v>
      </c>
      <c r="H231">
        <v>0</v>
      </c>
      <c r="I231">
        <v>0</v>
      </c>
      <c r="J231">
        <v>0</v>
      </c>
      <c r="K231">
        <v>0</v>
      </c>
      <c r="L231">
        <v>0</v>
      </c>
      <c r="M231">
        <v>0</v>
      </c>
      <c r="N231">
        <v>0</v>
      </c>
      <c r="O231">
        <v>5.0675746735847538</v>
      </c>
      <c r="P231">
        <v>5.8074047415780354</v>
      </c>
      <c r="Q231">
        <v>7.0235330773958111</v>
      </c>
      <c r="R231">
        <v>8.3046111770037481</v>
      </c>
      <c r="S231">
        <v>10.332984834680889</v>
      </c>
      <c r="T231">
        <v>12.25609508203258</v>
      </c>
      <c r="U231">
        <v>14.078421213225388</v>
      </c>
      <c r="V231">
        <v>16.184435967854519</v>
      </c>
      <c r="W231">
        <v>18.091488718411554</v>
      </c>
      <c r="X231">
        <v>20.349337125305162</v>
      </c>
      <c r="Y231">
        <v>23.111055656947009</v>
      </c>
      <c r="Z231">
        <v>25.555463572106419</v>
      </c>
      <c r="AA231">
        <v>25.322232483443127</v>
      </c>
      <c r="AB231">
        <v>26.854893923230481</v>
      </c>
      <c r="AC231">
        <v>27.954411912643113</v>
      </c>
      <c r="AD231">
        <v>28.187643001306402</v>
      </c>
      <c r="AE231">
        <v>28.25428045521021</v>
      </c>
      <c r="AF231">
        <v>28.987292448151937</v>
      </c>
      <c r="AG231">
        <v>29.520392079382322</v>
      </c>
      <c r="AH231">
        <v>29.986854256708899</v>
      </c>
      <c r="AI231">
        <v>31.153009700025429</v>
      </c>
      <c r="AJ231">
        <v>31.77194366757557</v>
      </c>
      <c r="AK231">
        <v>32.803500280159199</v>
      </c>
      <c r="AL231">
        <v>33.257385189695995</v>
      </c>
      <c r="AM231">
        <v>33.83505689274282</v>
      </c>
      <c r="AN231">
        <v>33.752532363736101</v>
      </c>
      <c r="AO231">
        <v>33.381171983206023</v>
      </c>
      <c r="AP231">
        <v>33.587483305722763</v>
      </c>
      <c r="AQ231">
        <v>34.453990860292969</v>
      </c>
      <c r="AR231">
        <v>36.640890878970247</v>
      </c>
      <c r="AS231">
        <v>38.937823602989774</v>
      </c>
      <c r="AT231">
        <v>41.262264503344944</v>
      </c>
      <c r="AU231">
        <v>41.334473466225759</v>
      </c>
      <c r="AV231">
        <v>42.69956671687796</v>
      </c>
      <c r="AW231">
        <v>44.346618774969926</v>
      </c>
      <c r="AX231">
        <v>44.748925853877523</v>
      </c>
      <c r="AY231">
        <v>44.590753839948022</v>
      </c>
      <c r="AZ231">
        <v>46.963249610422785</v>
      </c>
      <c r="BA231">
        <v>64.323101312884461</v>
      </c>
      <c r="BB231">
        <v>84.748542423553275</v>
      </c>
      <c r="BC231">
        <v>82.710646131458972</v>
      </c>
      <c r="BD231">
        <v>84.827433000814622</v>
      </c>
      <c r="BE231">
        <v>90.858977877373718</v>
      </c>
      <c r="BF231">
        <v>94.801293034020091</v>
      </c>
      <c r="BG231">
        <v>96.115082102762528</v>
      </c>
      <c r="BH231">
        <v>100</v>
      </c>
      <c r="BI231">
        <v>98.984518083023403</v>
      </c>
      <c r="BJ231">
        <v>101.81230359440418</v>
      </c>
      <c r="BK231">
        <v>105.5823301086194</v>
      </c>
      <c r="BL231">
        <v>107.49030206962459</v>
      </c>
      <c r="BM231">
        <v>108.78304992390701</v>
      </c>
      <c r="BN231">
        <v>119.41017416840178</v>
      </c>
      <c r="BO231">
        <v>122.54592872200494</v>
      </c>
      <c r="BP231">
        <v>121.27720963824807</v>
      </c>
      <c r="BQ231">
        <v>121.27720963824807</v>
      </c>
      <c r="BR231">
        <v>121.27720963824807</v>
      </c>
    </row>
    <row r="232" spans="1:70" x14ac:dyDescent="0.35">
      <c r="A232" t="s">
        <v>1915</v>
      </c>
      <c r="B232" t="s">
        <v>1916</v>
      </c>
      <c r="C232" t="s">
        <v>1977</v>
      </c>
      <c r="D232" t="s">
        <v>1978</v>
      </c>
      <c r="E232" t="s">
        <v>1213</v>
      </c>
      <c r="F232" t="s">
        <v>1213</v>
      </c>
      <c r="G232" t="s">
        <v>1213</v>
      </c>
      <c r="H232" t="s">
        <v>1213</v>
      </c>
      <c r="I232" t="s">
        <v>1213</v>
      </c>
      <c r="J232" t="s">
        <v>1213</v>
      </c>
      <c r="K232" t="s">
        <v>1213</v>
      </c>
      <c r="L232" t="s">
        <v>1213</v>
      </c>
      <c r="M232" t="s">
        <v>1213</v>
      </c>
      <c r="N232" t="s">
        <v>1213</v>
      </c>
      <c r="O232" t="s">
        <v>1213</v>
      </c>
      <c r="P232" t="s">
        <v>1213</v>
      </c>
      <c r="Q232" t="s">
        <v>1213</v>
      </c>
      <c r="R232" t="s">
        <v>1213</v>
      </c>
      <c r="S232" t="s">
        <v>1213</v>
      </c>
      <c r="T232" t="s">
        <v>1213</v>
      </c>
      <c r="U232" t="s">
        <v>1213</v>
      </c>
      <c r="V232" t="s">
        <v>1213</v>
      </c>
      <c r="W232" t="s">
        <v>1213</v>
      </c>
      <c r="X232" t="s">
        <v>1213</v>
      </c>
      <c r="Y232" t="s">
        <v>1213</v>
      </c>
      <c r="Z232" t="s">
        <v>1213</v>
      </c>
      <c r="AA232" t="s">
        <v>1213</v>
      </c>
      <c r="AB232" t="s">
        <v>1213</v>
      </c>
      <c r="AC232" t="s">
        <v>1213</v>
      </c>
      <c r="AD232" t="s">
        <v>1213</v>
      </c>
      <c r="AE232" t="s">
        <v>1213</v>
      </c>
      <c r="AF232" t="s">
        <v>1213</v>
      </c>
      <c r="AG232" t="s">
        <v>1213</v>
      </c>
      <c r="AH232" t="s">
        <v>1213</v>
      </c>
      <c r="AI232" t="s">
        <v>1213</v>
      </c>
      <c r="AJ232" t="s">
        <v>1213</v>
      </c>
      <c r="AK232" t="s">
        <v>1213</v>
      </c>
      <c r="AL232" t="s">
        <v>1213</v>
      </c>
      <c r="AM232" t="s">
        <v>1213</v>
      </c>
      <c r="AN232" t="s">
        <v>1213</v>
      </c>
      <c r="AO232" t="s">
        <v>1213</v>
      </c>
      <c r="AP232" t="s">
        <v>1213</v>
      </c>
      <c r="AQ232" t="s">
        <v>1213</v>
      </c>
      <c r="AR232" t="s">
        <v>1213</v>
      </c>
      <c r="AS232" t="s">
        <v>1213</v>
      </c>
      <c r="AT232" t="s">
        <v>1213</v>
      </c>
      <c r="AU232" t="s">
        <v>1213</v>
      </c>
      <c r="AV232" t="s">
        <v>1213</v>
      </c>
      <c r="AW232" t="s">
        <v>1213</v>
      </c>
      <c r="AX232" t="s">
        <v>1213</v>
      </c>
      <c r="AY232" t="s">
        <v>1213</v>
      </c>
      <c r="AZ232" t="s">
        <v>1213</v>
      </c>
      <c r="BA232" t="s">
        <v>1213</v>
      </c>
      <c r="BB232" t="s">
        <v>1213</v>
      </c>
      <c r="BC232" t="s">
        <v>1213</v>
      </c>
      <c r="BD232" t="s">
        <v>1213</v>
      </c>
      <c r="BE232" t="s">
        <v>1213</v>
      </c>
      <c r="BF232" t="s">
        <v>1213</v>
      </c>
      <c r="BG232" t="s">
        <v>1213</v>
      </c>
      <c r="BH232" t="s">
        <v>1213</v>
      </c>
      <c r="BI232" t="s">
        <v>1213</v>
      </c>
      <c r="BJ232" t="s">
        <v>1213</v>
      </c>
      <c r="BK232" t="s">
        <v>1213</v>
      </c>
      <c r="BL232" t="s">
        <v>1213</v>
      </c>
      <c r="BM232" t="s">
        <v>1213</v>
      </c>
      <c r="BN232" t="s">
        <v>1213</v>
      </c>
      <c r="BO232" t="s">
        <v>1213</v>
      </c>
      <c r="BP232" t="s">
        <v>1213</v>
      </c>
      <c r="BQ232" t="s">
        <v>1213</v>
      </c>
      <c r="BR232" t="s">
        <v>1213</v>
      </c>
    </row>
    <row r="233" spans="1:70" x14ac:dyDescent="0.35">
      <c r="A233" t="s">
        <v>1917</v>
      </c>
      <c r="B233" t="s">
        <v>1918</v>
      </c>
      <c r="C233" t="s">
        <v>1977</v>
      </c>
      <c r="D233" t="s">
        <v>1978</v>
      </c>
      <c r="E233" t="s">
        <v>1213</v>
      </c>
      <c r="F233" t="s">
        <v>1213</v>
      </c>
      <c r="G233" t="s">
        <v>1213</v>
      </c>
      <c r="H233" t="s">
        <v>1213</v>
      </c>
      <c r="I233" t="s">
        <v>1213</v>
      </c>
      <c r="J233" t="s">
        <v>1213</v>
      </c>
      <c r="K233" t="s">
        <v>1213</v>
      </c>
      <c r="L233" t="s">
        <v>1213</v>
      </c>
      <c r="M233" t="s">
        <v>1213</v>
      </c>
      <c r="N233" t="s">
        <v>1213</v>
      </c>
      <c r="O233" t="s">
        <v>1213</v>
      </c>
      <c r="P233" t="s">
        <v>1213</v>
      </c>
      <c r="Q233" t="s">
        <v>1213</v>
      </c>
      <c r="R233" t="s">
        <v>1213</v>
      </c>
      <c r="S233" t="s">
        <v>1213</v>
      </c>
      <c r="T233" t="s">
        <v>1213</v>
      </c>
      <c r="U233" t="s">
        <v>1213</v>
      </c>
      <c r="V233" t="s">
        <v>1213</v>
      </c>
      <c r="W233" t="s">
        <v>1213</v>
      </c>
      <c r="X233" t="s">
        <v>1213</v>
      </c>
      <c r="Y233" t="s">
        <v>1213</v>
      </c>
      <c r="Z233" t="s">
        <v>1213</v>
      </c>
      <c r="AA233" t="s">
        <v>1213</v>
      </c>
      <c r="AB233" t="s">
        <v>1213</v>
      </c>
      <c r="AC233" t="s">
        <v>1213</v>
      </c>
      <c r="AD233" t="s">
        <v>1213</v>
      </c>
      <c r="AE233" t="s">
        <v>1213</v>
      </c>
      <c r="AF233" t="s">
        <v>1213</v>
      </c>
      <c r="AG233" t="s">
        <v>1213</v>
      </c>
      <c r="AH233" t="s">
        <v>1213</v>
      </c>
      <c r="AI233" t="s">
        <v>1213</v>
      </c>
      <c r="AJ233" t="s">
        <v>1213</v>
      </c>
      <c r="AK233" t="s">
        <v>1213</v>
      </c>
      <c r="AL233" t="s">
        <v>1213</v>
      </c>
      <c r="AM233" t="s">
        <v>1213</v>
      </c>
      <c r="AN233" t="s">
        <v>1213</v>
      </c>
      <c r="AO233" t="s">
        <v>1213</v>
      </c>
      <c r="AP233" t="s">
        <v>1213</v>
      </c>
      <c r="AQ233" t="s">
        <v>1213</v>
      </c>
      <c r="AR233" t="s">
        <v>1213</v>
      </c>
      <c r="AS233" t="s">
        <v>1213</v>
      </c>
      <c r="AT233" t="s">
        <v>1213</v>
      </c>
      <c r="AU233" t="s">
        <v>1213</v>
      </c>
      <c r="AV233" t="s">
        <v>1213</v>
      </c>
      <c r="AW233" t="s">
        <v>1213</v>
      </c>
      <c r="AX233" t="s">
        <v>1213</v>
      </c>
      <c r="AY233" t="s">
        <v>1213</v>
      </c>
      <c r="AZ233" t="s">
        <v>1213</v>
      </c>
      <c r="BA233" t="s">
        <v>1213</v>
      </c>
      <c r="BB233" t="s">
        <v>1213</v>
      </c>
      <c r="BC233" t="s">
        <v>1213</v>
      </c>
      <c r="BD233" t="s">
        <v>1213</v>
      </c>
      <c r="BE233" t="s">
        <v>1213</v>
      </c>
      <c r="BF233" t="s">
        <v>1213</v>
      </c>
      <c r="BG233" t="s">
        <v>1213</v>
      </c>
      <c r="BH233" t="s">
        <v>1213</v>
      </c>
      <c r="BI233" t="s">
        <v>1213</v>
      </c>
      <c r="BJ233" t="s">
        <v>1213</v>
      </c>
      <c r="BK233" t="s">
        <v>1213</v>
      </c>
      <c r="BL233" t="s">
        <v>1213</v>
      </c>
      <c r="BM233" t="s">
        <v>1213</v>
      </c>
      <c r="BN233" t="s">
        <v>1213</v>
      </c>
      <c r="BO233" t="s">
        <v>1213</v>
      </c>
      <c r="BP233" t="s">
        <v>1213</v>
      </c>
      <c r="BQ233" t="s">
        <v>1213</v>
      </c>
      <c r="BR233" t="s">
        <v>1213</v>
      </c>
    </row>
    <row r="234" spans="1:70" x14ac:dyDescent="0.35">
      <c r="A234" t="s">
        <v>1919</v>
      </c>
      <c r="B234" t="s">
        <v>1920</v>
      </c>
      <c r="C234" t="s">
        <v>1977</v>
      </c>
      <c r="D234" t="s">
        <v>1978</v>
      </c>
      <c r="E234">
        <v>0</v>
      </c>
      <c r="F234">
        <v>0</v>
      </c>
      <c r="G234">
        <v>0</v>
      </c>
      <c r="H234">
        <v>0</v>
      </c>
      <c r="I234">
        <v>0</v>
      </c>
      <c r="J234">
        <v>0</v>
      </c>
      <c r="K234">
        <v>0</v>
      </c>
      <c r="L234">
        <v>0</v>
      </c>
      <c r="M234">
        <v>0</v>
      </c>
      <c r="N234">
        <v>0</v>
      </c>
      <c r="O234">
        <v>0</v>
      </c>
      <c r="P234">
        <v>0</v>
      </c>
      <c r="Q234">
        <v>0</v>
      </c>
      <c r="R234">
        <v>0</v>
      </c>
      <c r="S234">
        <v>0</v>
      </c>
      <c r="T234">
        <v>0</v>
      </c>
      <c r="U234">
        <v>0</v>
      </c>
      <c r="V234">
        <v>0</v>
      </c>
      <c r="W234">
        <v>0</v>
      </c>
      <c r="X234">
        <v>0</v>
      </c>
      <c r="Y234">
        <v>0</v>
      </c>
      <c r="Z234">
        <v>0</v>
      </c>
      <c r="AA234">
        <v>0</v>
      </c>
      <c r="AB234">
        <v>32.679379174997905</v>
      </c>
      <c r="AC234">
        <v>39.297246283913331</v>
      </c>
      <c r="AD234">
        <v>41.322625966951648</v>
      </c>
      <c r="AE234">
        <v>35.927307317315979</v>
      </c>
      <c r="AF234">
        <v>33.780707194583279</v>
      </c>
      <c r="AG234">
        <v>39.00912211340291</v>
      </c>
      <c r="AH234">
        <v>37.570023090638969</v>
      </c>
      <c r="AI234">
        <v>37.29265027308756</v>
      </c>
      <c r="AJ234">
        <v>38.483730806416986</v>
      </c>
      <c r="AK234">
        <v>37.28572046262579</v>
      </c>
      <c r="AL234">
        <v>34.14330474206664</v>
      </c>
      <c r="AM234">
        <v>48.389563558818963</v>
      </c>
      <c r="AN234">
        <v>52.856078024155693</v>
      </c>
      <c r="AO234">
        <v>58.845136219389985</v>
      </c>
      <c r="AP234">
        <v>62.124138507001653</v>
      </c>
      <c r="AQ234">
        <v>64.769913064571284</v>
      </c>
      <c r="AR234">
        <v>59.572088920605538</v>
      </c>
      <c r="AS234">
        <v>61.849292116433134</v>
      </c>
      <c r="AT234">
        <v>69.537954834962989</v>
      </c>
      <c r="AU234">
        <v>73.148239552886139</v>
      </c>
      <c r="AV234">
        <v>71.866265880709861</v>
      </c>
      <c r="AW234">
        <v>68.017539670149944</v>
      </c>
      <c r="AX234">
        <v>73.384372273011252</v>
      </c>
      <c r="AY234">
        <v>79.281752494672276</v>
      </c>
      <c r="AZ234">
        <v>72.166421642029093</v>
      </c>
      <c r="BA234">
        <v>79.597380630201869</v>
      </c>
      <c r="BB234">
        <v>87.519248573803011</v>
      </c>
      <c r="BC234">
        <v>85.70071608616496</v>
      </c>
      <c r="BD234">
        <v>87.439789757298726</v>
      </c>
      <c r="BE234">
        <v>94.012309670766399</v>
      </c>
      <c r="BF234">
        <v>94.221648351649876</v>
      </c>
      <c r="BG234">
        <v>95.80643116828989</v>
      </c>
      <c r="BH234">
        <v>100</v>
      </c>
      <c r="BI234">
        <v>99.207559474763471</v>
      </c>
      <c r="BJ234">
        <v>97.682640445335366</v>
      </c>
      <c r="BK234">
        <v>101.85820407041956</v>
      </c>
      <c r="BL234">
        <v>100.86820428168043</v>
      </c>
      <c r="BM234">
        <v>105.37110654659061</v>
      </c>
      <c r="BN234">
        <v>104.55675188166015</v>
      </c>
      <c r="BO234">
        <v>110.60852478378983</v>
      </c>
      <c r="BP234">
        <v>122.59445922480401</v>
      </c>
      <c r="BQ234">
        <v>122.59445922480401</v>
      </c>
      <c r="BR234">
        <v>122.59445922480401</v>
      </c>
    </row>
    <row r="235" spans="1:70" x14ac:dyDescent="0.35">
      <c r="A235" t="s">
        <v>1921</v>
      </c>
      <c r="B235" t="s">
        <v>1922</v>
      </c>
      <c r="C235" t="s">
        <v>1977</v>
      </c>
      <c r="D235" t="s">
        <v>1978</v>
      </c>
      <c r="E235" t="s">
        <v>1213</v>
      </c>
      <c r="F235" t="s">
        <v>1213</v>
      </c>
      <c r="G235" t="s">
        <v>1213</v>
      </c>
      <c r="H235" t="s">
        <v>1213</v>
      </c>
      <c r="I235" t="s">
        <v>1213</v>
      </c>
      <c r="J235" t="s">
        <v>1213</v>
      </c>
      <c r="K235" t="s">
        <v>1213</v>
      </c>
      <c r="L235" t="s">
        <v>1213</v>
      </c>
      <c r="M235" t="s">
        <v>1213</v>
      </c>
      <c r="N235" t="s">
        <v>1213</v>
      </c>
      <c r="O235" t="s">
        <v>1213</v>
      </c>
      <c r="P235" t="s">
        <v>1213</v>
      </c>
      <c r="Q235" t="s">
        <v>1213</v>
      </c>
      <c r="R235" t="s">
        <v>1213</v>
      </c>
      <c r="S235" t="s">
        <v>1213</v>
      </c>
      <c r="T235" t="s">
        <v>1213</v>
      </c>
      <c r="U235" t="s">
        <v>1213</v>
      </c>
      <c r="V235" t="s">
        <v>1213</v>
      </c>
      <c r="W235" t="s">
        <v>1213</v>
      </c>
      <c r="X235" t="s">
        <v>1213</v>
      </c>
      <c r="Y235" t="s">
        <v>1213</v>
      </c>
      <c r="Z235" t="s">
        <v>1213</v>
      </c>
      <c r="AA235" t="s">
        <v>1213</v>
      </c>
      <c r="AB235" t="s">
        <v>1213</v>
      </c>
      <c r="AC235" t="s">
        <v>1213</v>
      </c>
      <c r="AD235" t="s">
        <v>1213</v>
      </c>
      <c r="AE235" t="s">
        <v>1213</v>
      </c>
      <c r="AF235" t="s">
        <v>1213</v>
      </c>
      <c r="AG235" t="s">
        <v>1213</v>
      </c>
      <c r="AH235" t="s">
        <v>1213</v>
      </c>
      <c r="AI235" t="s">
        <v>1213</v>
      </c>
      <c r="AJ235" t="s">
        <v>1213</v>
      </c>
      <c r="AK235" t="s">
        <v>1213</v>
      </c>
      <c r="AL235" t="s">
        <v>1213</v>
      </c>
      <c r="AM235" t="s">
        <v>1213</v>
      </c>
      <c r="AN235" t="s">
        <v>1213</v>
      </c>
      <c r="AO235" t="s">
        <v>1213</v>
      </c>
      <c r="AP235" t="s">
        <v>1213</v>
      </c>
      <c r="AQ235" t="s">
        <v>1213</v>
      </c>
      <c r="AR235" t="s">
        <v>1213</v>
      </c>
      <c r="AS235" t="s">
        <v>1213</v>
      </c>
      <c r="AT235" t="s">
        <v>1213</v>
      </c>
      <c r="AU235" t="s">
        <v>1213</v>
      </c>
      <c r="AV235" t="s">
        <v>1213</v>
      </c>
      <c r="AW235" t="s">
        <v>1213</v>
      </c>
      <c r="AX235" t="s">
        <v>1213</v>
      </c>
      <c r="AY235" t="s">
        <v>1213</v>
      </c>
      <c r="AZ235" t="s">
        <v>1213</v>
      </c>
      <c r="BA235" t="s">
        <v>1213</v>
      </c>
      <c r="BB235" t="s">
        <v>1213</v>
      </c>
      <c r="BC235" t="s">
        <v>1213</v>
      </c>
      <c r="BD235" t="s">
        <v>1213</v>
      </c>
      <c r="BE235" t="s">
        <v>1213</v>
      </c>
      <c r="BF235" t="s">
        <v>1213</v>
      </c>
      <c r="BG235" t="s">
        <v>1213</v>
      </c>
      <c r="BH235" t="s">
        <v>1213</v>
      </c>
      <c r="BI235" t="s">
        <v>1213</v>
      </c>
      <c r="BJ235" t="s">
        <v>1213</v>
      </c>
      <c r="BK235" t="s">
        <v>1213</v>
      </c>
      <c r="BL235" t="s">
        <v>1213</v>
      </c>
      <c r="BM235" t="s">
        <v>1213</v>
      </c>
      <c r="BN235" t="s">
        <v>1213</v>
      </c>
      <c r="BO235" t="s">
        <v>1213</v>
      </c>
      <c r="BP235" t="s">
        <v>1213</v>
      </c>
      <c r="BQ235" t="s">
        <v>1213</v>
      </c>
      <c r="BR235" t="s">
        <v>1213</v>
      </c>
    </row>
    <row r="236" spans="1:70" x14ac:dyDescent="0.35">
      <c r="A236" t="s">
        <v>1923</v>
      </c>
      <c r="B236" t="s">
        <v>1924</v>
      </c>
      <c r="C236" t="s">
        <v>1977</v>
      </c>
      <c r="D236" t="s">
        <v>1978</v>
      </c>
      <c r="E236" t="s">
        <v>1213</v>
      </c>
      <c r="F236" t="s">
        <v>1213</v>
      </c>
      <c r="G236" t="s">
        <v>1213</v>
      </c>
      <c r="H236" t="s">
        <v>1213</v>
      </c>
      <c r="I236" t="s">
        <v>1213</v>
      </c>
      <c r="J236" t="s">
        <v>1213</v>
      </c>
      <c r="K236" t="s">
        <v>1213</v>
      </c>
      <c r="L236" t="s">
        <v>1213</v>
      </c>
      <c r="M236" t="s">
        <v>1213</v>
      </c>
      <c r="N236" t="s">
        <v>1213</v>
      </c>
      <c r="O236" t="s">
        <v>1213</v>
      </c>
      <c r="P236" t="s">
        <v>1213</v>
      </c>
      <c r="Q236" t="s">
        <v>1213</v>
      </c>
      <c r="R236" t="s">
        <v>1213</v>
      </c>
      <c r="S236" t="s">
        <v>1213</v>
      </c>
      <c r="T236" t="s">
        <v>1213</v>
      </c>
      <c r="U236" t="s">
        <v>1213</v>
      </c>
      <c r="V236" t="s">
        <v>1213</v>
      </c>
      <c r="W236" t="s">
        <v>1213</v>
      </c>
      <c r="X236" t="s">
        <v>1213</v>
      </c>
      <c r="Y236" t="s">
        <v>1213</v>
      </c>
      <c r="Z236" t="s">
        <v>1213</v>
      </c>
      <c r="AA236" t="s">
        <v>1213</v>
      </c>
      <c r="AB236" t="s">
        <v>1213</v>
      </c>
      <c r="AC236" t="s">
        <v>1213</v>
      </c>
      <c r="AD236" t="s">
        <v>1213</v>
      </c>
      <c r="AE236" t="s">
        <v>1213</v>
      </c>
      <c r="AF236" t="s">
        <v>1213</v>
      </c>
      <c r="AG236" t="s">
        <v>1213</v>
      </c>
      <c r="AH236" t="s">
        <v>1213</v>
      </c>
      <c r="AI236" t="s">
        <v>1213</v>
      </c>
      <c r="AJ236" t="s">
        <v>1213</v>
      </c>
      <c r="AK236" t="s">
        <v>1213</v>
      </c>
      <c r="AL236" t="s">
        <v>1213</v>
      </c>
      <c r="AM236" t="s">
        <v>1213</v>
      </c>
      <c r="AN236" t="s">
        <v>1213</v>
      </c>
      <c r="AO236" t="s">
        <v>1213</v>
      </c>
      <c r="AP236" t="s">
        <v>1213</v>
      </c>
      <c r="AQ236" t="s">
        <v>1213</v>
      </c>
      <c r="AR236" t="s">
        <v>1213</v>
      </c>
      <c r="AS236" t="s">
        <v>1213</v>
      </c>
      <c r="AT236" t="s">
        <v>1213</v>
      </c>
      <c r="AU236" t="s">
        <v>1213</v>
      </c>
      <c r="AV236" t="s">
        <v>1213</v>
      </c>
      <c r="AW236" t="s">
        <v>1213</v>
      </c>
      <c r="AX236" t="s">
        <v>1213</v>
      </c>
      <c r="AY236" t="s">
        <v>1213</v>
      </c>
      <c r="AZ236" t="s">
        <v>1213</v>
      </c>
      <c r="BA236" t="s">
        <v>1213</v>
      </c>
      <c r="BB236" t="s">
        <v>1213</v>
      </c>
      <c r="BC236" t="s">
        <v>1213</v>
      </c>
      <c r="BD236" t="s">
        <v>1213</v>
      </c>
      <c r="BE236" t="s">
        <v>1213</v>
      </c>
      <c r="BF236" t="s">
        <v>1213</v>
      </c>
      <c r="BG236" t="s">
        <v>1213</v>
      </c>
      <c r="BH236" t="s">
        <v>1213</v>
      </c>
      <c r="BI236" t="s">
        <v>1213</v>
      </c>
      <c r="BJ236" t="s">
        <v>1213</v>
      </c>
      <c r="BK236" t="s">
        <v>1213</v>
      </c>
      <c r="BL236" t="s">
        <v>1213</v>
      </c>
      <c r="BM236" t="s">
        <v>1213</v>
      </c>
      <c r="BN236" t="s">
        <v>1213</v>
      </c>
      <c r="BO236" t="s">
        <v>1213</v>
      </c>
      <c r="BP236" t="s">
        <v>1213</v>
      </c>
      <c r="BQ236" t="s">
        <v>1213</v>
      </c>
      <c r="BR236" t="s">
        <v>1213</v>
      </c>
    </row>
    <row r="237" spans="1:70" x14ac:dyDescent="0.35">
      <c r="A237" t="s">
        <v>1925</v>
      </c>
      <c r="B237" t="s">
        <v>1926</v>
      </c>
      <c r="C237" t="s">
        <v>1977</v>
      </c>
      <c r="D237" t="s">
        <v>1978</v>
      </c>
      <c r="E237">
        <v>0</v>
      </c>
      <c r="F237">
        <v>0</v>
      </c>
      <c r="G237">
        <v>0</v>
      </c>
      <c r="H237">
        <v>0</v>
      </c>
      <c r="I237">
        <v>0</v>
      </c>
      <c r="J237">
        <v>0</v>
      </c>
      <c r="K237">
        <v>8.6122186166853538</v>
      </c>
      <c r="L237">
        <v>8.4125149965050987</v>
      </c>
      <c r="M237">
        <v>8.4374779491004386</v>
      </c>
      <c r="N237">
        <v>8.9450579835137738</v>
      </c>
      <c r="O237">
        <v>9.3458520543683328</v>
      </c>
      <c r="P237">
        <v>9.9525904834548768</v>
      </c>
      <c r="Q237">
        <v>10.721588103932739</v>
      </c>
      <c r="R237">
        <v>11.109207283218369</v>
      </c>
      <c r="S237">
        <v>12.534733173170268</v>
      </c>
      <c r="T237">
        <v>14.792514318822089</v>
      </c>
      <c r="U237">
        <v>16.514471090809163</v>
      </c>
      <c r="V237">
        <v>20.223128077704175</v>
      </c>
      <c r="W237">
        <v>20.312670647587872</v>
      </c>
      <c r="X237">
        <v>21.844093914708239</v>
      </c>
      <c r="Y237">
        <v>24.532415362129488</v>
      </c>
      <c r="Z237">
        <v>29.369349616577257</v>
      </c>
      <c r="AA237">
        <v>32.638062287514252</v>
      </c>
      <c r="AB237">
        <v>35.691504807566034</v>
      </c>
      <c r="AC237">
        <v>34.432797951918005</v>
      </c>
      <c r="AD237">
        <v>33.808044313642711</v>
      </c>
      <c r="AE237">
        <v>35.202496069753892</v>
      </c>
      <c r="AF237">
        <v>35.221508533222341</v>
      </c>
      <c r="AG237">
        <v>35.168355409547061</v>
      </c>
      <c r="AH237">
        <v>34.873151138058368</v>
      </c>
      <c r="AI237">
        <v>35.227232715771855</v>
      </c>
      <c r="AJ237">
        <v>35.363590921508163</v>
      </c>
      <c r="AK237">
        <v>35.856483926050458</v>
      </c>
      <c r="AL237">
        <v>35.495451555241068</v>
      </c>
      <c r="AM237">
        <v>49.396452678186918</v>
      </c>
      <c r="AN237">
        <v>57.514020434427984</v>
      </c>
      <c r="AO237">
        <v>60.209990142291772</v>
      </c>
      <c r="AP237">
        <v>65.177811111127554</v>
      </c>
      <c r="AQ237">
        <v>65.813515318847891</v>
      </c>
      <c r="AR237">
        <v>65.778493561684201</v>
      </c>
      <c r="AS237">
        <v>67.003687699630504</v>
      </c>
      <c r="AT237">
        <v>69.629958437861873</v>
      </c>
      <c r="AU237">
        <v>71.760508840158167</v>
      </c>
      <c r="AV237">
        <v>71.093135473529941</v>
      </c>
      <c r="AW237">
        <v>71.372587432753306</v>
      </c>
      <c r="AX237">
        <v>76.213739314021183</v>
      </c>
      <c r="AY237">
        <v>77.91252663941475</v>
      </c>
      <c r="AZ237">
        <v>78.649324579153784</v>
      </c>
      <c r="BA237">
        <v>85.487748187444112</v>
      </c>
      <c r="BB237">
        <v>88.662426265313798</v>
      </c>
      <c r="BC237">
        <v>89.944436339322124</v>
      </c>
      <c r="BD237">
        <v>93.149619576224964</v>
      </c>
      <c r="BE237">
        <v>95.550254563343685</v>
      </c>
      <c r="BF237">
        <v>97.294423902442105</v>
      </c>
      <c r="BG237">
        <v>97.480134708252564</v>
      </c>
      <c r="BH237">
        <v>100</v>
      </c>
      <c r="BI237">
        <v>101.28544847051407</v>
      </c>
      <c r="BJ237">
        <v>100.29093691326831</v>
      </c>
      <c r="BK237">
        <v>101.22139152272626</v>
      </c>
      <c r="BL237">
        <v>101.90428444454473</v>
      </c>
      <c r="BM237">
        <v>103.63592829047381</v>
      </c>
      <c r="BN237">
        <v>107.97435113356534</v>
      </c>
      <c r="BO237">
        <v>116.5772870467249</v>
      </c>
      <c r="BP237">
        <v>0</v>
      </c>
      <c r="BQ237">
        <v>0</v>
      </c>
      <c r="BR237">
        <v>0</v>
      </c>
    </row>
    <row r="238" spans="1:70" x14ac:dyDescent="0.35">
      <c r="A238" t="s">
        <v>50</v>
      </c>
      <c r="B238" t="s">
        <v>165</v>
      </c>
      <c r="C238" t="s">
        <v>1977</v>
      </c>
      <c r="D238" t="s">
        <v>1978</v>
      </c>
      <c r="E238">
        <v>9.2540343458720216</v>
      </c>
      <c r="F238">
        <v>9.9376289447401476</v>
      </c>
      <c r="G238">
        <v>10.304933505326085</v>
      </c>
      <c r="H238">
        <v>10.304933505326085</v>
      </c>
      <c r="I238">
        <v>10.223310269640301</v>
      </c>
      <c r="J238">
        <v>10.24031511038269</v>
      </c>
      <c r="K238">
        <v>10.653532740999312</v>
      </c>
      <c r="L238">
        <v>11.112663441723193</v>
      </c>
      <c r="M238">
        <v>11.311620078715608</v>
      </c>
      <c r="N238">
        <v>11.588798983223269</v>
      </c>
      <c r="O238">
        <v>11.578596078796668</v>
      </c>
      <c r="P238">
        <v>11.634712053305066</v>
      </c>
      <c r="Q238">
        <v>12.197572282729915</v>
      </c>
      <c r="R238">
        <v>14.089360818146329</v>
      </c>
      <c r="S238">
        <v>17.51498599082424</v>
      </c>
      <c r="T238">
        <v>18.448551748996959</v>
      </c>
      <c r="U238">
        <v>19.214038531525532</v>
      </c>
      <c r="V238">
        <v>20.674548878289031</v>
      </c>
      <c r="W238">
        <v>22.312818708114886</v>
      </c>
      <c r="X238">
        <v>24.521200032897703</v>
      </c>
      <c r="Y238">
        <v>29.352734809571146</v>
      </c>
      <c r="Z238">
        <v>33.069669584662471</v>
      </c>
      <c r="AA238">
        <v>34.808829931833593</v>
      </c>
      <c r="AB238">
        <v>36.1059937266688</v>
      </c>
      <c r="AC238">
        <v>36.418273899647502</v>
      </c>
      <c r="AD238">
        <v>37.303868441070804</v>
      </c>
      <c r="AE238">
        <v>37.990884821306906</v>
      </c>
      <c r="AF238">
        <v>38.927915227698691</v>
      </c>
      <c r="AG238">
        <v>40.431595778496117</v>
      </c>
      <c r="AH238">
        <v>42.596895771644498</v>
      </c>
      <c r="AI238">
        <v>45.094775500697928</v>
      </c>
      <c r="AJ238">
        <v>47.669620711598938</v>
      </c>
      <c r="AK238">
        <v>49.642735791691535</v>
      </c>
      <c r="AL238">
        <v>51.286998358435362</v>
      </c>
      <c r="AM238">
        <v>53.875837293308578</v>
      </c>
      <c r="AN238">
        <v>57.010431463101142</v>
      </c>
      <c r="AO238">
        <v>60.319947182547182</v>
      </c>
      <c r="AP238">
        <v>63.713425245827011</v>
      </c>
      <c r="AQ238">
        <v>68.807140771739853</v>
      </c>
      <c r="AR238">
        <v>69.003052907351844</v>
      </c>
      <c r="AS238">
        <v>70.101560239176521</v>
      </c>
      <c r="AT238">
        <v>71.242048742917902</v>
      </c>
      <c r="AU238">
        <v>71.73882594393416</v>
      </c>
      <c r="AV238">
        <v>73.033245411370814</v>
      </c>
      <c r="AW238">
        <v>75.048341663380285</v>
      </c>
      <c r="AX238">
        <v>78.455813450632405</v>
      </c>
      <c r="AY238">
        <v>82.094181683427223</v>
      </c>
      <c r="AZ238">
        <v>83.934356385783133</v>
      </c>
      <c r="BA238">
        <v>88.524297848693266</v>
      </c>
      <c r="BB238">
        <v>87.775633616176478</v>
      </c>
      <c r="BC238">
        <v>90.626224932971908</v>
      </c>
      <c r="BD238">
        <v>94.07798805249368</v>
      </c>
      <c r="BE238">
        <v>96.914344847049861</v>
      </c>
      <c r="BF238">
        <v>99.031812979194001</v>
      </c>
      <c r="BG238">
        <v>100.90860628106439</v>
      </c>
      <c r="BH238">
        <v>99.999999999999986</v>
      </c>
      <c r="BI238">
        <v>100.18814970444866</v>
      </c>
      <c r="BJ238">
        <v>100.85503398202297</v>
      </c>
      <c r="BK238">
        <v>101.9280282093697</v>
      </c>
      <c r="BL238">
        <v>102.64838273748121</v>
      </c>
      <c r="BM238">
        <v>101.78004193674408</v>
      </c>
      <c r="BN238">
        <v>103.03233890427018</v>
      </c>
      <c r="BO238">
        <v>109.29403892568367</v>
      </c>
      <c r="BP238">
        <v>110.63619839748723</v>
      </c>
      <c r="BQ238">
        <v>110.63619839748723</v>
      </c>
      <c r="BR238">
        <v>110.63619839748723</v>
      </c>
    </row>
    <row r="239" spans="1:70" x14ac:dyDescent="0.35">
      <c r="A239" t="s">
        <v>49</v>
      </c>
      <c r="B239" t="s">
        <v>645</v>
      </c>
      <c r="C239" t="s">
        <v>1977</v>
      </c>
      <c r="D239" t="s">
        <v>1978</v>
      </c>
      <c r="E239">
        <v>0</v>
      </c>
      <c r="F239">
        <v>0</v>
      </c>
      <c r="G239">
        <v>0</v>
      </c>
      <c r="H239">
        <v>0</v>
      </c>
      <c r="I239">
        <v>0</v>
      </c>
      <c r="J239">
        <v>0</v>
      </c>
      <c r="K239">
        <v>0</v>
      </c>
      <c r="L239">
        <v>0</v>
      </c>
      <c r="M239">
        <v>0</v>
      </c>
      <c r="N239">
        <v>0</v>
      </c>
      <c r="O239">
        <v>0</v>
      </c>
      <c r="P239">
        <v>0</v>
      </c>
      <c r="Q239">
        <v>0</v>
      </c>
      <c r="R239">
        <v>0</v>
      </c>
      <c r="S239">
        <v>0</v>
      </c>
      <c r="T239">
        <v>0</v>
      </c>
      <c r="U239">
        <v>0</v>
      </c>
      <c r="V239">
        <v>0</v>
      </c>
      <c r="W239">
        <v>0</v>
      </c>
      <c r="X239">
        <v>0</v>
      </c>
      <c r="Y239">
        <v>0</v>
      </c>
      <c r="Z239">
        <v>0</v>
      </c>
      <c r="AA239">
        <v>0</v>
      </c>
      <c r="AB239">
        <v>0</v>
      </c>
      <c r="AC239">
        <v>0</v>
      </c>
      <c r="AD239">
        <v>0</v>
      </c>
      <c r="AE239">
        <v>0</v>
      </c>
      <c r="AF239">
        <v>0</v>
      </c>
      <c r="AG239">
        <v>0</v>
      </c>
      <c r="AH239">
        <v>0</v>
      </c>
      <c r="AI239">
        <v>0</v>
      </c>
      <c r="AJ239">
        <v>0</v>
      </c>
      <c r="AK239">
        <v>0</v>
      </c>
      <c r="AL239">
        <v>0</v>
      </c>
      <c r="AM239">
        <v>0</v>
      </c>
      <c r="AN239">
        <v>0</v>
      </c>
      <c r="AO239">
        <v>0</v>
      </c>
      <c r="AP239">
        <v>0</v>
      </c>
      <c r="AQ239">
        <v>0</v>
      </c>
      <c r="AR239">
        <v>0</v>
      </c>
      <c r="AS239">
        <v>20.227160104466162</v>
      </c>
      <c r="AT239">
        <v>28.033203370625575</v>
      </c>
      <c r="AU239">
        <v>31.467266518159999</v>
      </c>
      <c r="AV239">
        <v>36.597529547386038</v>
      </c>
      <c r="AW239">
        <v>39.211312330336519</v>
      </c>
      <c r="AX239">
        <v>41.992152109969858</v>
      </c>
      <c r="AY239">
        <v>46.195929847510207</v>
      </c>
      <c r="AZ239">
        <v>52.270290272393346</v>
      </c>
      <c r="BA239">
        <v>62.970291495545027</v>
      </c>
      <c r="BB239">
        <v>67.030763752139194</v>
      </c>
      <c r="BC239">
        <v>71.351107225918653</v>
      </c>
      <c r="BD239">
        <v>80.221155113461492</v>
      </c>
      <c r="BE239">
        <v>84.898983843519417</v>
      </c>
      <c r="BF239">
        <v>89.152122776650657</v>
      </c>
      <c r="BG239">
        <v>94.594349611146129</v>
      </c>
      <c r="BH239">
        <v>100</v>
      </c>
      <c r="BI239">
        <v>106.00458082322123</v>
      </c>
      <c r="BJ239">
        <v>106.00458082322123</v>
      </c>
      <c r="BK239">
        <v>106.00458082322123</v>
      </c>
      <c r="BL239">
        <v>106.00458082322123</v>
      </c>
      <c r="BM239">
        <v>106.00458082322123</v>
      </c>
      <c r="BN239">
        <v>106.00458082322123</v>
      </c>
      <c r="BO239">
        <v>106.00458082322123</v>
      </c>
      <c r="BP239">
        <v>106.00458082322123</v>
      </c>
      <c r="BQ239">
        <v>106.00458082322123</v>
      </c>
      <c r="BR239">
        <v>106.00458082322123</v>
      </c>
    </row>
    <row r="240" spans="1:70" x14ac:dyDescent="0.35">
      <c r="A240" t="s">
        <v>1443</v>
      </c>
      <c r="B240" t="s">
        <v>1927</v>
      </c>
      <c r="C240" t="s">
        <v>1977</v>
      </c>
      <c r="D240" t="s">
        <v>1978</v>
      </c>
      <c r="E240" t="s">
        <v>1213</v>
      </c>
      <c r="F240" t="s">
        <v>1213</v>
      </c>
      <c r="G240" t="s">
        <v>1213</v>
      </c>
      <c r="H240" t="s">
        <v>1213</v>
      </c>
      <c r="I240" t="s">
        <v>1213</v>
      </c>
      <c r="J240" t="s">
        <v>1213</v>
      </c>
      <c r="K240" t="s">
        <v>1213</v>
      </c>
      <c r="L240" t="s">
        <v>1213</v>
      </c>
      <c r="M240" t="s">
        <v>1213</v>
      </c>
      <c r="N240" t="s">
        <v>1213</v>
      </c>
      <c r="O240" t="s">
        <v>1213</v>
      </c>
      <c r="P240" t="s">
        <v>1213</v>
      </c>
      <c r="Q240" t="s">
        <v>1213</v>
      </c>
      <c r="R240" t="s">
        <v>1213</v>
      </c>
      <c r="S240" t="s">
        <v>1213</v>
      </c>
      <c r="T240" t="s">
        <v>1213</v>
      </c>
      <c r="U240" t="s">
        <v>1213</v>
      </c>
      <c r="V240" t="s">
        <v>1213</v>
      </c>
      <c r="W240" t="s">
        <v>1213</v>
      </c>
      <c r="X240" t="s">
        <v>1213</v>
      </c>
      <c r="Y240" t="s">
        <v>1213</v>
      </c>
      <c r="Z240" t="s">
        <v>1213</v>
      </c>
      <c r="AA240" t="s">
        <v>1213</v>
      </c>
      <c r="AB240" t="s">
        <v>1213</v>
      </c>
      <c r="AC240" t="s">
        <v>1213</v>
      </c>
      <c r="AD240" t="s">
        <v>1213</v>
      </c>
      <c r="AE240" t="s">
        <v>1213</v>
      </c>
      <c r="AF240" t="s">
        <v>1213</v>
      </c>
      <c r="AG240" t="s">
        <v>1213</v>
      </c>
      <c r="AH240" t="s">
        <v>1213</v>
      </c>
      <c r="AI240" t="s">
        <v>1213</v>
      </c>
      <c r="AJ240" t="s">
        <v>1213</v>
      </c>
      <c r="AK240" t="s">
        <v>1213</v>
      </c>
      <c r="AL240" t="s">
        <v>1213</v>
      </c>
      <c r="AM240" t="s">
        <v>1213</v>
      </c>
      <c r="AN240" t="s">
        <v>1213</v>
      </c>
      <c r="AO240" t="s">
        <v>1213</v>
      </c>
      <c r="AP240" t="s">
        <v>1213</v>
      </c>
      <c r="AQ240" t="s">
        <v>1213</v>
      </c>
      <c r="AR240" t="s">
        <v>1213</v>
      </c>
      <c r="AS240" t="s">
        <v>1213</v>
      </c>
      <c r="AT240" t="s">
        <v>1213</v>
      </c>
      <c r="AU240" t="s">
        <v>1213</v>
      </c>
      <c r="AV240" t="s">
        <v>1213</v>
      </c>
      <c r="AW240" t="s">
        <v>1213</v>
      </c>
      <c r="AX240" t="s">
        <v>1213</v>
      </c>
      <c r="AY240" t="s">
        <v>1213</v>
      </c>
      <c r="AZ240" t="s">
        <v>1213</v>
      </c>
      <c r="BA240" t="s">
        <v>1213</v>
      </c>
      <c r="BB240" t="s">
        <v>1213</v>
      </c>
      <c r="BC240" t="s">
        <v>1213</v>
      </c>
      <c r="BD240" t="s">
        <v>1213</v>
      </c>
      <c r="BE240" t="s">
        <v>1213</v>
      </c>
      <c r="BF240" t="s">
        <v>1213</v>
      </c>
      <c r="BG240" t="s">
        <v>1213</v>
      </c>
      <c r="BH240" t="s">
        <v>1213</v>
      </c>
      <c r="BI240" t="s">
        <v>1213</v>
      </c>
      <c r="BJ240" t="s">
        <v>1213</v>
      </c>
      <c r="BK240" t="s">
        <v>1213</v>
      </c>
      <c r="BL240" t="s">
        <v>1213</v>
      </c>
      <c r="BM240" t="s">
        <v>1213</v>
      </c>
      <c r="BN240" t="s">
        <v>1213</v>
      </c>
      <c r="BO240" t="s">
        <v>1213</v>
      </c>
      <c r="BP240" t="s">
        <v>1213</v>
      </c>
      <c r="BQ240" t="s">
        <v>1213</v>
      </c>
      <c r="BR240" t="s">
        <v>1213</v>
      </c>
    </row>
    <row r="241" spans="1:70" x14ac:dyDescent="0.35">
      <c r="A241" t="s">
        <v>1928</v>
      </c>
      <c r="B241" t="s">
        <v>1929</v>
      </c>
      <c r="C241" t="s">
        <v>1977</v>
      </c>
      <c r="D241" t="s">
        <v>1978</v>
      </c>
      <c r="E241" t="s">
        <v>1213</v>
      </c>
      <c r="F241" t="s">
        <v>1213</v>
      </c>
      <c r="G241" t="s">
        <v>1213</v>
      </c>
      <c r="H241" t="s">
        <v>1213</v>
      </c>
      <c r="I241" t="s">
        <v>1213</v>
      </c>
      <c r="J241" t="s">
        <v>1213</v>
      </c>
      <c r="K241" t="s">
        <v>1213</v>
      </c>
      <c r="L241" t="s">
        <v>1213</v>
      </c>
      <c r="M241" t="s">
        <v>1213</v>
      </c>
      <c r="N241" t="s">
        <v>1213</v>
      </c>
      <c r="O241" t="s">
        <v>1213</v>
      </c>
      <c r="P241" t="s">
        <v>1213</v>
      </c>
      <c r="Q241" t="s">
        <v>1213</v>
      </c>
      <c r="R241" t="s">
        <v>1213</v>
      </c>
      <c r="S241" t="s">
        <v>1213</v>
      </c>
      <c r="T241" t="s">
        <v>1213</v>
      </c>
      <c r="U241" t="s">
        <v>1213</v>
      </c>
      <c r="V241" t="s">
        <v>1213</v>
      </c>
      <c r="W241" t="s">
        <v>1213</v>
      </c>
      <c r="X241" t="s">
        <v>1213</v>
      </c>
      <c r="Y241" t="s">
        <v>1213</v>
      </c>
      <c r="Z241" t="s">
        <v>1213</v>
      </c>
      <c r="AA241" t="s">
        <v>1213</v>
      </c>
      <c r="AB241" t="s">
        <v>1213</v>
      </c>
      <c r="AC241" t="s">
        <v>1213</v>
      </c>
      <c r="AD241" t="s">
        <v>1213</v>
      </c>
      <c r="AE241" t="s">
        <v>1213</v>
      </c>
      <c r="AF241" t="s">
        <v>1213</v>
      </c>
      <c r="AG241" t="s">
        <v>1213</v>
      </c>
      <c r="AH241" t="s">
        <v>1213</v>
      </c>
      <c r="AI241" t="s">
        <v>1213</v>
      </c>
      <c r="AJ241" t="s">
        <v>1213</v>
      </c>
      <c r="AK241" t="s">
        <v>1213</v>
      </c>
      <c r="AL241" t="s">
        <v>1213</v>
      </c>
      <c r="AM241" t="s">
        <v>1213</v>
      </c>
      <c r="AN241" t="s">
        <v>1213</v>
      </c>
      <c r="AO241" t="s">
        <v>1213</v>
      </c>
      <c r="AP241" t="s">
        <v>1213</v>
      </c>
      <c r="AQ241" t="s">
        <v>1213</v>
      </c>
      <c r="AR241" t="s">
        <v>1213</v>
      </c>
      <c r="AS241" t="s">
        <v>1213</v>
      </c>
      <c r="AT241" t="s">
        <v>1213</v>
      </c>
      <c r="AU241" t="s">
        <v>1213</v>
      </c>
      <c r="AV241" t="s">
        <v>1213</v>
      </c>
      <c r="AW241" t="s">
        <v>1213</v>
      </c>
      <c r="AX241" t="s">
        <v>1213</v>
      </c>
      <c r="AY241" t="s">
        <v>1213</v>
      </c>
      <c r="AZ241" t="s">
        <v>1213</v>
      </c>
      <c r="BA241" t="s">
        <v>1213</v>
      </c>
      <c r="BB241" t="s">
        <v>1213</v>
      </c>
      <c r="BC241" t="s">
        <v>1213</v>
      </c>
      <c r="BD241" t="s">
        <v>1213</v>
      </c>
      <c r="BE241" t="s">
        <v>1213</v>
      </c>
      <c r="BF241" t="s">
        <v>1213</v>
      </c>
      <c r="BG241" t="s">
        <v>1213</v>
      </c>
      <c r="BH241" t="s">
        <v>1213</v>
      </c>
      <c r="BI241" t="s">
        <v>1213</v>
      </c>
      <c r="BJ241" t="s">
        <v>1213</v>
      </c>
      <c r="BK241" t="s">
        <v>1213</v>
      </c>
      <c r="BL241" t="s">
        <v>1213</v>
      </c>
      <c r="BM241" t="s">
        <v>1213</v>
      </c>
      <c r="BN241" t="s">
        <v>1213</v>
      </c>
      <c r="BO241" t="s">
        <v>1213</v>
      </c>
      <c r="BP241" t="s">
        <v>1213</v>
      </c>
      <c r="BQ241" t="s">
        <v>1213</v>
      </c>
      <c r="BR241" t="s">
        <v>1213</v>
      </c>
    </row>
    <row r="242" spans="1:70" x14ac:dyDescent="0.35">
      <c r="A242" t="s">
        <v>51</v>
      </c>
      <c r="B242" t="s">
        <v>644</v>
      </c>
      <c r="C242" t="s">
        <v>1977</v>
      </c>
      <c r="D242" t="s">
        <v>1978</v>
      </c>
      <c r="E242">
        <v>0</v>
      </c>
      <c r="F242">
        <v>0</v>
      </c>
      <c r="G242">
        <v>0</v>
      </c>
      <c r="H242">
        <v>0</v>
      </c>
      <c r="I242">
        <v>0</v>
      </c>
      <c r="J242">
        <v>0</v>
      </c>
      <c r="K242">
        <v>0</v>
      </c>
      <c r="L242">
        <v>0</v>
      </c>
      <c r="M242">
        <v>0</v>
      </c>
      <c r="N242">
        <v>0</v>
      </c>
      <c r="O242">
        <v>0</v>
      </c>
      <c r="P242">
        <v>0</v>
      </c>
      <c r="Q242">
        <v>0</v>
      </c>
      <c r="R242">
        <v>0</v>
      </c>
      <c r="S242">
        <v>0</v>
      </c>
      <c r="T242">
        <v>0</v>
      </c>
      <c r="U242">
        <v>0</v>
      </c>
      <c r="V242">
        <v>0</v>
      </c>
      <c r="W242">
        <v>0</v>
      </c>
      <c r="X242">
        <v>0</v>
      </c>
      <c r="Y242">
        <v>0</v>
      </c>
      <c r="Z242">
        <v>0</v>
      </c>
      <c r="AA242">
        <v>0</v>
      </c>
      <c r="AB242">
        <v>0</v>
      </c>
      <c r="AC242">
        <v>0</v>
      </c>
      <c r="AD242">
        <v>0</v>
      </c>
      <c r="AE242">
        <v>0</v>
      </c>
      <c r="AF242">
        <v>0</v>
      </c>
      <c r="AG242">
        <v>0</v>
      </c>
      <c r="AH242">
        <v>0</v>
      </c>
      <c r="AI242">
        <v>0</v>
      </c>
      <c r="AJ242">
        <v>0</v>
      </c>
      <c r="AK242">
        <v>0</v>
      </c>
      <c r="AL242">
        <v>0</v>
      </c>
      <c r="AM242">
        <v>0</v>
      </c>
      <c r="AN242">
        <v>0</v>
      </c>
      <c r="AO242">
        <v>0</v>
      </c>
      <c r="AP242">
        <v>0</v>
      </c>
      <c r="AQ242">
        <v>0</v>
      </c>
      <c r="AR242">
        <v>0</v>
      </c>
      <c r="AS242">
        <v>0</v>
      </c>
      <c r="AT242">
        <v>0</v>
      </c>
      <c r="AU242">
        <v>46.533800881184582</v>
      </c>
      <c r="AV242">
        <v>49.868021663240476</v>
      </c>
      <c r="AW242">
        <v>51.482505816206682</v>
      </c>
      <c r="AX242">
        <v>52.054823449907317</v>
      </c>
      <c r="AY242">
        <v>54.103785941673522</v>
      </c>
      <c r="AZ242">
        <v>59.676963919277533</v>
      </c>
      <c r="BA242">
        <v>65.086224897540319</v>
      </c>
      <c r="BB242">
        <v>65.522095100334298</v>
      </c>
      <c r="BC242">
        <v>69.955304855246339</v>
      </c>
      <c r="BD242">
        <v>79.399159249114092</v>
      </c>
      <c r="BE242">
        <v>88.768505916008877</v>
      </c>
      <c r="BF242">
        <v>98.521709748268449</v>
      </c>
      <c r="BG242">
        <v>99.3579996621053</v>
      </c>
      <c r="BH242">
        <v>100</v>
      </c>
      <c r="BI242">
        <v>98.530157121135446</v>
      </c>
      <c r="BJ242">
        <v>99.045446866024605</v>
      </c>
      <c r="BK242">
        <v>101.31779016725804</v>
      </c>
      <c r="BL242">
        <v>102.28923804696741</v>
      </c>
      <c r="BM242">
        <v>102.28923804696741</v>
      </c>
      <c r="BN242">
        <v>102.28923804696741</v>
      </c>
      <c r="BO242">
        <v>102.28923804696741</v>
      </c>
      <c r="BP242">
        <v>102.28923804696741</v>
      </c>
      <c r="BQ242">
        <v>102.28923804696741</v>
      </c>
      <c r="BR242">
        <v>102.28923804696741</v>
      </c>
    </row>
    <row r="243" spans="1:70" x14ac:dyDescent="0.35">
      <c r="A243" t="s">
        <v>1930</v>
      </c>
      <c r="B243" t="s">
        <v>1931</v>
      </c>
      <c r="C243" t="s">
        <v>1977</v>
      </c>
      <c r="D243" t="s">
        <v>1978</v>
      </c>
      <c r="E243" t="s">
        <v>1213</v>
      </c>
      <c r="F243" t="s">
        <v>1213</v>
      </c>
      <c r="G243" t="s">
        <v>1213</v>
      </c>
      <c r="H243" t="s">
        <v>1213</v>
      </c>
      <c r="I243" t="s">
        <v>1213</v>
      </c>
      <c r="J243" t="s">
        <v>1213</v>
      </c>
      <c r="K243" t="s">
        <v>1213</v>
      </c>
      <c r="L243" t="s">
        <v>1213</v>
      </c>
      <c r="M243" t="s">
        <v>1213</v>
      </c>
      <c r="N243" t="s">
        <v>1213</v>
      </c>
      <c r="O243" t="s">
        <v>1213</v>
      </c>
      <c r="P243" t="s">
        <v>1213</v>
      </c>
      <c r="Q243" t="s">
        <v>1213</v>
      </c>
      <c r="R243" t="s">
        <v>1213</v>
      </c>
      <c r="S243" t="s">
        <v>1213</v>
      </c>
      <c r="T243" t="s">
        <v>1213</v>
      </c>
      <c r="U243" t="s">
        <v>1213</v>
      </c>
      <c r="V243" t="s">
        <v>1213</v>
      </c>
      <c r="W243" t="s">
        <v>1213</v>
      </c>
      <c r="X243" t="s">
        <v>1213</v>
      </c>
      <c r="Y243" t="s">
        <v>1213</v>
      </c>
      <c r="Z243" t="s">
        <v>1213</v>
      </c>
      <c r="AA243" t="s">
        <v>1213</v>
      </c>
      <c r="AB243" t="s">
        <v>1213</v>
      </c>
      <c r="AC243" t="s">
        <v>1213</v>
      </c>
      <c r="AD243" t="s">
        <v>1213</v>
      </c>
      <c r="AE243" t="s">
        <v>1213</v>
      </c>
      <c r="AF243" t="s">
        <v>1213</v>
      </c>
      <c r="AG243" t="s">
        <v>1213</v>
      </c>
      <c r="AH243" t="s">
        <v>1213</v>
      </c>
      <c r="AI243" t="s">
        <v>1213</v>
      </c>
      <c r="AJ243" t="s">
        <v>1213</v>
      </c>
      <c r="AK243" t="s">
        <v>1213</v>
      </c>
      <c r="AL243" t="s">
        <v>1213</v>
      </c>
      <c r="AM243" t="s">
        <v>1213</v>
      </c>
      <c r="AN243" t="s">
        <v>1213</v>
      </c>
      <c r="AO243" t="s">
        <v>1213</v>
      </c>
      <c r="AP243" t="s">
        <v>1213</v>
      </c>
      <c r="AQ243" t="s">
        <v>1213</v>
      </c>
      <c r="AR243" t="s">
        <v>1213</v>
      </c>
      <c r="AS243" t="s">
        <v>1213</v>
      </c>
      <c r="AT243" t="s">
        <v>1213</v>
      </c>
      <c r="AU243" t="s">
        <v>1213</v>
      </c>
      <c r="AV243" t="s">
        <v>1213</v>
      </c>
      <c r="AW243" t="s">
        <v>1213</v>
      </c>
      <c r="AX243" t="s">
        <v>1213</v>
      </c>
      <c r="AY243" t="s">
        <v>1213</v>
      </c>
      <c r="AZ243" t="s">
        <v>1213</v>
      </c>
      <c r="BA243" t="s">
        <v>1213</v>
      </c>
      <c r="BB243" t="s">
        <v>1213</v>
      </c>
      <c r="BC243" t="s">
        <v>1213</v>
      </c>
      <c r="BD243" t="s">
        <v>1213</v>
      </c>
      <c r="BE243" t="s">
        <v>1213</v>
      </c>
      <c r="BF243" t="s">
        <v>1213</v>
      </c>
      <c r="BG243" t="s">
        <v>1213</v>
      </c>
      <c r="BH243" t="s">
        <v>1213</v>
      </c>
      <c r="BI243" t="s">
        <v>1213</v>
      </c>
      <c r="BJ243" t="s">
        <v>1213</v>
      </c>
      <c r="BK243" t="s">
        <v>1213</v>
      </c>
      <c r="BL243" t="s">
        <v>1213</v>
      </c>
      <c r="BM243" t="s">
        <v>1213</v>
      </c>
      <c r="BN243" t="s">
        <v>1213</v>
      </c>
      <c r="BO243" t="s">
        <v>1213</v>
      </c>
      <c r="BP243" t="s">
        <v>1213</v>
      </c>
      <c r="BQ243" t="s">
        <v>1213</v>
      </c>
      <c r="BR243" t="s">
        <v>1213</v>
      </c>
    </row>
    <row r="244" spans="1:70" x14ac:dyDescent="0.35">
      <c r="A244" t="s">
        <v>1442</v>
      </c>
      <c r="B244" t="s">
        <v>1932</v>
      </c>
      <c r="C244" t="s">
        <v>1977</v>
      </c>
      <c r="D244" t="s">
        <v>1978</v>
      </c>
      <c r="E244">
        <v>0</v>
      </c>
      <c r="F244">
        <v>0</v>
      </c>
      <c r="G244">
        <v>0</v>
      </c>
      <c r="H244">
        <v>0</v>
      </c>
      <c r="I244">
        <v>0</v>
      </c>
      <c r="J244">
        <v>0</v>
      </c>
      <c r="K244">
        <v>0</v>
      </c>
      <c r="L244">
        <v>0</v>
      </c>
      <c r="M244">
        <v>0</v>
      </c>
      <c r="N244">
        <v>0</v>
      </c>
      <c r="O244">
        <v>0</v>
      </c>
      <c r="P244">
        <v>0</v>
      </c>
      <c r="Q244">
        <v>0</v>
      </c>
      <c r="R244">
        <v>0</v>
      </c>
      <c r="S244">
        <v>0</v>
      </c>
      <c r="T244">
        <v>6.2592869248750622</v>
      </c>
      <c r="U244">
        <v>6.7042956755590595</v>
      </c>
      <c r="V244">
        <v>7.880090924541455</v>
      </c>
      <c r="W244">
        <v>8.6353487138379226</v>
      </c>
      <c r="X244">
        <v>9.1068400945060954</v>
      </c>
      <c r="Y244">
        <v>11.146170214872319</v>
      </c>
      <c r="Z244">
        <v>12.80686577109722</v>
      </c>
      <c r="AA244">
        <v>14.194857283117654</v>
      </c>
      <c r="AB244">
        <v>15.587877142603347</v>
      </c>
      <c r="AC244">
        <v>15.604470689239115</v>
      </c>
      <c r="AD244">
        <v>18.220560200290066</v>
      </c>
      <c r="AE244">
        <v>22.169661619969236</v>
      </c>
      <c r="AF244">
        <v>23.208529256105244</v>
      </c>
      <c r="AG244">
        <v>25.511749129836939</v>
      </c>
      <c r="AH244">
        <v>26.551006877740278</v>
      </c>
      <c r="AI244">
        <v>29.129073495211735</v>
      </c>
      <c r="AJ244">
        <v>32.215429737934052</v>
      </c>
      <c r="AK244">
        <v>34.772361992427818</v>
      </c>
      <c r="AL244">
        <v>35.106491169820075</v>
      </c>
      <c r="AM244">
        <v>35.462103097757847</v>
      </c>
      <c r="AN244">
        <v>35.979852038342209</v>
      </c>
      <c r="AO244">
        <v>37.057549436796123</v>
      </c>
      <c r="AP244">
        <v>37.844922797616292</v>
      </c>
      <c r="AQ244">
        <v>39.084134185264986</v>
      </c>
      <c r="AR244">
        <v>40.828988557635569</v>
      </c>
      <c r="AS244">
        <v>43.412498137661089</v>
      </c>
      <c r="AT244">
        <v>47.011517172476893</v>
      </c>
      <c r="AU244">
        <v>51.881468815545084</v>
      </c>
      <c r="AV244">
        <v>57.919756837282158</v>
      </c>
      <c r="AW244">
        <v>64.275526543171182</v>
      </c>
      <c r="AX244">
        <v>69.845445840606146</v>
      </c>
      <c r="AY244">
        <v>74.140323371158416</v>
      </c>
      <c r="AZ244">
        <v>78.471785485824768</v>
      </c>
      <c r="BA244">
        <v>86.669723116617462</v>
      </c>
      <c r="BB244">
        <v>87.906378485815338</v>
      </c>
      <c r="BC244">
        <v>91.01379195217946</v>
      </c>
      <c r="BD244">
        <v>96.721042068699518</v>
      </c>
      <c r="BE244">
        <v>97.830953299884186</v>
      </c>
      <c r="BF244">
        <v>98.58975886002996</v>
      </c>
      <c r="BG244">
        <v>101.06522578155125</v>
      </c>
      <c r="BH244">
        <v>100</v>
      </c>
      <c r="BI244">
        <v>102.57815515245117</v>
      </c>
      <c r="BJ244">
        <v>110.28901953076877</v>
      </c>
      <c r="BK244">
        <v>115.83886988550822</v>
      </c>
      <c r="BL244">
        <v>117.20523956989355</v>
      </c>
      <c r="BM244">
        <v>116.79532866457794</v>
      </c>
      <c r="BN244">
        <v>123.38318250000779</v>
      </c>
      <c r="BO244">
        <v>136.92000215888353</v>
      </c>
      <c r="BP244">
        <v>145.615969221651</v>
      </c>
      <c r="BQ244">
        <v>145.615969221651</v>
      </c>
      <c r="BR244">
        <v>145.615969221651</v>
      </c>
    </row>
    <row r="245" spans="1:70" x14ac:dyDescent="0.35">
      <c r="A245" t="s">
        <v>1933</v>
      </c>
      <c r="B245" t="s">
        <v>1934</v>
      </c>
      <c r="C245" t="s">
        <v>1977</v>
      </c>
      <c r="D245" t="s">
        <v>1978</v>
      </c>
      <c r="E245" t="s">
        <v>1213</v>
      </c>
      <c r="F245" t="s">
        <v>1213</v>
      </c>
      <c r="G245" t="s">
        <v>1213</v>
      </c>
      <c r="H245" t="s">
        <v>1213</v>
      </c>
      <c r="I245" t="s">
        <v>1213</v>
      </c>
      <c r="J245" t="s">
        <v>1213</v>
      </c>
      <c r="K245" t="s">
        <v>1213</v>
      </c>
      <c r="L245" t="s">
        <v>1213</v>
      </c>
      <c r="M245" t="s">
        <v>1213</v>
      </c>
      <c r="N245" t="s">
        <v>1213</v>
      </c>
      <c r="O245" t="s">
        <v>1213</v>
      </c>
      <c r="P245" t="s">
        <v>1213</v>
      </c>
      <c r="Q245" t="s">
        <v>1213</v>
      </c>
      <c r="R245" t="s">
        <v>1213</v>
      </c>
      <c r="S245" t="s">
        <v>1213</v>
      </c>
      <c r="T245" t="s">
        <v>1213</v>
      </c>
      <c r="U245" t="s">
        <v>1213</v>
      </c>
      <c r="V245" t="s">
        <v>1213</v>
      </c>
      <c r="W245" t="s">
        <v>1213</v>
      </c>
      <c r="X245" t="s">
        <v>1213</v>
      </c>
      <c r="Y245" t="s">
        <v>1213</v>
      </c>
      <c r="Z245" t="s">
        <v>1213</v>
      </c>
      <c r="AA245" t="s">
        <v>1213</v>
      </c>
      <c r="AB245" t="s">
        <v>1213</v>
      </c>
      <c r="AC245" t="s">
        <v>1213</v>
      </c>
      <c r="AD245" t="s">
        <v>1213</v>
      </c>
      <c r="AE245" t="s">
        <v>1213</v>
      </c>
      <c r="AF245" t="s">
        <v>1213</v>
      </c>
      <c r="AG245" t="s">
        <v>1213</v>
      </c>
      <c r="AH245" t="s">
        <v>1213</v>
      </c>
      <c r="AI245" t="s">
        <v>1213</v>
      </c>
      <c r="AJ245" t="s">
        <v>1213</v>
      </c>
      <c r="AK245" t="s">
        <v>1213</v>
      </c>
      <c r="AL245" t="s">
        <v>1213</v>
      </c>
      <c r="AM245" t="s">
        <v>1213</v>
      </c>
      <c r="AN245" t="s">
        <v>1213</v>
      </c>
      <c r="AO245" t="s">
        <v>1213</v>
      </c>
      <c r="AP245" t="s">
        <v>1213</v>
      </c>
      <c r="AQ245" t="s">
        <v>1213</v>
      </c>
      <c r="AR245" t="s">
        <v>1213</v>
      </c>
      <c r="AS245" t="s">
        <v>1213</v>
      </c>
      <c r="AT245" t="s">
        <v>1213</v>
      </c>
      <c r="AU245" t="s">
        <v>1213</v>
      </c>
      <c r="AV245" t="s">
        <v>1213</v>
      </c>
      <c r="AW245" t="s">
        <v>1213</v>
      </c>
      <c r="AX245" t="s">
        <v>1213</v>
      </c>
      <c r="AY245" t="s">
        <v>1213</v>
      </c>
      <c r="AZ245" t="s">
        <v>1213</v>
      </c>
      <c r="BA245" t="s">
        <v>1213</v>
      </c>
      <c r="BB245" t="s">
        <v>1213</v>
      </c>
      <c r="BC245" t="s">
        <v>1213</v>
      </c>
      <c r="BD245" t="s">
        <v>1213</v>
      </c>
      <c r="BE245" t="s">
        <v>1213</v>
      </c>
      <c r="BF245" t="s">
        <v>1213</v>
      </c>
      <c r="BG245" t="s">
        <v>1213</v>
      </c>
      <c r="BH245" t="s">
        <v>1213</v>
      </c>
      <c r="BI245" t="s">
        <v>1213</v>
      </c>
      <c r="BJ245" t="s">
        <v>1213</v>
      </c>
      <c r="BK245" t="s">
        <v>1213</v>
      </c>
      <c r="BL245" t="s">
        <v>1213</v>
      </c>
      <c r="BM245" t="s">
        <v>1213</v>
      </c>
      <c r="BN245" t="s">
        <v>1213</v>
      </c>
      <c r="BO245" t="s">
        <v>1213</v>
      </c>
      <c r="BP245" t="s">
        <v>1213</v>
      </c>
      <c r="BQ245" t="s">
        <v>1213</v>
      </c>
      <c r="BR245" t="s">
        <v>1213</v>
      </c>
    </row>
    <row r="246" spans="1:70" x14ac:dyDescent="0.35">
      <c r="A246" t="s">
        <v>1935</v>
      </c>
      <c r="B246" t="s">
        <v>1936</v>
      </c>
      <c r="C246" t="s">
        <v>1977</v>
      </c>
      <c r="D246" t="s">
        <v>1978</v>
      </c>
      <c r="E246" t="s">
        <v>1213</v>
      </c>
      <c r="F246" t="s">
        <v>1213</v>
      </c>
      <c r="G246" t="s">
        <v>1213</v>
      </c>
      <c r="H246" t="s">
        <v>1213</v>
      </c>
      <c r="I246" t="s">
        <v>1213</v>
      </c>
      <c r="J246" t="s">
        <v>1213</v>
      </c>
      <c r="K246" t="s">
        <v>1213</v>
      </c>
      <c r="L246" t="s">
        <v>1213</v>
      </c>
      <c r="M246" t="s">
        <v>1213</v>
      </c>
      <c r="N246" t="s">
        <v>1213</v>
      </c>
      <c r="O246" t="s">
        <v>1213</v>
      </c>
      <c r="P246" t="s">
        <v>1213</v>
      </c>
      <c r="Q246" t="s">
        <v>1213</v>
      </c>
      <c r="R246" t="s">
        <v>1213</v>
      </c>
      <c r="S246" t="s">
        <v>1213</v>
      </c>
      <c r="T246" t="s">
        <v>1213</v>
      </c>
      <c r="U246" t="s">
        <v>1213</v>
      </c>
      <c r="V246" t="s">
        <v>1213</v>
      </c>
      <c r="W246" t="s">
        <v>1213</v>
      </c>
      <c r="X246" t="s">
        <v>1213</v>
      </c>
      <c r="Y246" t="s">
        <v>1213</v>
      </c>
      <c r="Z246" t="s">
        <v>1213</v>
      </c>
      <c r="AA246" t="s">
        <v>1213</v>
      </c>
      <c r="AB246" t="s">
        <v>1213</v>
      </c>
      <c r="AC246" t="s">
        <v>1213</v>
      </c>
      <c r="AD246" t="s">
        <v>1213</v>
      </c>
      <c r="AE246" t="s">
        <v>1213</v>
      </c>
      <c r="AF246" t="s">
        <v>1213</v>
      </c>
      <c r="AG246" t="s">
        <v>1213</v>
      </c>
      <c r="AH246" t="s">
        <v>1213</v>
      </c>
      <c r="AI246" t="s">
        <v>1213</v>
      </c>
      <c r="AJ246" t="s">
        <v>1213</v>
      </c>
      <c r="AK246" t="s">
        <v>1213</v>
      </c>
      <c r="AL246" t="s">
        <v>1213</v>
      </c>
      <c r="AM246" t="s">
        <v>1213</v>
      </c>
      <c r="AN246" t="s">
        <v>1213</v>
      </c>
      <c r="AO246" t="s">
        <v>1213</v>
      </c>
      <c r="AP246" t="s">
        <v>1213</v>
      </c>
      <c r="AQ246" t="s">
        <v>1213</v>
      </c>
      <c r="AR246" t="s">
        <v>1213</v>
      </c>
      <c r="AS246" t="s">
        <v>1213</v>
      </c>
      <c r="AT246" t="s">
        <v>1213</v>
      </c>
      <c r="AU246" t="s">
        <v>1213</v>
      </c>
      <c r="AV246" t="s">
        <v>1213</v>
      </c>
      <c r="AW246" t="s">
        <v>1213</v>
      </c>
      <c r="AX246" t="s">
        <v>1213</v>
      </c>
      <c r="AY246" t="s">
        <v>1213</v>
      </c>
      <c r="AZ246" t="s">
        <v>1213</v>
      </c>
      <c r="BA246" t="s">
        <v>1213</v>
      </c>
      <c r="BB246" t="s">
        <v>1213</v>
      </c>
      <c r="BC246" t="s">
        <v>1213</v>
      </c>
      <c r="BD246" t="s">
        <v>1213</v>
      </c>
      <c r="BE246" t="s">
        <v>1213</v>
      </c>
      <c r="BF246" t="s">
        <v>1213</v>
      </c>
      <c r="BG246" t="s">
        <v>1213</v>
      </c>
      <c r="BH246" t="s">
        <v>1213</v>
      </c>
      <c r="BI246" t="s">
        <v>1213</v>
      </c>
      <c r="BJ246" t="s">
        <v>1213</v>
      </c>
      <c r="BK246" t="s">
        <v>1213</v>
      </c>
      <c r="BL246" t="s">
        <v>1213</v>
      </c>
      <c r="BM246" t="s">
        <v>1213</v>
      </c>
      <c r="BN246" t="s">
        <v>1213</v>
      </c>
      <c r="BO246" t="s">
        <v>1213</v>
      </c>
      <c r="BP246" t="s">
        <v>1213</v>
      </c>
      <c r="BQ246" t="s">
        <v>1213</v>
      </c>
      <c r="BR246" t="s">
        <v>1213</v>
      </c>
    </row>
    <row r="247" spans="1:70" x14ac:dyDescent="0.35">
      <c r="A247" t="s">
        <v>1937</v>
      </c>
      <c r="B247" t="s">
        <v>1938</v>
      </c>
      <c r="C247" t="s">
        <v>1977</v>
      </c>
      <c r="D247" t="s">
        <v>1978</v>
      </c>
      <c r="E247">
        <v>1.7189107011609797</v>
      </c>
      <c r="F247">
        <v>1.7450855461827595</v>
      </c>
      <c r="G247">
        <v>1.7971476005582052</v>
      </c>
      <c r="H247">
        <v>1.8647419805366379</v>
      </c>
      <c r="I247">
        <v>1.8808495774658269</v>
      </c>
      <c r="J247">
        <v>1.914359131799138</v>
      </c>
      <c r="K247">
        <v>1.9927398490160417</v>
      </c>
      <c r="L247">
        <v>2.0353099266150103</v>
      </c>
      <c r="M247">
        <v>2.202857698275817</v>
      </c>
      <c r="N247">
        <v>2.2565017487741801</v>
      </c>
      <c r="O247">
        <v>2.3134536093553946</v>
      </c>
      <c r="P247">
        <v>2.3951421366508172</v>
      </c>
      <c r="Q247">
        <v>2.6179159549386881</v>
      </c>
      <c r="R247">
        <v>3.0056488239460921</v>
      </c>
      <c r="S247">
        <v>3.667642294289196</v>
      </c>
      <c r="T247">
        <v>4.2903734971017551</v>
      </c>
      <c r="U247">
        <v>4.7491201540946957</v>
      </c>
      <c r="V247">
        <v>5.3068978355007372</v>
      </c>
      <c r="W247">
        <v>5.851204384892978</v>
      </c>
      <c r="X247">
        <v>6.7126286630752752</v>
      </c>
      <c r="Y247">
        <v>7.8853453156726516</v>
      </c>
      <c r="Z247">
        <v>9.0154640644073734</v>
      </c>
      <c r="AA247">
        <v>10.064391936527551</v>
      </c>
      <c r="AB247">
        <v>11.591663412828497</v>
      </c>
      <c r="AC247">
        <v>13.137386274405126</v>
      </c>
      <c r="AD247">
        <v>14.138793272089654</v>
      </c>
      <c r="AE247">
        <v>15.22658630062973</v>
      </c>
      <c r="AF247">
        <v>16.863727388979942</v>
      </c>
      <c r="AG247">
        <v>18.172098340728496</v>
      </c>
      <c r="AH247">
        <v>20.249556576293383</v>
      </c>
      <c r="AI247">
        <v>22.490053732494012</v>
      </c>
      <c r="AJ247">
        <v>23.340875437380305</v>
      </c>
      <c r="AK247">
        <v>24.843993782679352</v>
      </c>
      <c r="AL247">
        <v>27.535899121194483</v>
      </c>
      <c r="AM247">
        <v>29.963104373745164</v>
      </c>
      <c r="AN247">
        <v>31.515853985162575</v>
      </c>
      <c r="AO247">
        <v>32.58883469076909</v>
      </c>
      <c r="AP247">
        <v>33.770531503111179</v>
      </c>
      <c r="AQ247">
        <v>35.665973190107735</v>
      </c>
      <c r="AR247">
        <v>36.892574481318853</v>
      </c>
      <c r="AS247">
        <v>38.204257943018497</v>
      </c>
      <c r="AT247">
        <v>40.319495237110772</v>
      </c>
      <c r="AU247">
        <v>41.992777923387187</v>
      </c>
      <c r="AV247">
        <v>43.593167304841309</v>
      </c>
      <c r="AW247">
        <v>45.215508556738712</v>
      </c>
      <c r="AX247">
        <v>48.323864335154482</v>
      </c>
      <c r="AY247">
        <v>52.349050637231883</v>
      </c>
      <c r="AZ247">
        <v>56.481687990802619</v>
      </c>
      <c r="BA247">
        <v>63.276629662463101</v>
      </c>
      <c r="BB247">
        <v>67.692128090760818</v>
      </c>
      <c r="BC247">
        <v>74.833106282571492</v>
      </c>
      <c r="BD247">
        <v>78.654932468117451</v>
      </c>
      <c r="BE247">
        <v>85.93860052658529</v>
      </c>
      <c r="BF247">
        <v>90.40725083408455</v>
      </c>
      <c r="BG247">
        <v>95.546377005757691</v>
      </c>
      <c r="BH247">
        <v>100</v>
      </c>
      <c r="BI247">
        <v>103.07066742464039</v>
      </c>
      <c r="BJ247">
        <v>105.00879217776104</v>
      </c>
      <c r="BK247">
        <v>106.07837949916755</v>
      </c>
      <c r="BL247">
        <v>107.13973922579373</v>
      </c>
      <c r="BM247">
        <v>107.78149161863718</v>
      </c>
      <c r="BN247">
        <v>110.00095770071314</v>
      </c>
      <c r="BO247">
        <v>116.41223854290813</v>
      </c>
      <c r="BP247">
        <v>121.80131312384063</v>
      </c>
      <c r="BQ247">
        <v>121.80131312384063</v>
      </c>
      <c r="BR247">
        <v>121.80131312384063</v>
      </c>
    </row>
    <row r="248" spans="1:70" x14ac:dyDescent="0.35">
      <c r="A248" t="s">
        <v>1939</v>
      </c>
      <c r="B248" t="s">
        <v>1940</v>
      </c>
      <c r="C248" t="s">
        <v>1977</v>
      </c>
      <c r="D248" t="s">
        <v>1978</v>
      </c>
      <c r="E248">
        <v>0</v>
      </c>
      <c r="F248">
        <v>0</v>
      </c>
      <c r="G248">
        <v>0</v>
      </c>
      <c r="H248">
        <v>0</v>
      </c>
      <c r="I248">
        <v>0</v>
      </c>
      <c r="J248">
        <v>0</v>
      </c>
      <c r="K248">
        <v>0</v>
      </c>
      <c r="L248">
        <v>0</v>
      </c>
      <c r="M248">
        <v>0</v>
      </c>
      <c r="N248">
        <v>0</v>
      </c>
      <c r="O248">
        <v>0</v>
      </c>
      <c r="P248">
        <v>0</v>
      </c>
      <c r="Q248">
        <v>0</v>
      </c>
      <c r="R248">
        <v>0</v>
      </c>
      <c r="S248">
        <v>0</v>
      </c>
      <c r="T248">
        <v>0</v>
      </c>
      <c r="U248">
        <v>0</v>
      </c>
      <c r="V248">
        <v>0</v>
      </c>
      <c r="W248">
        <v>0</v>
      </c>
      <c r="X248">
        <v>0</v>
      </c>
      <c r="Y248">
        <v>0</v>
      </c>
      <c r="Z248">
        <v>0</v>
      </c>
      <c r="AA248">
        <v>0</v>
      </c>
      <c r="AB248">
        <v>23.214391199599763</v>
      </c>
      <c r="AC248">
        <v>25.280472016364101</v>
      </c>
      <c r="AD248">
        <v>27.114408921132494</v>
      </c>
      <c r="AE248">
        <v>28.785845087503667</v>
      </c>
      <c r="AF248">
        <v>31.153712989862811</v>
      </c>
      <c r="AG248">
        <v>33.395836273224127</v>
      </c>
      <c r="AH248">
        <v>35.980969901110285</v>
      </c>
      <c r="AI248">
        <v>38.336029831582564</v>
      </c>
      <c r="AJ248">
        <v>41.477174894885714</v>
      </c>
      <c r="AK248">
        <v>43.89294871773108</v>
      </c>
      <c r="AL248">
        <v>45.637674256452812</v>
      </c>
      <c r="AM248">
        <v>47.797810637727075</v>
      </c>
      <c r="AN248">
        <v>50.782377768067754</v>
      </c>
      <c r="AO248">
        <v>52.674094835692976</v>
      </c>
      <c r="AP248">
        <v>54.59776658351408</v>
      </c>
      <c r="AQ248">
        <v>56.304146506000158</v>
      </c>
      <c r="AR248">
        <v>57.818798347308011</v>
      </c>
      <c r="AS248">
        <v>59.531569205833392</v>
      </c>
      <c r="AT248">
        <v>60.712278661749103</v>
      </c>
      <c r="AU248">
        <v>62.364279707210969</v>
      </c>
      <c r="AV248">
        <v>64.055968465476695</v>
      </c>
      <c r="AW248">
        <v>66.382660628604668</v>
      </c>
      <c r="AX248">
        <v>67.722120935735887</v>
      </c>
      <c r="AY248">
        <v>69.906330926423635</v>
      </c>
      <c r="AZ248">
        <v>71.980412844502538</v>
      </c>
      <c r="BA248">
        <v>75.107981991982783</v>
      </c>
      <c r="BB248">
        <v>77.860616907399233</v>
      </c>
      <c r="BC248">
        <v>80.460367050409559</v>
      </c>
      <c r="BD248">
        <v>83.067305809755595</v>
      </c>
      <c r="BE248">
        <v>86.898240636236437</v>
      </c>
      <c r="BF248">
        <v>91.517955591547988</v>
      </c>
      <c r="BG248">
        <v>95.751165297328015</v>
      </c>
      <c r="BH248">
        <v>100</v>
      </c>
      <c r="BI248">
        <v>103.62939937384414</v>
      </c>
      <c r="BJ248">
        <v>109.13092707993236</v>
      </c>
      <c r="BK248">
        <v>117.10576971518277</v>
      </c>
      <c r="BL248">
        <v>124.9753656542244</v>
      </c>
      <c r="BM248">
        <v>132.01666666666659</v>
      </c>
      <c r="BN248">
        <v>139.55000000000032</v>
      </c>
      <c r="BO248">
        <v>151.14166666666631</v>
      </c>
      <c r="BP248">
        <v>165.24166666666702</v>
      </c>
      <c r="BQ248">
        <v>165.24166666666702</v>
      </c>
      <c r="BR248">
        <v>165.24166666666702</v>
      </c>
    </row>
    <row r="249" spans="1:70" x14ac:dyDescent="0.35">
      <c r="A249" t="s">
        <v>1941</v>
      </c>
      <c r="B249" t="s">
        <v>1942</v>
      </c>
      <c r="C249" t="s">
        <v>1977</v>
      </c>
      <c r="D249" t="s">
        <v>1978</v>
      </c>
      <c r="E249">
        <v>3.693652934742972E-5</v>
      </c>
      <c r="F249">
        <v>3.810847260330915E-5</v>
      </c>
      <c r="G249">
        <v>3.9590252061067628E-5</v>
      </c>
      <c r="H249">
        <v>4.2109263771897709E-5</v>
      </c>
      <c r="I249">
        <v>4.2580735012887592E-5</v>
      </c>
      <c r="J249">
        <v>4.4520514739272406E-5</v>
      </c>
      <c r="K249">
        <v>4.8292291063056677E-5</v>
      </c>
      <c r="L249">
        <v>5.5041087041336328E-5</v>
      </c>
      <c r="M249">
        <v>5.8369003076411226E-5</v>
      </c>
      <c r="N249">
        <v>6.1243205991646859E-5</v>
      </c>
      <c r="O249">
        <v>6.6096088288530145E-5</v>
      </c>
      <c r="P249">
        <v>7.8661885757046578E-5</v>
      </c>
      <c r="Q249">
        <v>9.0788760545183389E-5</v>
      </c>
      <c r="R249">
        <v>1.0344304801376349E-4</v>
      </c>
      <c r="S249">
        <v>1.2816403476792568E-4</v>
      </c>
      <c r="T249">
        <v>1.5536986971621502E-4</v>
      </c>
      <c r="U249">
        <v>1.8249075157817971E-4</v>
      </c>
      <c r="V249">
        <v>2.2991158994825704E-4</v>
      </c>
      <c r="W249">
        <v>3.7222006894743141E-4</v>
      </c>
      <c r="X249">
        <v>6.0874027028928409E-4</v>
      </c>
      <c r="Y249">
        <v>1.1825440835044223E-3</v>
      </c>
      <c r="Z249">
        <v>1.6273554694245596E-3</v>
      </c>
      <c r="AA249">
        <v>2.1015264053315854E-3</v>
      </c>
      <c r="AB249">
        <v>2.7612012395187664E-3</v>
      </c>
      <c r="AC249">
        <v>4.0974106657456523E-3</v>
      </c>
      <c r="AD249">
        <v>5.9396773925334519E-3</v>
      </c>
      <c r="AE249">
        <v>7.9954042506923152E-3</v>
      </c>
      <c r="AF249">
        <v>1.1102086011602057E-2</v>
      </c>
      <c r="AG249">
        <v>1.8741391804337607E-2</v>
      </c>
      <c r="AH249">
        <v>3.0599548771673948E-2</v>
      </c>
      <c r="AI249">
        <v>4.905226061873591E-2</v>
      </c>
      <c r="AJ249">
        <v>8.1416239742630431E-2</v>
      </c>
      <c r="AK249">
        <v>0.1384695684709398</v>
      </c>
      <c r="AL249">
        <v>0.22998942763397717</v>
      </c>
      <c r="AM249">
        <v>0.47197277279966121</v>
      </c>
      <c r="AN249">
        <v>0.89256336703954131</v>
      </c>
      <c r="AO249">
        <v>1.6102927707529791</v>
      </c>
      <c r="AP249">
        <v>2.9898203081527996</v>
      </c>
      <c r="AQ249">
        <v>5.5204443847496876</v>
      </c>
      <c r="AR249">
        <v>9.101417963428414</v>
      </c>
      <c r="AS249">
        <v>14.099495366195283</v>
      </c>
      <c r="AT249">
        <v>21.76964745988186</v>
      </c>
      <c r="AU249">
        <v>31.558178073693064</v>
      </c>
      <c r="AV249">
        <v>38.37551406770654</v>
      </c>
      <c r="AW249">
        <v>41.67514118873553</v>
      </c>
      <c r="AX249">
        <v>45.083817820160967</v>
      </c>
      <c r="AY249">
        <v>49.410620974601855</v>
      </c>
      <c r="AZ249">
        <v>53.737104335757238</v>
      </c>
      <c r="BA249">
        <v>59.349476498391262</v>
      </c>
      <c r="BB249">
        <v>63.059398404870933</v>
      </c>
      <c r="BC249">
        <v>68.461346585566915</v>
      </c>
      <c r="BD249">
        <v>72.892082557834442</v>
      </c>
      <c r="BE249">
        <v>79.37333307749816</v>
      </c>
      <c r="BF249">
        <v>85.320848603462466</v>
      </c>
      <c r="BG249">
        <v>92.875645182953178</v>
      </c>
      <c r="BH249">
        <v>100</v>
      </c>
      <c r="BI249">
        <v>107.77513415328286</v>
      </c>
      <c r="BJ249">
        <v>119.78593037460534</v>
      </c>
      <c r="BK249">
        <v>139.34992420899098</v>
      </c>
      <c r="BL249">
        <v>160.49881356690975</v>
      </c>
      <c r="BM249">
        <v>180.20639458653895</v>
      </c>
      <c r="BN249">
        <v>215.52052753100364</v>
      </c>
      <c r="BO249">
        <v>371.36091230628415</v>
      </c>
      <c r="BP249">
        <v>571.37370403770865</v>
      </c>
      <c r="BQ249">
        <v>571.37370403770865</v>
      </c>
      <c r="BR249">
        <v>571.37370403770865</v>
      </c>
    </row>
    <row r="250" spans="1:70" x14ac:dyDescent="0.35">
      <c r="A250" t="s">
        <v>1444</v>
      </c>
      <c r="B250" t="s">
        <v>1943</v>
      </c>
      <c r="C250" t="s">
        <v>1977</v>
      </c>
      <c r="D250" t="s">
        <v>1978</v>
      </c>
      <c r="E250" t="s">
        <v>1213</v>
      </c>
      <c r="F250" t="s">
        <v>1213</v>
      </c>
      <c r="G250" t="s">
        <v>1213</v>
      </c>
      <c r="H250" t="s">
        <v>1213</v>
      </c>
      <c r="I250" t="s">
        <v>1213</v>
      </c>
      <c r="J250" t="s">
        <v>1213</v>
      </c>
      <c r="K250" t="s">
        <v>1213</v>
      </c>
      <c r="L250" t="s">
        <v>1213</v>
      </c>
      <c r="M250" t="s">
        <v>1213</v>
      </c>
      <c r="N250" t="s">
        <v>1213</v>
      </c>
      <c r="O250" t="s">
        <v>1213</v>
      </c>
      <c r="P250" t="s">
        <v>1213</v>
      </c>
      <c r="Q250" t="s">
        <v>1213</v>
      </c>
      <c r="R250" t="s">
        <v>1213</v>
      </c>
      <c r="S250" t="s">
        <v>1213</v>
      </c>
      <c r="T250" t="s">
        <v>1213</v>
      </c>
      <c r="U250" t="s">
        <v>1213</v>
      </c>
      <c r="V250" t="s">
        <v>1213</v>
      </c>
      <c r="W250" t="s">
        <v>1213</v>
      </c>
      <c r="X250" t="s">
        <v>1213</v>
      </c>
      <c r="Y250" t="s">
        <v>1213</v>
      </c>
      <c r="Z250" t="s">
        <v>1213</v>
      </c>
      <c r="AA250" t="s">
        <v>1213</v>
      </c>
      <c r="AB250" t="s">
        <v>1213</v>
      </c>
      <c r="AC250" t="s">
        <v>1213</v>
      </c>
      <c r="AD250" t="s">
        <v>1213</v>
      </c>
      <c r="AE250" t="s">
        <v>1213</v>
      </c>
      <c r="AF250" t="s">
        <v>1213</v>
      </c>
      <c r="AG250" t="s">
        <v>1213</v>
      </c>
      <c r="AH250" t="s">
        <v>1213</v>
      </c>
      <c r="AI250" t="s">
        <v>1213</v>
      </c>
      <c r="AJ250" t="s">
        <v>1213</v>
      </c>
      <c r="AK250" t="s">
        <v>1213</v>
      </c>
      <c r="AL250" t="s">
        <v>1213</v>
      </c>
      <c r="AM250" t="s">
        <v>1213</v>
      </c>
      <c r="AN250" t="s">
        <v>1213</v>
      </c>
      <c r="AO250" t="s">
        <v>1213</v>
      </c>
      <c r="AP250" t="s">
        <v>1213</v>
      </c>
      <c r="AQ250" t="s">
        <v>1213</v>
      </c>
      <c r="AR250" t="s">
        <v>1213</v>
      </c>
      <c r="AS250" t="s">
        <v>1213</v>
      </c>
      <c r="AT250" t="s">
        <v>1213</v>
      </c>
      <c r="AU250" t="s">
        <v>1213</v>
      </c>
      <c r="AV250" t="s">
        <v>1213</v>
      </c>
      <c r="AW250" t="s">
        <v>1213</v>
      </c>
      <c r="AX250" t="s">
        <v>1213</v>
      </c>
      <c r="AY250" t="s">
        <v>1213</v>
      </c>
      <c r="AZ250" t="s">
        <v>1213</v>
      </c>
      <c r="BA250" t="s">
        <v>1213</v>
      </c>
      <c r="BB250" t="s">
        <v>1213</v>
      </c>
      <c r="BC250" t="s">
        <v>1213</v>
      </c>
      <c r="BD250" t="s">
        <v>1213</v>
      </c>
      <c r="BE250" t="s">
        <v>1213</v>
      </c>
      <c r="BF250" t="s">
        <v>1213</v>
      </c>
      <c r="BG250" t="s">
        <v>1213</v>
      </c>
      <c r="BH250" t="s">
        <v>1213</v>
      </c>
      <c r="BI250" t="s">
        <v>1213</v>
      </c>
      <c r="BJ250" t="s">
        <v>1213</v>
      </c>
      <c r="BK250" t="s">
        <v>1213</v>
      </c>
      <c r="BL250" t="s">
        <v>1213</v>
      </c>
      <c r="BM250" t="s">
        <v>1213</v>
      </c>
      <c r="BN250" t="s">
        <v>1213</v>
      </c>
      <c r="BO250" t="s">
        <v>1213</v>
      </c>
      <c r="BP250" t="s">
        <v>1213</v>
      </c>
      <c r="BQ250" t="s">
        <v>1213</v>
      </c>
      <c r="BR250" t="s">
        <v>1213</v>
      </c>
    </row>
    <row r="251" spans="1:70" x14ac:dyDescent="0.35">
      <c r="A251" t="s">
        <v>1944</v>
      </c>
      <c r="B251" t="s">
        <v>1945</v>
      </c>
      <c r="C251" t="s">
        <v>1977</v>
      </c>
      <c r="D251" t="s">
        <v>1978</v>
      </c>
      <c r="E251">
        <v>0</v>
      </c>
      <c r="F251">
        <v>0</v>
      </c>
      <c r="G251">
        <v>0</v>
      </c>
      <c r="H251">
        <v>0</v>
      </c>
      <c r="I251">
        <v>0</v>
      </c>
      <c r="J251">
        <v>6.2079246820159535E-2</v>
      </c>
      <c r="K251">
        <v>6.8148744366352765E-2</v>
      </c>
      <c r="L251">
        <v>7.6454372584936744E-2</v>
      </c>
      <c r="M251">
        <v>8.8380402850113837E-2</v>
      </c>
      <c r="N251">
        <v>0.10288863163069928</v>
      </c>
      <c r="O251">
        <v>0.10648241307189356</v>
      </c>
      <c r="P251">
        <v>0.11156694829610178</v>
      </c>
      <c r="Q251">
        <v>0.12008554134162984</v>
      </c>
      <c r="R251">
        <v>0.13257060427437148</v>
      </c>
      <c r="S251">
        <v>0.15855231306377757</v>
      </c>
      <c r="T251">
        <v>0.19986748933614487</v>
      </c>
      <c r="U251">
        <v>0.21357710001895355</v>
      </c>
      <c r="V251">
        <v>0.23836088166156069</v>
      </c>
      <c r="W251">
        <v>0.25403310963080855</v>
      </c>
      <c r="X251">
        <v>0.286926911300104</v>
      </c>
      <c r="Y251">
        <v>0.3735710917840811</v>
      </c>
      <c r="Z251">
        <v>0.46939216621202867</v>
      </c>
      <c r="AA251">
        <v>0.60519827853870245</v>
      </c>
      <c r="AB251">
        <v>0.76894028619611132</v>
      </c>
      <c r="AC251">
        <v>1.0468809922575726</v>
      </c>
      <c r="AD251">
        <v>1.3953050110263594</v>
      </c>
      <c r="AE251">
        <v>1.8478331448608329</v>
      </c>
      <c r="AF251">
        <v>2.4012475218585618</v>
      </c>
      <c r="AG251">
        <v>3.150117821818768</v>
      </c>
      <c r="AH251">
        <v>3.9644181837950767</v>
      </c>
      <c r="AI251">
        <v>5.3847412338948883</v>
      </c>
      <c r="AJ251">
        <v>6.9299278488386351</v>
      </c>
      <c r="AK251">
        <v>8.4438985725714328</v>
      </c>
      <c r="AL251">
        <v>10.578285134122488</v>
      </c>
      <c r="AM251">
        <v>14.183720568991275</v>
      </c>
      <c r="AN251">
        <v>18.074001011160263</v>
      </c>
      <c r="AO251">
        <v>21.86543113116117</v>
      </c>
      <c r="AP251">
        <v>25.383722203065798</v>
      </c>
      <c r="AQ251">
        <v>28.632776213275854</v>
      </c>
      <c r="AR251">
        <v>30.892026339670903</v>
      </c>
      <c r="AS251">
        <v>32.722057961914849</v>
      </c>
      <c r="AT251">
        <v>34.40641542517433</v>
      </c>
      <c r="AU251">
        <v>36.236091366260368</v>
      </c>
      <c r="AV251">
        <v>38.157896465633328</v>
      </c>
      <c r="AW251">
        <v>39.964978675732119</v>
      </c>
      <c r="AX251">
        <v>41.977043539683123</v>
      </c>
      <c r="AY251">
        <v>45.020787473777524</v>
      </c>
      <c r="AZ251">
        <v>48.183729367121359</v>
      </c>
      <c r="BA251">
        <v>53.136242800745194</v>
      </c>
      <c r="BB251">
        <v>59.588166485452362</v>
      </c>
      <c r="BC251">
        <v>63.282725739153797</v>
      </c>
      <c r="BD251">
        <v>71.313917142440474</v>
      </c>
      <c r="BE251">
        <v>82.724923952966023</v>
      </c>
      <c r="BF251">
        <v>89.235974103451753</v>
      </c>
      <c r="BG251">
        <v>94.707579878987431</v>
      </c>
      <c r="BH251">
        <v>100</v>
      </c>
      <c r="BI251">
        <v>105.17476629301491</v>
      </c>
      <c r="BJ251">
        <v>110.76871347079894</v>
      </c>
      <c r="BK251">
        <v>114.63948018135011</v>
      </c>
      <c r="BL251">
        <v>118.6109134302741</v>
      </c>
      <c r="BM251">
        <v>122.51355719863619</v>
      </c>
      <c r="BN251">
        <v>127.03543407926267</v>
      </c>
      <c r="BO251">
        <v>132.56182105232415</v>
      </c>
      <c r="BP251">
        <v>137.59815338894219</v>
      </c>
      <c r="BQ251">
        <v>137.59815338894219</v>
      </c>
      <c r="BR251">
        <v>137.59815338894219</v>
      </c>
    </row>
    <row r="252" spans="1:70" x14ac:dyDescent="0.35">
      <c r="A252" t="s">
        <v>1946</v>
      </c>
      <c r="B252" t="s">
        <v>1947</v>
      </c>
      <c r="C252" t="s">
        <v>1977</v>
      </c>
      <c r="D252" t="s">
        <v>1978</v>
      </c>
      <c r="E252">
        <v>0</v>
      </c>
      <c r="F252">
        <v>0</v>
      </c>
      <c r="G252">
        <v>0</v>
      </c>
      <c r="H252">
        <v>0</v>
      </c>
      <c r="I252">
        <v>0</v>
      </c>
      <c r="J252">
        <v>0</v>
      </c>
      <c r="K252">
        <v>0</v>
      </c>
      <c r="L252">
        <v>0</v>
      </c>
      <c r="M252">
        <v>0</v>
      </c>
      <c r="N252">
        <v>0</v>
      </c>
      <c r="O252">
        <v>0</v>
      </c>
      <c r="P252">
        <v>0</v>
      </c>
      <c r="Q252">
        <v>0</v>
      </c>
      <c r="R252">
        <v>0</v>
      </c>
      <c r="S252">
        <v>0</v>
      </c>
      <c r="T252">
        <v>0</v>
      </c>
      <c r="U252">
        <v>0</v>
      </c>
      <c r="V252">
        <v>0</v>
      </c>
      <c r="W252">
        <v>0</v>
      </c>
      <c r="X252">
        <v>0</v>
      </c>
      <c r="Y252">
        <v>0</v>
      </c>
      <c r="Z252">
        <v>0</v>
      </c>
      <c r="AA252">
        <v>0</v>
      </c>
      <c r="AB252">
        <v>0</v>
      </c>
      <c r="AC252">
        <v>0</v>
      </c>
      <c r="AD252">
        <v>0</v>
      </c>
      <c r="AE252">
        <v>0</v>
      </c>
      <c r="AF252">
        <v>0</v>
      </c>
      <c r="AG252">
        <v>0</v>
      </c>
      <c r="AH252">
        <v>0</v>
      </c>
      <c r="AI252">
        <v>0</v>
      </c>
      <c r="AJ252">
        <v>0</v>
      </c>
      <c r="AK252">
        <v>0</v>
      </c>
      <c r="AL252">
        <v>24.068656044246058</v>
      </c>
      <c r="AM252">
        <v>26.484369257561809</v>
      </c>
      <c r="AN252">
        <v>28.219132572290899</v>
      </c>
      <c r="AO252">
        <v>30.248552861698414</v>
      </c>
      <c r="AP252">
        <v>32.719563630583835</v>
      </c>
      <c r="AQ252">
        <v>32.742076055421322</v>
      </c>
      <c r="AR252">
        <v>34.633706603107541</v>
      </c>
      <c r="AS252">
        <v>35.808489406815539</v>
      </c>
      <c r="AT252">
        <v>36.47636258110834</v>
      </c>
      <c r="AU252">
        <v>36.371489933905323</v>
      </c>
      <c r="AV252">
        <v>39.528708576016832</v>
      </c>
      <c r="AW252">
        <v>40.999685443364278</v>
      </c>
      <c r="AX252">
        <v>44.463636700762777</v>
      </c>
      <c r="AY252">
        <v>47.714229178073595</v>
      </c>
      <c r="AZ252">
        <v>50.643172304980759</v>
      </c>
      <c r="BA252">
        <v>56.746107844524865</v>
      </c>
      <c r="BB252">
        <v>64.132894079886668</v>
      </c>
      <c r="BC252">
        <v>66.683172529514394</v>
      </c>
      <c r="BD252">
        <v>77.728806363311207</v>
      </c>
      <c r="BE252">
        <v>87.584071043338142</v>
      </c>
      <c r="BF252">
        <v>91.880252565845652</v>
      </c>
      <c r="BG252">
        <v>94.706219640422205</v>
      </c>
      <c r="BH252">
        <v>100</v>
      </c>
      <c r="BI252">
        <v>105.7063750461617</v>
      </c>
      <c r="BJ252">
        <v>111.21337809954233</v>
      </c>
      <c r="BK252">
        <v>114.12273331560885</v>
      </c>
      <c r="BL252">
        <v>117.39530316077669</v>
      </c>
      <c r="BM252">
        <v>121.28498861857977</v>
      </c>
      <c r="BN252">
        <v>123.95880357556847</v>
      </c>
      <c r="BO252">
        <v>132.87861735394856</v>
      </c>
      <c r="BP252">
        <v>139.98888312855462</v>
      </c>
      <c r="BQ252">
        <v>139.98888312855462</v>
      </c>
      <c r="BR252">
        <v>139.98888312855462</v>
      </c>
    </row>
    <row r="253" spans="1:70" x14ac:dyDescent="0.35">
      <c r="A253" t="s">
        <v>1948</v>
      </c>
      <c r="B253" t="s">
        <v>1949</v>
      </c>
      <c r="C253" t="s">
        <v>1977</v>
      </c>
      <c r="D253" t="s">
        <v>1978</v>
      </c>
      <c r="E253">
        <v>0</v>
      </c>
      <c r="F253">
        <v>0</v>
      </c>
      <c r="G253">
        <v>0</v>
      </c>
      <c r="H253">
        <v>0</v>
      </c>
      <c r="I253">
        <v>0</v>
      </c>
      <c r="J253">
        <v>0</v>
      </c>
      <c r="K253">
        <v>0</v>
      </c>
      <c r="L253">
        <v>0</v>
      </c>
      <c r="M253">
        <v>0</v>
      </c>
      <c r="N253">
        <v>0</v>
      </c>
      <c r="O253">
        <v>0</v>
      </c>
      <c r="P253">
        <v>0</v>
      </c>
      <c r="Q253">
        <v>0</v>
      </c>
      <c r="R253">
        <v>0</v>
      </c>
      <c r="S253">
        <v>0</v>
      </c>
      <c r="T253">
        <v>0</v>
      </c>
      <c r="U253">
        <v>0</v>
      </c>
      <c r="V253">
        <v>0</v>
      </c>
      <c r="W253">
        <v>0</v>
      </c>
      <c r="X253">
        <v>0</v>
      </c>
      <c r="Y253">
        <v>0</v>
      </c>
      <c r="Z253">
        <v>0</v>
      </c>
      <c r="AA253">
        <v>0</v>
      </c>
      <c r="AB253">
        <v>0</v>
      </c>
      <c r="AC253">
        <v>0</v>
      </c>
      <c r="AD253">
        <v>0</v>
      </c>
      <c r="AE253">
        <v>0</v>
      </c>
      <c r="AF253">
        <v>0</v>
      </c>
      <c r="AG253">
        <v>0</v>
      </c>
      <c r="AH253">
        <v>0</v>
      </c>
      <c r="AI253">
        <v>0</v>
      </c>
      <c r="AJ253">
        <v>0</v>
      </c>
      <c r="AK253">
        <v>2.3237410195814283E-3</v>
      </c>
      <c r="AL253">
        <v>0.11235088795322712</v>
      </c>
      <c r="AM253">
        <v>1.1136082363118136</v>
      </c>
      <c r="AN253">
        <v>5.3090846685202884</v>
      </c>
      <c r="AO253">
        <v>9.5736335511889976</v>
      </c>
      <c r="AP253">
        <v>11.099728125038608</v>
      </c>
      <c r="AQ253">
        <v>12.2737642558417</v>
      </c>
      <c r="AR253">
        <v>15.057904657895522</v>
      </c>
      <c r="AS253">
        <v>19.30470015069589</v>
      </c>
      <c r="AT253">
        <v>21.613312280754535</v>
      </c>
      <c r="AU253">
        <v>21.777016013564943</v>
      </c>
      <c r="AV253">
        <v>22.904995281677738</v>
      </c>
      <c r="AW253">
        <v>24.977454798210335</v>
      </c>
      <c r="AX253">
        <v>28.366789632539621</v>
      </c>
      <c r="AY253">
        <v>30.934700330570546</v>
      </c>
      <c r="AZ253">
        <v>34.906338331816151</v>
      </c>
      <c r="BA253">
        <v>43.711972404541704</v>
      </c>
      <c r="BB253">
        <v>50.653954869927624</v>
      </c>
      <c r="BC253">
        <v>55.401715134384091</v>
      </c>
      <c r="BD253">
        <v>59.809323048915125</v>
      </c>
      <c r="BE253">
        <v>60.149475398840508</v>
      </c>
      <c r="BF253">
        <v>60.005749053801452</v>
      </c>
      <c r="BG253">
        <v>67.24955684376954</v>
      </c>
      <c r="BH253">
        <v>100.00000000000001</v>
      </c>
      <c r="BI253">
        <v>113.91271019977943</v>
      </c>
      <c r="BJ253">
        <v>130.35979495041445</v>
      </c>
      <c r="BK253">
        <v>144.6366118909593</v>
      </c>
      <c r="BL253">
        <v>156.04369280889148</v>
      </c>
      <c r="BM253">
        <v>160.30757437838344</v>
      </c>
      <c r="BN253">
        <v>175.317395678628</v>
      </c>
      <c r="BO253">
        <v>210.70282182724085</v>
      </c>
      <c r="BP253">
        <v>237.77607435442889</v>
      </c>
      <c r="BQ253">
        <v>237.77607435442889</v>
      </c>
      <c r="BR253">
        <v>237.77607435442889</v>
      </c>
    </row>
    <row r="254" spans="1:70" x14ac:dyDescent="0.35">
      <c r="A254" t="s">
        <v>16</v>
      </c>
      <c r="B254" t="s">
        <v>1950</v>
      </c>
      <c r="C254" t="s">
        <v>1977</v>
      </c>
      <c r="D254" t="s">
        <v>1978</v>
      </c>
      <c r="E254" t="s">
        <v>1213</v>
      </c>
      <c r="F254" t="s">
        <v>1213</v>
      </c>
      <c r="G254" t="s">
        <v>1213</v>
      </c>
      <c r="H254" t="s">
        <v>1213</v>
      </c>
      <c r="I254" t="s">
        <v>1213</v>
      </c>
      <c r="J254" t="s">
        <v>1213</v>
      </c>
      <c r="K254" t="s">
        <v>1213</v>
      </c>
      <c r="L254" t="s">
        <v>1213</v>
      </c>
      <c r="M254" t="s">
        <v>1213</v>
      </c>
      <c r="N254" t="s">
        <v>1213</v>
      </c>
      <c r="O254" t="s">
        <v>1213</v>
      </c>
      <c r="P254" t="s">
        <v>1213</v>
      </c>
      <c r="Q254" t="s">
        <v>1213</v>
      </c>
      <c r="R254" t="s">
        <v>1213</v>
      </c>
      <c r="S254" t="s">
        <v>1213</v>
      </c>
      <c r="T254" t="s">
        <v>1213</v>
      </c>
      <c r="U254" t="s">
        <v>1213</v>
      </c>
      <c r="V254" t="s">
        <v>1213</v>
      </c>
      <c r="W254" t="s">
        <v>1213</v>
      </c>
      <c r="X254" t="s">
        <v>1213</v>
      </c>
      <c r="Y254" t="s">
        <v>1213</v>
      </c>
      <c r="Z254" t="s">
        <v>1213</v>
      </c>
      <c r="AA254" t="s">
        <v>1213</v>
      </c>
      <c r="AB254" t="s">
        <v>1213</v>
      </c>
      <c r="AC254" t="s">
        <v>1213</v>
      </c>
      <c r="AD254" t="s">
        <v>1213</v>
      </c>
      <c r="AE254" t="s">
        <v>1213</v>
      </c>
      <c r="AF254" t="s">
        <v>1213</v>
      </c>
      <c r="AG254" t="s">
        <v>1213</v>
      </c>
      <c r="AH254" t="s">
        <v>1213</v>
      </c>
      <c r="AI254" t="s">
        <v>1213</v>
      </c>
      <c r="AJ254" t="s">
        <v>1213</v>
      </c>
      <c r="AK254" t="s">
        <v>1213</v>
      </c>
      <c r="AL254" t="s">
        <v>1213</v>
      </c>
      <c r="AM254" t="s">
        <v>1213</v>
      </c>
      <c r="AN254" t="s">
        <v>1213</v>
      </c>
      <c r="AO254" t="s">
        <v>1213</v>
      </c>
      <c r="AP254" t="s">
        <v>1213</v>
      </c>
      <c r="AQ254" t="s">
        <v>1213</v>
      </c>
      <c r="AR254" t="s">
        <v>1213</v>
      </c>
      <c r="AS254" t="s">
        <v>1213</v>
      </c>
      <c r="AT254" t="s">
        <v>1213</v>
      </c>
      <c r="AU254" t="s">
        <v>1213</v>
      </c>
      <c r="AV254" t="s">
        <v>1213</v>
      </c>
      <c r="AW254" t="s">
        <v>1213</v>
      </c>
      <c r="AX254" t="s">
        <v>1213</v>
      </c>
      <c r="AY254" t="s">
        <v>1213</v>
      </c>
      <c r="AZ254" t="s">
        <v>1213</v>
      </c>
      <c r="BA254" t="s">
        <v>1213</v>
      </c>
      <c r="BB254" t="s">
        <v>1213</v>
      </c>
      <c r="BC254" t="s">
        <v>1213</v>
      </c>
      <c r="BD254" t="s">
        <v>1213</v>
      </c>
      <c r="BE254" t="s">
        <v>1213</v>
      </c>
      <c r="BF254" t="s">
        <v>1213</v>
      </c>
      <c r="BG254" t="s">
        <v>1213</v>
      </c>
      <c r="BH254" t="s">
        <v>1213</v>
      </c>
      <c r="BI254" t="s">
        <v>1213</v>
      </c>
      <c r="BJ254" t="s">
        <v>1213</v>
      </c>
      <c r="BK254" t="s">
        <v>1213</v>
      </c>
      <c r="BL254" t="s">
        <v>1213</v>
      </c>
      <c r="BM254" t="s">
        <v>1213</v>
      </c>
      <c r="BN254" t="s">
        <v>1213</v>
      </c>
      <c r="BO254" t="s">
        <v>1213</v>
      </c>
      <c r="BP254" t="s">
        <v>1213</v>
      </c>
      <c r="BQ254" t="s">
        <v>1213</v>
      </c>
      <c r="BR254" t="s">
        <v>1213</v>
      </c>
    </row>
    <row r="255" spans="1:70" x14ac:dyDescent="0.35">
      <c r="A255" t="s">
        <v>1951</v>
      </c>
      <c r="B255" t="s">
        <v>1952</v>
      </c>
      <c r="C255" t="s">
        <v>1977</v>
      </c>
      <c r="D255" t="s">
        <v>1978</v>
      </c>
      <c r="E255">
        <v>2.4984704767992594E-6</v>
      </c>
      <c r="F255">
        <v>3.0668041517889527E-6</v>
      </c>
      <c r="G255">
        <v>3.4013134955645194E-6</v>
      </c>
      <c r="H255">
        <v>4.1242523294470096E-6</v>
      </c>
      <c r="I255">
        <v>5.8716739434899807E-6</v>
      </c>
      <c r="J255">
        <v>9.1924905381625777E-6</v>
      </c>
      <c r="K255">
        <v>1.5945541660213516E-5</v>
      </c>
      <c r="L255">
        <v>3.0180971381078763E-5</v>
      </c>
      <c r="M255">
        <v>6.8008892802870767E-5</v>
      </c>
      <c r="N255">
        <v>8.22680906600857E-5</v>
      </c>
      <c r="O255">
        <v>9.5682844765451299E-5</v>
      </c>
      <c r="P255">
        <v>1.186018416400751E-4</v>
      </c>
      <c r="Q255">
        <v>2.0931436982358023E-4</v>
      </c>
      <c r="R255">
        <v>4.1234358447153586E-4</v>
      </c>
      <c r="S255">
        <v>7.3072814254153298E-4</v>
      </c>
      <c r="T255">
        <v>1.3255801930228005E-3</v>
      </c>
      <c r="U255">
        <v>1.9966293111003982E-3</v>
      </c>
      <c r="V255">
        <v>3.1585911995204224E-3</v>
      </c>
      <c r="W255">
        <v>4.5656912621259548E-3</v>
      </c>
      <c r="X255">
        <v>7.617594995706938E-3</v>
      </c>
      <c r="Y255">
        <v>1.245292667813786E-2</v>
      </c>
      <c r="Z255">
        <v>1.669256739022737E-2</v>
      </c>
      <c r="AA255">
        <v>1.9862903468021498E-2</v>
      </c>
      <c r="AB255">
        <v>2.9634931496809038E-2</v>
      </c>
      <c r="AC255">
        <v>4.6024359528149213E-2</v>
      </c>
      <c r="AD255">
        <v>7.9264332241298321E-2</v>
      </c>
      <c r="AE255">
        <v>0.13980693365488756</v>
      </c>
      <c r="AF255">
        <v>0.2286775352287605</v>
      </c>
      <c r="AG255">
        <v>0.37089656837111834</v>
      </c>
      <c r="AH255">
        <v>0.66927335053807135</v>
      </c>
      <c r="AI255">
        <v>1.4223792489899438</v>
      </c>
      <c r="AJ255">
        <v>2.8728033107081705</v>
      </c>
      <c r="AK255">
        <v>4.8395012978145271</v>
      </c>
      <c r="AL255">
        <v>7.4577098501982082</v>
      </c>
      <c r="AM255">
        <v>10.793994072371126</v>
      </c>
      <c r="AN255">
        <v>15.354275207084191</v>
      </c>
      <c r="AO255">
        <v>19.705991348519923</v>
      </c>
      <c r="AP255">
        <v>23.611484198179074</v>
      </c>
      <c r="AQ255">
        <v>26.164138355030797</v>
      </c>
      <c r="AR255">
        <v>27.644685322707375</v>
      </c>
      <c r="AS255">
        <v>28.961629677903755</v>
      </c>
      <c r="AT255">
        <v>30.224165773984318</v>
      </c>
      <c r="AU255">
        <v>34.447229052718939</v>
      </c>
      <c r="AV255">
        <v>41.123009095693241</v>
      </c>
      <c r="AW255">
        <v>44.888891863801739</v>
      </c>
      <c r="AX255">
        <v>46.998345409938906</v>
      </c>
      <c r="AY255">
        <v>50.005134934672192</v>
      </c>
      <c r="AZ255">
        <v>54.062874422319801</v>
      </c>
      <c r="BA255">
        <v>58.32144691048093</v>
      </c>
      <c r="BB255">
        <v>62.440235065898293</v>
      </c>
      <c r="BC255">
        <v>66.622924630569912</v>
      </c>
      <c r="BD255">
        <v>72.014606036400977</v>
      </c>
      <c r="BE255">
        <v>77.846180179152356</v>
      </c>
      <c r="BF255">
        <v>84.521595253037844</v>
      </c>
      <c r="BG255">
        <v>92.024875905745347</v>
      </c>
      <c r="BH255">
        <v>100</v>
      </c>
      <c r="BI255">
        <v>109.63941347635078</v>
      </c>
      <c r="BJ255">
        <v>116.45689507616818</v>
      </c>
      <c r="BK255">
        <v>125.31522793404444</v>
      </c>
      <c r="BL255">
        <v>135.19256005020833</v>
      </c>
      <c r="BM255">
        <v>148.38249557825037</v>
      </c>
      <c r="BN255">
        <v>159.87904376105436</v>
      </c>
      <c r="BO255">
        <v>174.43503917483841</v>
      </c>
      <c r="BP255">
        <v>184.67281233689863</v>
      </c>
      <c r="BQ255">
        <v>184.67281233689863</v>
      </c>
      <c r="BR255">
        <v>184.67281233689863</v>
      </c>
    </row>
    <row r="256" spans="1:70" x14ac:dyDescent="0.35">
      <c r="A256" t="s">
        <v>1953</v>
      </c>
      <c r="B256" t="s">
        <v>1954</v>
      </c>
      <c r="C256" t="s">
        <v>1977</v>
      </c>
      <c r="D256" t="s">
        <v>1978</v>
      </c>
      <c r="E256">
        <v>12.478007906605843</v>
      </c>
      <c r="F256">
        <v>12.611612950407119</v>
      </c>
      <c r="G256">
        <v>12.762797605235049</v>
      </c>
      <c r="H256">
        <v>12.921014104473434</v>
      </c>
      <c r="I256">
        <v>13.086262448122463</v>
      </c>
      <c r="J256">
        <v>13.293701858235158</v>
      </c>
      <c r="K256">
        <v>13.694516989639176</v>
      </c>
      <c r="L256">
        <v>14.074236587811543</v>
      </c>
      <c r="M256">
        <v>14.675459284917611</v>
      </c>
      <c r="N256">
        <v>15.477089547725736</v>
      </c>
      <c r="O256">
        <v>16.380681554487573</v>
      </c>
      <c r="P256">
        <v>17.083865995547352</v>
      </c>
      <c r="Q256">
        <v>17.64289762618985</v>
      </c>
      <c r="R256">
        <v>18.732833509832545</v>
      </c>
      <c r="S256">
        <v>20.803711688753591</v>
      </c>
      <c r="T256">
        <v>22.705825601820329</v>
      </c>
      <c r="U256">
        <v>24.010232739986179</v>
      </c>
      <c r="V256">
        <v>25.571302199138852</v>
      </c>
      <c r="W256">
        <v>27.522639023079812</v>
      </c>
      <c r="X256">
        <v>30.620166485948143</v>
      </c>
      <c r="Y256">
        <v>34.768954688200772</v>
      </c>
      <c r="Z256">
        <v>38.362227182016284</v>
      </c>
      <c r="AA256">
        <v>40.714379137361263</v>
      </c>
      <c r="AB256">
        <v>42.022302197732479</v>
      </c>
      <c r="AC256">
        <v>43.829486211256153</v>
      </c>
      <c r="AD256">
        <v>45.383523825998182</v>
      </c>
      <c r="AE256">
        <v>46.24492476629645</v>
      </c>
      <c r="AF256">
        <v>47.939599269250486</v>
      </c>
      <c r="AG256">
        <v>49.894452015396716</v>
      </c>
      <c r="AH256">
        <v>52.302858726026457</v>
      </c>
      <c r="AI256">
        <v>55.126144256881496</v>
      </c>
      <c r="AJ256">
        <v>57.46071660119992</v>
      </c>
      <c r="AK256">
        <v>59.201098092822896</v>
      </c>
      <c r="AL256">
        <v>60.948511428856428</v>
      </c>
      <c r="AM256">
        <v>62.537708265651496</v>
      </c>
      <c r="AN256">
        <v>64.292153446095668</v>
      </c>
      <c r="AO256">
        <v>66.176687748135947</v>
      </c>
      <c r="AP256">
        <v>67.723693518467428</v>
      </c>
      <c r="AQ256">
        <v>68.774954257851732</v>
      </c>
      <c r="AR256">
        <v>70.279768961719725</v>
      </c>
      <c r="AS256">
        <v>72.653016450296448</v>
      </c>
      <c r="AT256">
        <v>74.70631501819102</v>
      </c>
      <c r="AU256">
        <v>75.891180801376692</v>
      </c>
      <c r="AV256">
        <v>77.613982681973212</v>
      </c>
      <c r="AW256">
        <v>79.691892705304824</v>
      </c>
      <c r="AX256">
        <v>82.395636881179769</v>
      </c>
      <c r="AY256">
        <v>85.053674068385703</v>
      </c>
      <c r="AZ256">
        <v>87.47997682304036</v>
      </c>
      <c r="BA256">
        <v>90.838420872763919</v>
      </c>
      <c r="BB256">
        <v>90.515448258985188</v>
      </c>
      <c r="BC256">
        <v>91.999940932506519</v>
      </c>
      <c r="BD256">
        <v>94.904233310971577</v>
      </c>
      <c r="BE256">
        <v>96.868121977185069</v>
      </c>
      <c r="BF256">
        <v>98.287077860799997</v>
      </c>
      <c r="BG256">
        <v>99.881513421681319</v>
      </c>
      <c r="BH256">
        <v>100</v>
      </c>
      <c r="BI256">
        <v>101.26158320570509</v>
      </c>
      <c r="BJ256">
        <v>103.41856631943408</v>
      </c>
      <c r="BK256">
        <v>105.94465094627515</v>
      </c>
      <c r="BL256">
        <v>107.86459058492224</v>
      </c>
      <c r="BM256">
        <v>109.19519134351789</v>
      </c>
      <c r="BN256">
        <v>114.32502731871509</v>
      </c>
      <c r="BO256">
        <v>123.47423039978774</v>
      </c>
      <c r="BP256">
        <v>128.55684753976846</v>
      </c>
      <c r="BQ256">
        <v>128.55684753976846</v>
      </c>
      <c r="BR256">
        <v>128.55684753976846</v>
      </c>
    </row>
    <row r="257" spans="1:70" x14ac:dyDescent="0.35">
      <c r="A257" t="s">
        <v>52</v>
      </c>
      <c r="B257" t="s">
        <v>926</v>
      </c>
      <c r="C257" t="s">
        <v>1977</v>
      </c>
      <c r="D257" t="s">
        <v>1978</v>
      </c>
      <c r="E257">
        <v>0</v>
      </c>
      <c r="F257">
        <v>0</v>
      </c>
      <c r="G257">
        <v>0</v>
      </c>
      <c r="H257">
        <v>0</v>
      </c>
      <c r="I257">
        <v>0</v>
      </c>
      <c r="J257">
        <v>0</v>
      </c>
      <c r="K257">
        <v>0</v>
      </c>
      <c r="L257">
        <v>0</v>
      </c>
      <c r="M257">
        <v>0</v>
      </c>
      <c r="N257">
        <v>0</v>
      </c>
      <c r="O257">
        <v>0</v>
      </c>
      <c r="P257">
        <v>0</v>
      </c>
      <c r="Q257">
        <v>0</v>
      </c>
      <c r="R257">
        <v>0</v>
      </c>
      <c r="S257">
        <v>0</v>
      </c>
      <c r="T257">
        <v>0</v>
      </c>
      <c r="U257">
        <v>0</v>
      </c>
      <c r="V257">
        <v>0</v>
      </c>
      <c r="W257">
        <v>0</v>
      </c>
      <c r="X257">
        <v>0</v>
      </c>
      <c r="Y257">
        <v>0</v>
      </c>
      <c r="Z257">
        <v>0</v>
      </c>
      <c r="AA257">
        <v>0</v>
      </c>
      <c r="AB257">
        <v>0</v>
      </c>
      <c r="AC257">
        <v>0</v>
      </c>
      <c r="AD257">
        <v>0</v>
      </c>
      <c r="AE257">
        <v>0</v>
      </c>
      <c r="AF257">
        <v>0</v>
      </c>
      <c r="AG257">
        <v>0</v>
      </c>
      <c r="AH257">
        <v>0</v>
      </c>
      <c r="AI257">
        <v>0</v>
      </c>
      <c r="AJ257">
        <v>0</v>
      </c>
      <c r="AK257">
        <v>0</v>
      </c>
      <c r="AL257">
        <v>0</v>
      </c>
      <c r="AM257">
        <v>0</v>
      </c>
      <c r="AN257">
        <v>0</v>
      </c>
      <c r="AO257">
        <v>0</v>
      </c>
      <c r="AP257">
        <v>0</v>
      </c>
      <c r="AQ257">
        <v>0</v>
      </c>
      <c r="AR257">
        <v>0</v>
      </c>
      <c r="AS257">
        <v>0</v>
      </c>
      <c r="AT257">
        <v>0</v>
      </c>
      <c r="AU257">
        <v>0</v>
      </c>
      <c r="AV257">
        <v>0</v>
      </c>
      <c r="AW257">
        <v>0</v>
      </c>
      <c r="AX257">
        <v>0</v>
      </c>
      <c r="AY257">
        <v>0</v>
      </c>
      <c r="AZ257">
        <v>0</v>
      </c>
      <c r="BA257">
        <v>0</v>
      </c>
      <c r="BB257">
        <v>0</v>
      </c>
      <c r="BC257">
        <v>58.406658700422284</v>
      </c>
      <c r="BD257">
        <v>66.454947126570758</v>
      </c>
      <c r="BE257">
        <v>75.232849956200027</v>
      </c>
      <c r="BF257">
        <v>84.141497750251006</v>
      </c>
      <c r="BG257">
        <v>91.952431710560973</v>
      </c>
      <c r="BH257">
        <v>99.999999999999986</v>
      </c>
      <c r="BI257">
        <v>108.13088669523607</v>
      </c>
      <c r="BJ257">
        <v>123.13485014378807</v>
      </c>
      <c r="BK257">
        <v>144.713222496475</v>
      </c>
      <c r="BL257">
        <v>165.73388308983095</v>
      </c>
      <c r="BM257">
        <v>187.06007124724047</v>
      </c>
      <c r="BN257">
        <v>207.35466685489337</v>
      </c>
      <c r="BO257">
        <v>231.08981676485351</v>
      </c>
      <c r="BP257">
        <v>0</v>
      </c>
      <c r="BQ257">
        <v>0</v>
      </c>
      <c r="BR257">
        <v>0</v>
      </c>
    </row>
    <row r="258" spans="1:70" x14ac:dyDescent="0.35">
      <c r="A258" t="s">
        <v>1955</v>
      </c>
      <c r="B258" t="s">
        <v>1956</v>
      </c>
      <c r="C258" t="s">
        <v>1977</v>
      </c>
      <c r="D258" t="s">
        <v>1978</v>
      </c>
      <c r="E258">
        <v>0</v>
      </c>
      <c r="F258">
        <v>0</v>
      </c>
      <c r="G258">
        <v>0</v>
      </c>
      <c r="H258">
        <v>0</v>
      </c>
      <c r="I258">
        <v>0</v>
      </c>
      <c r="J258">
        <v>0</v>
      </c>
      <c r="K258">
        <v>0</v>
      </c>
      <c r="L258">
        <v>0</v>
      </c>
      <c r="M258">
        <v>0</v>
      </c>
      <c r="N258">
        <v>0</v>
      </c>
      <c r="O258">
        <v>0</v>
      </c>
      <c r="P258">
        <v>0</v>
      </c>
      <c r="Q258">
        <v>0</v>
      </c>
      <c r="R258">
        <v>0</v>
      </c>
      <c r="S258">
        <v>18.67655325473379</v>
      </c>
      <c r="T258">
        <v>19.94613058485082</v>
      </c>
      <c r="U258">
        <v>22.197845799455902</v>
      </c>
      <c r="V258">
        <v>24.459121084318408</v>
      </c>
      <c r="W258">
        <v>26.520909569830142</v>
      </c>
      <c r="X258">
        <v>30.660419991250794</v>
      </c>
      <c r="Y258">
        <v>35.936304097285763</v>
      </c>
      <c r="Z258">
        <v>40.513028398468911</v>
      </c>
      <c r="AA258">
        <v>43.441414056631992</v>
      </c>
      <c r="AB258">
        <v>45.812614984142868</v>
      </c>
      <c r="AC258">
        <v>47.050451516634325</v>
      </c>
      <c r="AD258">
        <v>48.057183018766892</v>
      </c>
      <c r="AE258">
        <v>48.551051302754246</v>
      </c>
      <c r="AF258">
        <v>50.156123225713053</v>
      </c>
      <c r="AG258">
        <v>50.270092829710123</v>
      </c>
      <c r="AH258">
        <v>51.694712879673574</v>
      </c>
      <c r="AI258">
        <v>55.626664217572674</v>
      </c>
      <c r="AJ258">
        <v>58.681682769161071</v>
      </c>
      <c r="AK258">
        <v>60.71414070710896</v>
      </c>
      <c r="AL258">
        <v>63.319612487375366</v>
      </c>
      <c r="AM258">
        <v>63.958475434225754</v>
      </c>
      <c r="AN258">
        <v>65.070312237663614</v>
      </c>
      <c r="AO258">
        <v>67.938547271589968</v>
      </c>
      <c r="AP258">
        <v>68.239933557715887</v>
      </c>
      <c r="AQ258">
        <v>69.701910311211591</v>
      </c>
      <c r="AR258">
        <v>70.408374332918299</v>
      </c>
      <c r="AS258">
        <v>70.526434839761166</v>
      </c>
      <c r="AT258">
        <v>71.16177821279426</v>
      </c>
      <c r="AU258">
        <v>72.482187847219592</v>
      </c>
      <c r="AV258">
        <v>72.631487896340431</v>
      </c>
      <c r="AW258">
        <v>74.781408603681584</v>
      </c>
      <c r="AX258">
        <v>77.573319522242642</v>
      </c>
      <c r="AY258">
        <v>79.699352221724411</v>
      </c>
      <c r="AZ258">
        <v>85.466514519166964</v>
      </c>
      <c r="BA258">
        <v>94.069780549710174</v>
      </c>
      <c r="BB258">
        <v>94.466321480175367</v>
      </c>
      <c r="BC258">
        <v>95.172087894778159</v>
      </c>
      <c r="BD258">
        <v>98.204300228400584</v>
      </c>
      <c r="BE258">
        <v>100.75608411435729</v>
      </c>
      <c r="BF258">
        <v>101.56729936205404</v>
      </c>
      <c r="BG258">
        <v>101.76419626683496</v>
      </c>
      <c r="BH258">
        <v>99.999999999999986</v>
      </c>
      <c r="BI258">
        <v>99.850358352366243</v>
      </c>
      <c r="BJ258">
        <v>102.00047255257165</v>
      </c>
      <c r="BK258">
        <v>104.37111128613016</v>
      </c>
      <c r="BL258">
        <v>105.32409230526932</v>
      </c>
      <c r="BM258">
        <v>104.66251870520539</v>
      </c>
      <c r="BN258">
        <v>106.30857682917198</v>
      </c>
      <c r="BO258">
        <v>112.32574623926874</v>
      </c>
      <c r="BP258">
        <v>117.45294163975716</v>
      </c>
      <c r="BQ258">
        <v>117.45294163975716</v>
      </c>
      <c r="BR258">
        <v>117.45294163975716</v>
      </c>
    </row>
    <row r="259" spans="1:70" x14ac:dyDescent="0.35">
      <c r="A259" t="s">
        <v>1957</v>
      </c>
      <c r="B259" t="s">
        <v>1958</v>
      </c>
      <c r="C259" t="s">
        <v>1977</v>
      </c>
      <c r="D259" t="s">
        <v>1978</v>
      </c>
      <c r="E259">
        <v>0</v>
      </c>
      <c r="F259">
        <v>0</v>
      </c>
      <c r="G259">
        <v>0</v>
      </c>
      <c r="H259">
        <v>0</v>
      </c>
      <c r="I259">
        <v>0</v>
      </c>
      <c r="J259">
        <v>0</v>
      </c>
      <c r="K259">
        <v>0</v>
      </c>
      <c r="L259">
        <v>0</v>
      </c>
      <c r="M259">
        <v>0</v>
      </c>
      <c r="N259">
        <v>0</v>
      </c>
      <c r="O259">
        <v>0</v>
      </c>
      <c r="P259">
        <v>0</v>
      </c>
      <c r="Q259">
        <v>0</v>
      </c>
      <c r="R259">
        <v>0</v>
      </c>
      <c r="S259">
        <v>0</v>
      </c>
      <c r="T259">
        <v>0</v>
      </c>
      <c r="U259">
        <v>0</v>
      </c>
      <c r="V259">
        <v>0</v>
      </c>
      <c r="W259">
        <v>0</v>
      </c>
      <c r="X259">
        <v>0</v>
      </c>
      <c r="Y259">
        <v>0</v>
      </c>
      <c r="Z259">
        <v>0</v>
      </c>
      <c r="AA259">
        <v>0</v>
      </c>
      <c r="AB259">
        <v>0</v>
      </c>
      <c r="AC259">
        <v>0</v>
      </c>
      <c r="AD259">
        <v>0</v>
      </c>
      <c r="AE259">
        <v>0</v>
      </c>
      <c r="AF259">
        <v>0</v>
      </c>
      <c r="AG259">
        <v>0</v>
      </c>
      <c r="AH259">
        <v>0</v>
      </c>
      <c r="AI259">
        <v>0</v>
      </c>
      <c r="AJ259">
        <v>0</v>
      </c>
      <c r="AK259">
        <v>0</v>
      </c>
      <c r="AL259">
        <v>0</v>
      </c>
      <c r="AM259">
        <v>0</v>
      </c>
      <c r="AN259">
        <v>0</v>
      </c>
      <c r="AO259">
        <v>0</v>
      </c>
      <c r="AP259">
        <v>0</v>
      </c>
      <c r="AQ259">
        <v>0</v>
      </c>
      <c r="AR259">
        <v>0</v>
      </c>
      <c r="AS259">
        <v>0</v>
      </c>
      <c r="AT259">
        <v>0</v>
      </c>
      <c r="AU259">
        <v>0</v>
      </c>
      <c r="AV259">
        <v>0</v>
      </c>
      <c r="AW259">
        <v>0</v>
      </c>
      <c r="AX259">
        <v>0</v>
      </c>
      <c r="AY259">
        <v>0</v>
      </c>
      <c r="AZ259">
        <v>0</v>
      </c>
      <c r="BA259">
        <v>7.9514332663867107</v>
      </c>
      <c r="BB259">
        <v>10.104756253423414</v>
      </c>
      <c r="BC259">
        <v>12.953030856308208</v>
      </c>
      <c r="BD259">
        <v>16.33250410808845</v>
      </c>
      <c r="BE259">
        <v>19.773598685411756</v>
      </c>
      <c r="BF259">
        <v>27.80947599050587</v>
      </c>
      <c r="BG259">
        <v>45.098251780171779</v>
      </c>
      <c r="BH259">
        <v>99.999999999999986</v>
      </c>
      <c r="BI259">
        <v>354.94853478181597</v>
      </c>
      <c r="BJ259">
        <v>0</v>
      </c>
      <c r="BK259">
        <v>0</v>
      </c>
      <c r="BL259">
        <v>0</v>
      </c>
      <c r="BM259">
        <v>0</v>
      </c>
      <c r="BN259">
        <v>0</v>
      </c>
      <c r="BO259">
        <v>0</v>
      </c>
      <c r="BP259">
        <v>0</v>
      </c>
      <c r="BQ259">
        <v>0</v>
      </c>
      <c r="BR259">
        <v>0</v>
      </c>
    </row>
    <row r="260" spans="1:70" x14ac:dyDescent="0.35">
      <c r="A260" t="s">
        <v>1959</v>
      </c>
      <c r="B260" t="s">
        <v>1960</v>
      </c>
      <c r="C260" t="s">
        <v>1977</v>
      </c>
      <c r="D260" t="s">
        <v>1978</v>
      </c>
      <c r="E260" t="s">
        <v>1213</v>
      </c>
      <c r="F260" t="s">
        <v>1213</v>
      </c>
      <c r="G260" t="s">
        <v>1213</v>
      </c>
      <c r="H260" t="s">
        <v>1213</v>
      </c>
      <c r="I260" t="s">
        <v>1213</v>
      </c>
      <c r="J260" t="s">
        <v>1213</v>
      </c>
      <c r="K260" t="s">
        <v>1213</v>
      </c>
      <c r="L260" t="s">
        <v>1213</v>
      </c>
      <c r="M260" t="s">
        <v>1213</v>
      </c>
      <c r="N260" t="s">
        <v>1213</v>
      </c>
      <c r="O260" t="s">
        <v>1213</v>
      </c>
      <c r="P260" t="s">
        <v>1213</v>
      </c>
      <c r="Q260" t="s">
        <v>1213</v>
      </c>
      <c r="R260" t="s">
        <v>1213</v>
      </c>
      <c r="S260" t="s">
        <v>1213</v>
      </c>
      <c r="T260" t="s">
        <v>1213</v>
      </c>
      <c r="U260" t="s">
        <v>1213</v>
      </c>
      <c r="V260" t="s">
        <v>1213</v>
      </c>
      <c r="W260" t="s">
        <v>1213</v>
      </c>
      <c r="X260" t="s">
        <v>1213</v>
      </c>
      <c r="Y260" t="s">
        <v>1213</v>
      </c>
      <c r="Z260" t="s">
        <v>1213</v>
      </c>
      <c r="AA260" t="s">
        <v>1213</v>
      </c>
      <c r="AB260" t="s">
        <v>1213</v>
      </c>
      <c r="AC260" t="s">
        <v>1213</v>
      </c>
      <c r="AD260" t="s">
        <v>1213</v>
      </c>
      <c r="AE260" t="s">
        <v>1213</v>
      </c>
      <c r="AF260" t="s">
        <v>1213</v>
      </c>
      <c r="AG260" t="s">
        <v>1213</v>
      </c>
      <c r="AH260" t="s">
        <v>1213</v>
      </c>
      <c r="AI260" t="s">
        <v>1213</v>
      </c>
      <c r="AJ260" t="s">
        <v>1213</v>
      </c>
      <c r="AK260" t="s">
        <v>1213</v>
      </c>
      <c r="AL260" t="s">
        <v>1213</v>
      </c>
      <c r="AM260" t="s">
        <v>1213</v>
      </c>
      <c r="AN260" t="s">
        <v>1213</v>
      </c>
      <c r="AO260" t="s">
        <v>1213</v>
      </c>
      <c r="AP260" t="s">
        <v>1213</v>
      </c>
      <c r="AQ260" t="s">
        <v>1213</v>
      </c>
      <c r="AR260" t="s">
        <v>1213</v>
      </c>
      <c r="AS260" t="s">
        <v>1213</v>
      </c>
      <c r="AT260" t="s">
        <v>1213</v>
      </c>
      <c r="AU260" t="s">
        <v>1213</v>
      </c>
      <c r="AV260" t="s">
        <v>1213</v>
      </c>
      <c r="AW260" t="s">
        <v>1213</v>
      </c>
      <c r="AX260" t="s">
        <v>1213</v>
      </c>
      <c r="AY260" t="s">
        <v>1213</v>
      </c>
      <c r="AZ260" t="s">
        <v>1213</v>
      </c>
      <c r="BA260" t="s">
        <v>1213</v>
      </c>
      <c r="BB260" t="s">
        <v>1213</v>
      </c>
      <c r="BC260" t="s">
        <v>1213</v>
      </c>
      <c r="BD260" t="s">
        <v>1213</v>
      </c>
      <c r="BE260" t="s">
        <v>1213</v>
      </c>
      <c r="BF260" t="s">
        <v>1213</v>
      </c>
      <c r="BG260" t="s">
        <v>1213</v>
      </c>
      <c r="BH260" t="s">
        <v>1213</v>
      </c>
      <c r="BI260" t="s">
        <v>1213</v>
      </c>
      <c r="BJ260" t="s">
        <v>1213</v>
      </c>
      <c r="BK260" t="s">
        <v>1213</v>
      </c>
      <c r="BL260" t="s">
        <v>1213</v>
      </c>
      <c r="BM260" t="s">
        <v>1213</v>
      </c>
      <c r="BN260" t="s">
        <v>1213</v>
      </c>
      <c r="BO260" t="s">
        <v>1213</v>
      </c>
      <c r="BP260" t="s">
        <v>1213</v>
      </c>
      <c r="BQ260" t="s">
        <v>1213</v>
      </c>
      <c r="BR260" t="s">
        <v>1213</v>
      </c>
    </row>
    <row r="261" spans="1:70" x14ac:dyDescent="0.35">
      <c r="A261" t="s">
        <v>1961</v>
      </c>
      <c r="B261" t="s">
        <v>1962</v>
      </c>
      <c r="C261" t="s">
        <v>1977</v>
      </c>
      <c r="D261" t="s">
        <v>1978</v>
      </c>
      <c r="E261" t="s">
        <v>1213</v>
      </c>
      <c r="F261" t="s">
        <v>1213</v>
      </c>
      <c r="G261" t="s">
        <v>1213</v>
      </c>
      <c r="H261" t="s">
        <v>1213</v>
      </c>
      <c r="I261" t="s">
        <v>1213</v>
      </c>
      <c r="J261" t="s">
        <v>1213</v>
      </c>
      <c r="K261" t="s">
        <v>1213</v>
      </c>
      <c r="L261" t="s">
        <v>1213</v>
      </c>
      <c r="M261" t="s">
        <v>1213</v>
      </c>
      <c r="N261" t="s">
        <v>1213</v>
      </c>
      <c r="O261" t="s">
        <v>1213</v>
      </c>
      <c r="P261" t="s">
        <v>1213</v>
      </c>
      <c r="Q261" t="s">
        <v>1213</v>
      </c>
      <c r="R261" t="s">
        <v>1213</v>
      </c>
      <c r="S261" t="s">
        <v>1213</v>
      </c>
      <c r="T261" t="s">
        <v>1213</v>
      </c>
      <c r="U261" t="s">
        <v>1213</v>
      </c>
      <c r="V261" t="s">
        <v>1213</v>
      </c>
      <c r="W261" t="s">
        <v>1213</v>
      </c>
      <c r="X261" t="s">
        <v>1213</v>
      </c>
      <c r="Y261" t="s">
        <v>1213</v>
      </c>
      <c r="Z261" t="s">
        <v>1213</v>
      </c>
      <c r="AA261" t="s">
        <v>1213</v>
      </c>
      <c r="AB261" t="s">
        <v>1213</v>
      </c>
      <c r="AC261" t="s">
        <v>1213</v>
      </c>
      <c r="AD261" t="s">
        <v>1213</v>
      </c>
      <c r="AE261" t="s">
        <v>1213</v>
      </c>
      <c r="AF261" t="s">
        <v>1213</v>
      </c>
      <c r="AG261" t="s">
        <v>1213</v>
      </c>
      <c r="AH261" t="s">
        <v>1213</v>
      </c>
      <c r="AI261" t="s">
        <v>1213</v>
      </c>
      <c r="AJ261" t="s">
        <v>1213</v>
      </c>
      <c r="AK261" t="s">
        <v>1213</v>
      </c>
      <c r="AL261" t="s">
        <v>1213</v>
      </c>
      <c r="AM261" t="s">
        <v>1213</v>
      </c>
      <c r="AN261" t="s">
        <v>1213</v>
      </c>
      <c r="AO261" t="s">
        <v>1213</v>
      </c>
      <c r="AP261" t="s">
        <v>1213</v>
      </c>
      <c r="AQ261" t="s">
        <v>1213</v>
      </c>
      <c r="AR261" t="s">
        <v>1213</v>
      </c>
      <c r="AS261" t="s">
        <v>1213</v>
      </c>
      <c r="AT261" t="s">
        <v>1213</v>
      </c>
      <c r="AU261" t="s">
        <v>1213</v>
      </c>
      <c r="AV261" t="s">
        <v>1213</v>
      </c>
      <c r="AW261" t="s">
        <v>1213</v>
      </c>
      <c r="AX261" t="s">
        <v>1213</v>
      </c>
      <c r="AY261" t="s">
        <v>1213</v>
      </c>
      <c r="AZ261" t="s">
        <v>1213</v>
      </c>
      <c r="BA261" t="s">
        <v>1213</v>
      </c>
      <c r="BB261" t="s">
        <v>1213</v>
      </c>
      <c r="BC261" t="s">
        <v>1213</v>
      </c>
      <c r="BD261" t="s">
        <v>1213</v>
      </c>
      <c r="BE261" t="s">
        <v>1213</v>
      </c>
      <c r="BF261" t="s">
        <v>1213</v>
      </c>
      <c r="BG261" t="s">
        <v>1213</v>
      </c>
      <c r="BH261" t="s">
        <v>1213</v>
      </c>
      <c r="BI261" t="s">
        <v>1213</v>
      </c>
      <c r="BJ261" t="s">
        <v>1213</v>
      </c>
      <c r="BK261" t="s">
        <v>1213</v>
      </c>
      <c r="BL261" t="s">
        <v>1213</v>
      </c>
      <c r="BM261" t="s">
        <v>1213</v>
      </c>
      <c r="BN261" t="s">
        <v>1213</v>
      </c>
      <c r="BO261" t="s">
        <v>1213</v>
      </c>
      <c r="BP261" t="s">
        <v>1213</v>
      </c>
      <c r="BQ261" t="s">
        <v>1213</v>
      </c>
      <c r="BR261" t="s">
        <v>1213</v>
      </c>
    </row>
    <row r="262" spans="1:70" x14ac:dyDescent="0.35">
      <c r="A262" t="s">
        <v>53</v>
      </c>
      <c r="B262" t="s">
        <v>112</v>
      </c>
      <c r="C262" t="s">
        <v>1977</v>
      </c>
      <c r="D262" t="s">
        <v>1978</v>
      </c>
      <c r="E262">
        <v>0</v>
      </c>
      <c r="F262">
        <v>0</v>
      </c>
      <c r="G262">
        <v>0</v>
      </c>
      <c r="H262">
        <v>0</v>
      </c>
      <c r="I262">
        <v>0</v>
      </c>
      <c r="J262">
        <v>0</v>
      </c>
      <c r="K262">
        <v>0</v>
      </c>
      <c r="L262">
        <v>0</v>
      </c>
      <c r="M262">
        <v>0</v>
      </c>
      <c r="N262">
        <v>0</v>
      </c>
      <c r="O262">
        <v>0</v>
      </c>
      <c r="P262">
        <v>0</v>
      </c>
      <c r="Q262">
        <v>0</v>
      </c>
      <c r="R262">
        <v>0</v>
      </c>
      <c r="S262">
        <v>0</v>
      </c>
      <c r="T262">
        <v>0</v>
      </c>
      <c r="U262">
        <v>0</v>
      </c>
      <c r="V262">
        <v>0</v>
      </c>
      <c r="W262">
        <v>0</v>
      </c>
      <c r="X262">
        <v>0</v>
      </c>
      <c r="Y262">
        <v>0</v>
      </c>
      <c r="Z262">
        <v>0</v>
      </c>
      <c r="AA262">
        <v>0</v>
      </c>
      <c r="AB262">
        <v>0</v>
      </c>
      <c r="AC262">
        <v>0</v>
      </c>
      <c r="AD262">
        <v>0</v>
      </c>
      <c r="AE262">
        <v>0</v>
      </c>
      <c r="AF262">
        <v>0</v>
      </c>
      <c r="AG262">
        <v>0</v>
      </c>
      <c r="AH262">
        <v>0</v>
      </c>
      <c r="AI262">
        <v>0</v>
      </c>
      <c r="AJ262">
        <v>0</v>
      </c>
      <c r="AK262">
        <v>0</v>
      </c>
      <c r="AL262">
        <v>0</v>
      </c>
      <c r="AM262">
        <v>0</v>
      </c>
      <c r="AN262">
        <v>27.78666033736458</v>
      </c>
      <c r="AO262">
        <v>29.363553311510053</v>
      </c>
      <c r="AP262">
        <v>30.305984207952434</v>
      </c>
      <c r="AQ262">
        <v>32.508077039688523</v>
      </c>
      <c r="AR262">
        <v>33.846467845938115</v>
      </c>
      <c r="AS262">
        <v>33.267579088909763</v>
      </c>
      <c r="AT262">
        <v>33.124014677166727</v>
      </c>
      <c r="AU262">
        <v>34.392938832573066</v>
      </c>
      <c r="AV262">
        <v>35.505429400141011</v>
      </c>
      <c r="AW262">
        <v>38.258856805189865</v>
      </c>
      <c r="AX262">
        <v>41.428439508598153</v>
      </c>
      <c r="AY262">
        <v>44.501608256772641</v>
      </c>
      <c r="AZ262">
        <v>48.215022216430782</v>
      </c>
      <c r="BA262">
        <v>59.360140772580287</v>
      </c>
      <c r="BB262">
        <v>63.347351158902669</v>
      </c>
      <c r="BC262">
        <v>69.180037287757543</v>
      </c>
      <c r="BD262">
        <v>82.101299441542793</v>
      </c>
      <c r="BE262">
        <v>89.568169109661085</v>
      </c>
      <c r="BF262">
        <v>95.473107186645194</v>
      </c>
      <c r="BG262">
        <v>99.372758250425534</v>
      </c>
      <c r="BH262">
        <v>100</v>
      </c>
      <c r="BI262">
        <v>102.66824816969053</v>
      </c>
      <c r="BJ262">
        <v>106.28243424779264</v>
      </c>
      <c r="BK262">
        <v>110.04443711266865</v>
      </c>
      <c r="BL262">
        <v>113.12108553795974</v>
      </c>
      <c r="BM262">
        <v>116.76464145783807</v>
      </c>
      <c r="BN262">
        <v>118.90694048935404</v>
      </c>
      <c r="BO262">
        <v>122.66024698348255</v>
      </c>
      <c r="BP262">
        <v>126.65025335879166</v>
      </c>
      <c r="BQ262">
        <v>126.65025335879166</v>
      </c>
      <c r="BR262">
        <v>126.65025335879166</v>
      </c>
    </row>
    <row r="263" spans="1:70" x14ac:dyDescent="0.35">
      <c r="A263" t="s">
        <v>54</v>
      </c>
      <c r="B263" t="s">
        <v>919</v>
      </c>
      <c r="C263" t="s">
        <v>1977</v>
      </c>
      <c r="D263" t="s">
        <v>1978</v>
      </c>
      <c r="E263">
        <v>0</v>
      </c>
      <c r="F263">
        <v>0</v>
      </c>
      <c r="G263">
        <v>0</v>
      </c>
      <c r="H263">
        <v>0</v>
      </c>
      <c r="I263">
        <v>0</v>
      </c>
      <c r="J263">
        <v>0</v>
      </c>
      <c r="K263">
        <v>0</v>
      </c>
      <c r="L263">
        <v>0</v>
      </c>
      <c r="M263">
        <v>0</v>
      </c>
      <c r="N263">
        <v>0</v>
      </c>
      <c r="O263">
        <v>0</v>
      </c>
      <c r="P263">
        <v>0</v>
      </c>
      <c r="Q263">
        <v>0</v>
      </c>
      <c r="R263">
        <v>0</v>
      </c>
      <c r="S263">
        <v>0</v>
      </c>
      <c r="T263">
        <v>0</v>
      </c>
      <c r="U263">
        <v>18.268037720540462</v>
      </c>
      <c r="V263">
        <v>19.315985436157227</v>
      </c>
      <c r="W263">
        <v>20.554872777924594</v>
      </c>
      <c r="X263">
        <v>21.411880867390845</v>
      </c>
      <c r="Y263">
        <v>23.81860824817176</v>
      </c>
      <c r="Z263">
        <v>30.212865496003211</v>
      </c>
      <c r="AA263">
        <v>32.228832711638908</v>
      </c>
      <c r="AB263">
        <v>32.761687482291578</v>
      </c>
      <c r="AC263">
        <v>34.568953246088292</v>
      </c>
      <c r="AD263">
        <v>34.937511129123017</v>
      </c>
      <c r="AE263">
        <v>36.602682287412463</v>
      </c>
      <c r="AF263">
        <v>42.473531082016791</v>
      </c>
      <c r="AG263">
        <v>46.194310252281284</v>
      </c>
      <c r="AH263">
        <v>49.773468070044508</v>
      </c>
      <c r="AI263">
        <v>52.142407057340975</v>
      </c>
      <c r="AJ263">
        <v>55.515570180556587</v>
      </c>
      <c r="AK263">
        <v>57.768637152170086</v>
      </c>
      <c r="AL263">
        <v>59.828584097645354</v>
      </c>
      <c r="AM263">
        <v>61.206173617431865</v>
      </c>
      <c r="AN263">
        <v>62.570888468809095</v>
      </c>
      <c r="AO263">
        <v>63.137996219281753</v>
      </c>
      <c r="AP263">
        <v>64.925244887437785</v>
      </c>
      <c r="AQ263">
        <v>67.05619522254689</v>
      </c>
      <c r="AR263">
        <v>68.396631723663901</v>
      </c>
      <c r="AS263">
        <v>70.132325141776974</v>
      </c>
      <c r="AT263">
        <v>72.64134731053457</v>
      </c>
      <c r="AU263">
        <v>74.067709228389788</v>
      </c>
      <c r="AV263">
        <v>76.301770063584897</v>
      </c>
      <c r="AW263">
        <v>77.384430314487091</v>
      </c>
      <c r="AX263">
        <v>78.312424815260442</v>
      </c>
      <c r="AY263">
        <v>79.910637566592271</v>
      </c>
      <c r="AZ263">
        <v>83.055507819212977</v>
      </c>
      <c r="BA263">
        <v>87.076817322564096</v>
      </c>
      <c r="BB263">
        <v>90.818565398118011</v>
      </c>
      <c r="BC263">
        <v>93.327605086241164</v>
      </c>
      <c r="BD263">
        <v>94.14309526434198</v>
      </c>
      <c r="BE263">
        <v>95.411582746176876</v>
      </c>
      <c r="BF263">
        <v>96.803574497335987</v>
      </c>
      <c r="BG263">
        <v>97.576903247981079</v>
      </c>
      <c r="BH263">
        <v>100</v>
      </c>
      <c r="BI263">
        <v>100.84206908403543</v>
      </c>
      <c r="BJ263">
        <v>103.9525691699606</v>
      </c>
      <c r="BK263">
        <v>106.37566592197952</v>
      </c>
      <c r="BL263">
        <v>109.31431517442881</v>
      </c>
      <c r="BM263">
        <v>115.14005842928371</v>
      </c>
      <c r="BN263">
        <v>117.83811651486494</v>
      </c>
      <c r="BO263">
        <v>125.70888468809095</v>
      </c>
      <c r="BP263">
        <v>0</v>
      </c>
      <c r="BQ263">
        <v>0</v>
      </c>
      <c r="BR263">
        <v>0</v>
      </c>
    </row>
    <row r="264" spans="1:70" x14ac:dyDescent="0.35">
      <c r="A264" t="s">
        <v>1963</v>
      </c>
      <c r="B264" t="s">
        <v>1964</v>
      </c>
      <c r="C264" t="s">
        <v>1977</v>
      </c>
      <c r="D264" t="s">
        <v>1978</v>
      </c>
      <c r="E264" t="s">
        <v>1213</v>
      </c>
      <c r="F264" t="s">
        <v>1213</v>
      </c>
      <c r="G264" t="s">
        <v>1213</v>
      </c>
      <c r="H264" t="s">
        <v>1213</v>
      </c>
      <c r="I264" t="s">
        <v>1213</v>
      </c>
      <c r="J264" t="s">
        <v>1213</v>
      </c>
      <c r="K264" t="s">
        <v>1213</v>
      </c>
      <c r="L264" t="s">
        <v>1213</v>
      </c>
      <c r="M264" t="s">
        <v>1213</v>
      </c>
      <c r="N264" t="s">
        <v>1213</v>
      </c>
      <c r="O264" t="s">
        <v>1213</v>
      </c>
      <c r="P264" t="s">
        <v>1213</v>
      </c>
      <c r="Q264" t="s">
        <v>1213</v>
      </c>
      <c r="R264" t="s">
        <v>1213</v>
      </c>
      <c r="S264" t="s">
        <v>1213</v>
      </c>
      <c r="T264" t="s">
        <v>1213</v>
      </c>
      <c r="U264" t="s">
        <v>1213</v>
      </c>
      <c r="V264" t="s">
        <v>1213</v>
      </c>
      <c r="W264" t="s">
        <v>1213</v>
      </c>
      <c r="X264" t="s">
        <v>1213</v>
      </c>
      <c r="Y264" t="s">
        <v>1213</v>
      </c>
      <c r="Z264" t="s">
        <v>1213</v>
      </c>
      <c r="AA264" t="s">
        <v>1213</v>
      </c>
      <c r="AB264" t="s">
        <v>1213</v>
      </c>
      <c r="AC264" t="s">
        <v>1213</v>
      </c>
      <c r="AD264" t="s">
        <v>1213</v>
      </c>
      <c r="AE264" t="s">
        <v>1213</v>
      </c>
      <c r="AF264" t="s">
        <v>1213</v>
      </c>
      <c r="AG264" t="s">
        <v>1213</v>
      </c>
      <c r="AH264" t="s">
        <v>1213</v>
      </c>
      <c r="AI264" t="s">
        <v>1213</v>
      </c>
      <c r="AJ264" t="s">
        <v>1213</v>
      </c>
      <c r="AK264" t="s">
        <v>1213</v>
      </c>
      <c r="AL264" t="s">
        <v>1213</v>
      </c>
      <c r="AM264" t="s">
        <v>1213</v>
      </c>
      <c r="AN264" t="s">
        <v>1213</v>
      </c>
      <c r="AO264" t="s">
        <v>1213</v>
      </c>
      <c r="AP264" t="s">
        <v>1213</v>
      </c>
      <c r="AQ264" t="s">
        <v>1213</v>
      </c>
      <c r="AR264" t="s">
        <v>1213</v>
      </c>
      <c r="AS264" t="s">
        <v>1213</v>
      </c>
      <c r="AT264" t="s">
        <v>1213</v>
      </c>
      <c r="AU264" t="s">
        <v>1213</v>
      </c>
      <c r="AV264" t="s">
        <v>1213</v>
      </c>
      <c r="AW264" t="s">
        <v>1213</v>
      </c>
      <c r="AX264" t="s">
        <v>1213</v>
      </c>
      <c r="AY264" t="s">
        <v>1213</v>
      </c>
      <c r="AZ264" t="s">
        <v>1213</v>
      </c>
      <c r="BA264" t="s">
        <v>1213</v>
      </c>
      <c r="BB264" t="s">
        <v>1213</v>
      </c>
      <c r="BC264" t="s">
        <v>1213</v>
      </c>
      <c r="BD264" t="s">
        <v>1213</v>
      </c>
      <c r="BE264" t="s">
        <v>1213</v>
      </c>
      <c r="BF264" t="s">
        <v>1213</v>
      </c>
      <c r="BG264" t="s">
        <v>1213</v>
      </c>
      <c r="BH264" t="s">
        <v>1213</v>
      </c>
      <c r="BI264" t="s">
        <v>1213</v>
      </c>
      <c r="BJ264" t="s">
        <v>1213</v>
      </c>
      <c r="BK264" t="s">
        <v>1213</v>
      </c>
      <c r="BL264" t="s">
        <v>1213</v>
      </c>
      <c r="BM264" t="s">
        <v>1213</v>
      </c>
      <c r="BN264" t="s">
        <v>1213</v>
      </c>
      <c r="BO264" t="s">
        <v>1213</v>
      </c>
      <c r="BP264" t="s">
        <v>1213</v>
      </c>
      <c r="BQ264" t="s">
        <v>1213</v>
      </c>
      <c r="BR264" t="s">
        <v>1213</v>
      </c>
    </row>
    <row r="265" spans="1:70" x14ac:dyDescent="0.35">
      <c r="A265" t="s">
        <v>45</v>
      </c>
      <c r="B265" t="s">
        <v>688</v>
      </c>
      <c r="C265" t="s">
        <v>1977</v>
      </c>
      <c r="D265" t="s">
        <v>1978</v>
      </c>
      <c r="E265">
        <v>0</v>
      </c>
      <c r="F265">
        <v>3.3476316372412414</v>
      </c>
      <c r="G265">
        <v>3.4365068134511878</v>
      </c>
      <c r="H265">
        <v>3.4602068604405063</v>
      </c>
      <c r="I265">
        <v>3.6438822246077271</v>
      </c>
      <c r="J265">
        <v>3.7209073773230097</v>
      </c>
      <c r="K265">
        <v>3.8275575887749387</v>
      </c>
      <c r="L265">
        <v>3.8078075496171873</v>
      </c>
      <c r="M265">
        <v>3.8729826788378063</v>
      </c>
      <c r="N265">
        <v>4.0329579960157087</v>
      </c>
      <c r="O265">
        <v>4.1435582152991772</v>
      </c>
      <c r="P265">
        <v>4.3410586068768495</v>
      </c>
      <c r="Q265">
        <v>4.6669342529799822</v>
      </c>
      <c r="R265">
        <v>5.2159637389634916</v>
      </c>
      <c r="S265">
        <v>6.5193119970549223</v>
      </c>
      <c r="T265">
        <v>7.0922123302855784</v>
      </c>
      <c r="U265">
        <v>7.439992212062311</v>
      </c>
      <c r="V265">
        <v>8.5270338699692232</v>
      </c>
      <c r="W265">
        <v>8.7025764079745134</v>
      </c>
      <c r="X265">
        <v>9.6702638298034476</v>
      </c>
      <c r="Y265">
        <v>12.866019406564387</v>
      </c>
      <c r="Z265">
        <v>15.50440568756334</v>
      </c>
      <c r="AA265">
        <v>18.341126573368093</v>
      </c>
      <c r="AB265">
        <v>21.360100879561578</v>
      </c>
      <c r="AC265">
        <v>23.893423424169551</v>
      </c>
      <c r="AD265">
        <v>26.065455364606599</v>
      </c>
      <c r="AE265">
        <v>27.55993341256282</v>
      </c>
      <c r="AF265">
        <v>28.818554092813869</v>
      </c>
      <c r="AG265">
        <v>31.270398637669622</v>
      </c>
      <c r="AH265">
        <v>33.291267447049954</v>
      </c>
      <c r="AI265">
        <v>38.364345009908263</v>
      </c>
      <c r="AJ265">
        <v>37.666421617384778</v>
      </c>
      <c r="AK265">
        <v>41.068128106596468</v>
      </c>
      <c r="AL265">
        <v>41.772483972783725</v>
      </c>
      <c r="AM265">
        <v>46.818759562042814</v>
      </c>
      <c r="AN265">
        <v>45.459363461090945</v>
      </c>
      <c r="AO265">
        <v>47.902631374394851</v>
      </c>
      <c r="AP265">
        <v>51.189625416602034</v>
      </c>
      <c r="AQ265">
        <v>52.325438582180247</v>
      </c>
      <c r="AR265">
        <v>52.464163854312105</v>
      </c>
      <c r="AS265">
        <v>52.971378130543648</v>
      </c>
      <c r="AT265">
        <v>55.004570400223933</v>
      </c>
      <c r="AU265">
        <v>59.432611287789072</v>
      </c>
      <c r="AV265">
        <v>59.501452150284578</v>
      </c>
      <c r="AW265">
        <v>69.208013762151268</v>
      </c>
      <c r="AX265">
        <v>70.493043195400773</v>
      </c>
      <c r="AY265">
        <v>73.1013469855084</v>
      </c>
      <c r="AZ265">
        <v>77.178255842186829</v>
      </c>
      <c r="BA265">
        <v>86.104621012437846</v>
      </c>
      <c r="BB265">
        <v>91.550698134304639</v>
      </c>
      <c r="BC265">
        <v>92.26205371342499</v>
      </c>
      <c r="BD265">
        <v>97.092355956844216</v>
      </c>
      <c r="BE265">
        <v>99.081796617951383</v>
      </c>
      <c r="BF265">
        <v>99.686280511133489</v>
      </c>
      <c r="BG265">
        <v>99.280740684061357</v>
      </c>
      <c r="BH265">
        <v>100</v>
      </c>
      <c r="BI265">
        <v>101.30471869303197</v>
      </c>
      <c r="BJ265">
        <v>103.0774466982095</v>
      </c>
      <c r="BK265">
        <v>107.40408014476233</v>
      </c>
      <c r="BL265">
        <v>108.45913896116835</v>
      </c>
      <c r="BM265">
        <v>106.75750999711543</v>
      </c>
      <c r="BN265">
        <v>110.10244135183852</v>
      </c>
      <c r="BO265">
        <v>122.17174130373309</v>
      </c>
      <c r="BP265">
        <v>132.09049621132866</v>
      </c>
      <c r="BQ265">
        <v>132.09049621132866</v>
      </c>
      <c r="BR265">
        <v>132.09049621132866</v>
      </c>
    </row>
    <row r="266" spans="1:70" x14ac:dyDescent="0.35">
      <c r="A266" t="s">
        <v>1965</v>
      </c>
      <c r="B266" t="s">
        <v>1966</v>
      </c>
      <c r="C266" t="s">
        <v>1977</v>
      </c>
      <c r="D266" t="s">
        <v>1978</v>
      </c>
      <c r="E266">
        <v>0</v>
      </c>
      <c r="F266">
        <v>0</v>
      </c>
      <c r="G266">
        <v>0</v>
      </c>
      <c r="H266">
        <v>0</v>
      </c>
      <c r="I266">
        <v>0</v>
      </c>
      <c r="J266">
        <v>0</v>
      </c>
      <c r="K266">
        <v>0</v>
      </c>
      <c r="L266">
        <v>0</v>
      </c>
      <c r="M266">
        <v>0</v>
      </c>
      <c r="N266">
        <v>0</v>
      </c>
      <c r="O266">
        <v>0</v>
      </c>
      <c r="P266">
        <v>0</v>
      </c>
      <c r="Q266">
        <v>0</v>
      </c>
      <c r="R266">
        <v>0</v>
      </c>
      <c r="S266">
        <v>0</v>
      </c>
      <c r="T266">
        <v>0</v>
      </c>
      <c r="U266">
        <v>0</v>
      </c>
      <c r="V266">
        <v>0</v>
      </c>
      <c r="W266">
        <v>0</v>
      </c>
      <c r="X266">
        <v>0</v>
      </c>
      <c r="Y266">
        <v>0</v>
      </c>
      <c r="Z266">
        <v>0</v>
      </c>
      <c r="AA266">
        <v>0</v>
      </c>
      <c r="AB266">
        <v>0</v>
      </c>
      <c r="AC266">
        <v>0</v>
      </c>
      <c r="AD266">
        <v>0</v>
      </c>
      <c r="AE266">
        <v>0</v>
      </c>
      <c r="AF266">
        <v>0</v>
      </c>
      <c r="AG266">
        <v>0</v>
      </c>
      <c r="AH266">
        <v>0</v>
      </c>
      <c r="AI266">
        <v>0</v>
      </c>
      <c r="AJ266">
        <v>0</v>
      </c>
      <c r="AK266">
        <v>0</v>
      </c>
      <c r="AL266">
        <v>0</v>
      </c>
      <c r="AM266">
        <v>0</v>
      </c>
      <c r="AN266">
        <v>0</v>
      </c>
      <c r="AO266">
        <v>0</v>
      </c>
      <c r="AP266">
        <v>0</v>
      </c>
      <c r="AQ266">
        <v>0</v>
      </c>
      <c r="AR266">
        <v>0</v>
      </c>
      <c r="AS266">
        <v>0</v>
      </c>
      <c r="AT266">
        <v>0</v>
      </c>
      <c r="AU266">
        <v>79.917111669526108</v>
      </c>
      <c r="AV266">
        <v>79.050160753978957</v>
      </c>
      <c r="AW266">
        <v>78.208492375721391</v>
      </c>
      <c r="AX266">
        <v>77.125156839350154</v>
      </c>
      <c r="AY266">
        <v>77.60460301573373</v>
      </c>
      <c r="AZ266">
        <v>80.986997273782336</v>
      </c>
      <c r="BA266">
        <v>88.559619758306809</v>
      </c>
      <c r="BB266">
        <v>86.425099110023666</v>
      </c>
      <c r="BC266">
        <v>89.43313128514265</v>
      </c>
      <c r="BD266">
        <v>95.99431937017323</v>
      </c>
      <c r="BE266">
        <v>98.371846984568506</v>
      </c>
      <c r="BF266">
        <v>100.11039652450246</v>
      </c>
      <c r="BG266">
        <v>100.53982788733816</v>
      </c>
      <c r="BH266">
        <v>100</v>
      </c>
      <c r="BI266">
        <v>100.2731694310453</v>
      </c>
      <c r="BJ266">
        <v>101.76546913815496</v>
      </c>
      <c r="BK266">
        <v>102.83787134852241</v>
      </c>
      <c r="BL266">
        <v>105.58980458592663</v>
      </c>
      <c r="BM266">
        <v>105.79911306245236</v>
      </c>
      <c r="BN266">
        <v>109.34728881012487</v>
      </c>
      <c r="BO266">
        <v>122.01026302216661</v>
      </c>
      <c r="BP266">
        <v>128.04272750696938</v>
      </c>
      <c r="BQ266">
        <v>128.04272750696938</v>
      </c>
      <c r="BR266">
        <v>128.04272750696938</v>
      </c>
    </row>
    <row r="267" spans="1:70" x14ac:dyDescent="0.35">
      <c r="A267" t="s">
        <v>1967</v>
      </c>
      <c r="B267" t="s">
        <v>1968</v>
      </c>
      <c r="C267" t="s">
        <v>1977</v>
      </c>
      <c r="D267" t="s">
        <v>1978</v>
      </c>
      <c r="E267" t="s">
        <v>1213</v>
      </c>
      <c r="F267" t="s">
        <v>1213</v>
      </c>
      <c r="G267" t="s">
        <v>1213</v>
      </c>
      <c r="H267" t="s">
        <v>1213</v>
      </c>
      <c r="I267" t="s">
        <v>1213</v>
      </c>
      <c r="J267" t="s">
        <v>1213</v>
      </c>
      <c r="K267" t="s">
        <v>1213</v>
      </c>
      <c r="L267" t="s">
        <v>1213</v>
      </c>
      <c r="M267" t="s">
        <v>1213</v>
      </c>
      <c r="N267" t="s">
        <v>1213</v>
      </c>
      <c r="O267" t="s">
        <v>1213</v>
      </c>
      <c r="P267" t="s">
        <v>1213</v>
      </c>
      <c r="Q267" t="s">
        <v>1213</v>
      </c>
      <c r="R267" t="s">
        <v>1213</v>
      </c>
      <c r="S267" t="s">
        <v>1213</v>
      </c>
      <c r="T267" t="s">
        <v>1213</v>
      </c>
      <c r="U267" t="s">
        <v>1213</v>
      </c>
      <c r="V267" t="s">
        <v>1213</v>
      </c>
      <c r="W267" t="s">
        <v>1213</v>
      </c>
      <c r="X267" t="s">
        <v>1213</v>
      </c>
      <c r="Y267" t="s">
        <v>1213</v>
      </c>
      <c r="Z267" t="s">
        <v>1213</v>
      </c>
      <c r="AA267" t="s">
        <v>1213</v>
      </c>
      <c r="AB267" t="s">
        <v>1213</v>
      </c>
      <c r="AC267" t="s">
        <v>1213</v>
      </c>
      <c r="AD267" t="s">
        <v>1213</v>
      </c>
      <c r="AE267" t="s">
        <v>1213</v>
      </c>
      <c r="AF267" t="s">
        <v>1213</v>
      </c>
      <c r="AG267" t="s">
        <v>1213</v>
      </c>
      <c r="AH267" t="s">
        <v>1213</v>
      </c>
      <c r="AI267" t="s">
        <v>1213</v>
      </c>
      <c r="AJ267" t="s">
        <v>1213</v>
      </c>
      <c r="AK267" t="s">
        <v>1213</v>
      </c>
      <c r="AL267" t="s">
        <v>1213</v>
      </c>
      <c r="AM267" t="s">
        <v>1213</v>
      </c>
      <c r="AN267" t="s">
        <v>1213</v>
      </c>
      <c r="AO267" t="s">
        <v>1213</v>
      </c>
      <c r="AP267" t="s">
        <v>1213</v>
      </c>
      <c r="AQ267" t="s">
        <v>1213</v>
      </c>
      <c r="AR267" t="s">
        <v>1213</v>
      </c>
      <c r="AS267" t="s">
        <v>1213</v>
      </c>
      <c r="AT267" t="s">
        <v>1213</v>
      </c>
      <c r="AU267" t="s">
        <v>1213</v>
      </c>
      <c r="AV267" t="s">
        <v>1213</v>
      </c>
      <c r="AW267" t="s">
        <v>1213</v>
      </c>
      <c r="AX267" t="s">
        <v>1213</v>
      </c>
      <c r="AY267" t="s">
        <v>1213</v>
      </c>
      <c r="AZ267" t="s">
        <v>1213</v>
      </c>
      <c r="BA267" t="s">
        <v>1213</v>
      </c>
      <c r="BB267" t="s">
        <v>1213</v>
      </c>
      <c r="BC267" t="s">
        <v>1213</v>
      </c>
      <c r="BD267" t="s">
        <v>1213</v>
      </c>
      <c r="BE267" t="s">
        <v>1213</v>
      </c>
      <c r="BF267" t="s">
        <v>1213</v>
      </c>
      <c r="BG267" t="s">
        <v>1213</v>
      </c>
      <c r="BH267" t="s">
        <v>1213</v>
      </c>
      <c r="BI267" t="s">
        <v>1213</v>
      </c>
      <c r="BJ267" t="s">
        <v>1213</v>
      </c>
      <c r="BK267" t="s">
        <v>1213</v>
      </c>
      <c r="BL267" t="s">
        <v>1213</v>
      </c>
      <c r="BM267" t="s">
        <v>1213</v>
      </c>
      <c r="BN267" t="s">
        <v>1213</v>
      </c>
      <c r="BO267" t="s">
        <v>1213</v>
      </c>
      <c r="BP267" t="s">
        <v>1213</v>
      </c>
      <c r="BQ267" t="s">
        <v>1213</v>
      </c>
      <c r="BR267" t="s">
        <v>1213</v>
      </c>
    </row>
    <row r="268" spans="1:70" x14ac:dyDescent="0.35">
      <c r="A268" t="s">
        <v>1969</v>
      </c>
      <c r="B268" t="s">
        <v>1970</v>
      </c>
      <c r="C268" t="s">
        <v>1977</v>
      </c>
      <c r="D268" t="s">
        <v>1978</v>
      </c>
      <c r="E268">
        <v>1.3604081354787858</v>
      </c>
      <c r="F268">
        <v>1.3890090019129047</v>
      </c>
      <c r="G268">
        <v>1.4063200180038267</v>
      </c>
      <c r="H268">
        <v>1.4251361539327099</v>
      </c>
      <c r="I268">
        <v>1.4612629683807803</v>
      </c>
      <c r="J268">
        <v>1.5207221784629197</v>
      </c>
      <c r="K268">
        <v>1.5737837290424199</v>
      </c>
      <c r="L268">
        <v>1.6294798019579166</v>
      </c>
      <c r="M268">
        <v>1.6618434792393364</v>
      </c>
      <c r="N268">
        <v>1.7156577022617328</v>
      </c>
      <c r="O268">
        <v>1.8013012265106327</v>
      </c>
      <c r="P268">
        <v>1.9086119050298209</v>
      </c>
      <c r="Q268">
        <v>2.0312537414200507</v>
      </c>
      <c r="R268">
        <v>2.2228819624170089</v>
      </c>
      <c r="S268">
        <v>2.4834954427815856</v>
      </c>
      <c r="T268">
        <v>2.8169280972206581</v>
      </c>
      <c r="U268">
        <v>3.127364577472711</v>
      </c>
      <c r="V268">
        <v>3.4761271520197972</v>
      </c>
      <c r="W268">
        <v>3.8632150331945483</v>
      </c>
      <c r="X268">
        <v>4.3767776527512012</v>
      </c>
      <c r="Y268">
        <v>4.9746560144030525</v>
      </c>
      <c r="Z268">
        <v>5.7335021942162694</v>
      </c>
      <c r="AA268">
        <v>6.5728314391808196</v>
      </c>
      <c r="AB268">
        <v>7.3815005063575949</v>
      </c>
      <c r="AC268">
        <v>8.23232778215373</v>
      </c>
      <c r="AD268">
        <v>9.5737219534150988</v>
      </c>
      <c r="AE268">
        <v>11.359692022054675</v>
      </c>
      <c r="AF268">
        <v>13.195484302914384</v>
      </c>
      <c r="AG268">
        <v>14.88180713401594</v>
      </c>
      <c r="AH268">
        <v>17.074033982221184</v>
      </c>
      <c r="AI268">
        <v>19.519198829751314</v>
      </c>
      <c r="AJ268">
        <v>22.5124293912456</v>
      </c>
      <c r="AK268">
        <v>25.635957015865856</v>
      </c>
      <c r="AL268">
        <v>28.127122763587252</v>
      </c>
      <c r="AM268">
        <v>30.641272645437084</v>
      </c>
      <c r="AN268">
        <v>33.30107122763588</v>
      </c>
      <c r="AO268">
        <v>35.750069764824936</v>
      </c>
      <c r="AP268">
        <v>38.823783053898957</v>
      </c>
      <c r="AQ268">
        <v>41.495071452683661</v>
      </c>
      <c r="AR268">
        <v>43.6451355913131</v>
      </c>
      <c r="AS268">
        <v>45.975328007201433</v>
      </c>
      <c r="AT268">
        <v>48.596795319005203</v>
      </c>
      <c r="AU268">
        <v>53.210920445594638</v>
      </c>
      <c r="AV268">
        <v>56.232990885563083</v>
      </c>
      <c r="AW268">
        <v>55.843841566332792</v>
      </c>
      <c r="AX268">
        <v>56.995814110498415</v>
      </c>
      <c r="AY268">
        <v>58.844705749971858</v>
      </c>
      <c r="AZ268">
        <v>62.480018003825755</v>
      </c>
      <c r="BA268">
        <v>68.774614605603631</v>
      </c>
      <c r="BB268">
        <v>73.736919095307741</v>
      </c>
      <c r="BC268">
        <v>76.752559918982683</v>
      </c>
      <c r="BD268">
        <v>80.589625295375498</v>
      </c>
      <c r="BE268">
        <v>85.203105659952698</v>
      </c>
      <c r="BF268">
        <v>90.131652976257456</v>
      </c>
      <c r="BG268">
        <v>95.656577022617526</v>
      </c>
      <c r="BH268">
        <v>100</v>
      </c>
      <c r="BI268">
        <v>106.57139642173917</v>
      </c>
      <c r="BJ268">
        <v>112.09632046809925</v>
      </c>
      <c r="BK268">
        <v>117.15989647800174</v>
      </c>
      <c r="BL268">
        <v>121.98717227410781</v>
      </c>
      <c r="BM268">
        <v>125.90300438843255</v>
      </c>
      <c r="BN268">
        <v>131.70923821312036</v>
      </c>
      <c r="BO268">
        <v>140.9812085068076</v>
      </c>
      <c r="BP268">
        <v>149.54427815910856</v>
      </c>
      <c r="BQ268">
        <v>149.54427815910856</v>
      </c>
      <c r="BR268">
        <v>149.54427815910856</v>
      </c>
    </row>
    <row r="269" spans="1:70" x14ac:dyDescent="0.35">
      <c r="A269" t="s">
        <v>1971</v>
      </c>
      <c r="B269" t="s">
        <v>1972</v>
      </c>
      <c r="C269" t="s">
        <v>1977</v>
      </c>
      <c r="D269" t="s">
        <v>1978</v>
      </c>
      <c r="E269">
        <v>0</v>
      </c>
      <c r="F269">
        <v>0</v>
      </c>
      <c r="G269">
        <v>0</v>
      </c>
      <c r="H269">
        <v>0</v>
      </c>
      <c r="I269">
        <v>0</v>
      </c>
      <c r="J269">
        <v>0</v>
      </c>
      <c r="K269">
        <v>0</v>
      </c>
      <c r="L269">
        <v>0</v>
      </c>
      <c r="M269">
        <v>0</v>
      </c>
      <c r="N269">
        <v>0</v>
      </c>
      <c r="O269">
        <v>0</v>
      </c>
      <c r="P269">
        <v>0</v>
      </c>
      <c r="Q269">
        <v>0</v>
      </c>
      <c r="R269">
        <v>0</v>
      </c>
      <c r="S269">
        <v>0</v>
      </c>
      <c r="T269">
        <v>0</v>
      </c>
      <c r="U269">
        <v>0</v>
      </c>
      <c r="V269">
        <v>0</v>
      </c>
      <c r="W269">
        <v>0</v>
      </c>
      <c r="X269">
        <v>0</v>
      </c>
      <c r="Y269">
        <v>0</v>
      </c>
      <c r="Z269">
        <v>0</v>
      </c>
      <c r="AA269">
        <v>0</v>
      </c>
      <c r="AB269">
        <v>0</v>
      </c>
      <c r="AC269">
        <v>0</v>
      </c>
      <c r="AD269">
        <v>9.4083199529039676E-3</v>
      </c>
      <c r="AE269">
        <v>1.4660817595322832E-2</v>
      </c>
      <c r="AF269">
        <v>2.1558328235641955E-2</v>
      </c>
      <c r="AG269">
        <v>3.2553941432134109E-2</v>
      </c>
      <c r="AH269">
        <v>7.2726890433491384E-2</v>
      </c>
      <c r="AI269">
        <v>0.1505619791236201</v>
      </c>
      <c r="AJ269">
        <v>0.2975741933570345</v>
      </c>
      <c r="AK269">
        <v>0.79067405444696759</v>
      </c>
      <c r="AL269">
        <v>2.2400748049829935</v>
      </c>
      <c r="AM269">
        <v>3.4631852587376666</v>
      </c>
      <c r="AN269">
        <v>4.6728615810895544</v>
      </c>
      <c r="AO269">
        <v>6.6856078292366181</v>
      </c>
      <c r="AP269">
        <v>8.3181477902492418</v>
      </c>
      <c r="AQ269">
        <v>10.35263833679439</v>
      </c>
      <c r="AR269">
        <v>13.125871692729039</v>
      </c>
      <c r="AS269">
        <v>16.542590145217538</v>
      </c>
      <c r="AT269">
        <v>20.08167584769221</v>
      </c>
      <c r="AU269">
        <v>24.546504049018726</v>
      </c>
      <c r="AV269">
        <v>29.799843355122963</v>
      </c>
      <c r="AW269">
        <v>35.15421636390294</v>
      </c>
      <c r="AX269">
        <v>41.596029543926576</v>
      </c>
      <c r="AY269">
        <v>45.347813574225732</v>
      </c>
      <c r="AZ269">
        <v>50.180688602794156</v>
      </c>
      <c r="BA269">
        <v>56.425966019384276</v>
      </c>
      <c r="BB269">
        <v>63.984367846579239</v>
      </c>
      <c r="BC269">
        <v>69.424166091741782</v>
      </c>
      <c r="BD269">
        <v>73.887721212315284</v>
      </c>
      <c r="BE269">
        <v>78.746503655451718</v>
      </c>
      <c r="BF269">
        <v>84.241179585091317</v>
      </c>
      <c r="BG269">
        <v>90.817783625074085</v>
      </c>
      <c r="BH269">
        <v>100</v>
      </c>
      <c r="BI269">
        <v>117.86973007952636</v>
      </c>
      <c r="BJ269">
        <v>125.62238944063793</v>
      </c>
      <c r="BK269">
        <v>135.03724977404079</v>
      </c>
      <c r="BL269">
        <v>147.39358544450985</v>
      </c>
      <c r="BM269">
        <v>170.58310737454548</v>
      </c>
      <c r="BN269">
        <v>208.146817056278</v>
      </c>
      <c r="BO269">
        <v>231.02882111016569</v>
      </c>
      <c r="BP269">
        <v>256.17522635989661</v>
      </c>
      <c r="BQ269">
        <v>256.17522635989661</v>
      </c>
      <c r="BR269">
        <v>256.17522635989661</v>
      </c>
    </row>
    <row r="270" spans="1:70" x14ac:dyDescent="0.35">
      <c r="A270" t="s">
        <v>1973</v>
      </c>
      <c r="B270" t="s">
        <v>1974</v>
      </c>
      <c r="C270" t="s">
        <v>1977</v>
      </c>
      <c r="D270" t="s">
        <v>1978</v>
      </c>
      <c r="E270">
        <v>0</v>
      </c>
      <c r="F270">
        <v>0</v>
      </c>
      <c r="G270">
        <v>0</v>
      </c>
      <c r="H270">
        <v>0</v>
      </c>
      <c r="I270">
        <v>0</v>
      </c>
      <c r="J270">
        <v>0</v>
      </c>
      <c r="K270">
        <v>0</v>
      </c>
      <c r="L270">
        <v>0</v>
      </c>
      <c r="M270">
        <v>0</v>
      </c>
      <c r="N270">
        <v>0</v>
      </c>
      <c r="O270">
        <v>0</v>
      </c>
      <c r="P270">
        <v>0</v>
      </c>
      <c r="Q270">
        <v>0</v>
      </c>
      <c r="R270">
        <v>0</v>
      </c>
      <c r="S270">
        <v>0</v>
      </c>
      <c r="T270">
        <v>0</v>
      </c>
      <c r="U270">
        <v>0</v>
      </c>
      <c r="V270">
        <v>0</v>
      </c>
      <c r="W270">
        <v>0</v>
      </c>
      <c r="X270">
        <v>0</v>
      </c>
      <c r="Y270">
        <v>0</v>
      </c>
      <c r="Z270">
        <v>0</v>
      </c>
      <c r="AA270">
        <v>0</v>
      </c>
      <c r="AB270">
        <v>0</v>
      </c>
      <c r="AC270">
        <v>0</v>
      </c>
      <c r="AD270">
        <v>0</v>
      </c>
      <c r="AE270">
        <v>0</v>
      </c>
      <c r="AF270">
        <v>0</v>
      </c>
      <c r="AG270">
        <v>0</v>
      </c>
      <c r="AH270">
        <v>0</v>
      </c>
      <c r="AI270">
        <v>0</v>
      </c>
      <c r="AJ270">
        <v>0</v>
      </c>
      <c r="AK270">
        <v>0</v>
      </c>
      <c r="AL270">
        <v>0</v>
      </c>
      <c r="AM270">
        <v>0</v>
      </c>
      <c r="AN270">
        <v>0</v>
      </c>
      <c r="AO270">
        <v>0</v>
      </c>
      <c r="AP270">
        <v>0</v>
      </c>
      <c r="AQ270">
        <v>0</v>
      </c>
      <c r="AR270">
        <v>0</v>
      </c>
      <c r="AS270">
        <v>0</v>
      </c>
      <c r="AT270">
        <v>0</v>
      </c>
      <c r="AU270">
        <v>0</v>
      </c>
      <c r="AV270">
        <v>0</v>
      </c>
      <c r="AW270">
        <v>0</v>
      </c>
      <c r="AX270">
        <v>0</v>
      </c>
      <c r="AY270">
        <v>0</v>
      </c>
      <c r="AZ270">
        <v>0</v>
      </c>
      <c r="BA270">
        <v>0</v>
      </c>
      <c r="BB270">
        <v>91.387948544346798</v>
      </c>
      <c r="BC270">
        <v>94.150304671631872</v>
      </c>
      <c r="BD270">
        <v>97.413676371022646</v>
      </c>
      <c r="BE270">
        <v>101.0426540284366</v>
      </c>
      <c r="BF270">
        <v>102.69465132024422</v>
      </c>
      <c r="BG270">
        <v>102.49153689911991</v>
      </c>
      <c r="BH270">
        <v>100</v>
      </c>
      <c r="BI270">
        <v>98.456330399458295</v>
      </c>
      <c r="BJ270">
        <v>99.336492890995075</v>
      </c>
      <c r="BK270">
        <v>109.88490182802975</v>
      </c>
      <c r="BL270">
        <v>390.42654028436147</v>
      </c>
      <c r="BM270">
        <v>2565.890318212601</v>
      </c>
      <c r="BN270">
        <v>5094.4752877454348</v>
      </c>
      <c r="BO270">
        <v>10428.654330414609</v>
      </c>
      <c r="BP270">
        <v>0</v>
      </c>
      <c r="BQ270">
        <v>0</v>
      </c>
      <c r="BR270">
        <v>0</v>
      </c>
    </row>
  </sheetData>
  <phoneticPr fontId="5" type="noConversion"/>
  <pageMargins left="0.7" right="0.7" top="0.75" bottom="0.75" header="0.3" footer="0.3"/>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BCAAC-461F-8A41-9FFE-F88E2F9D136A}">
  <dimension ref="A1:B58"/>
  <sheetViews>
    <sheetView workbookViewId="0">
      <selection activeCell="D127" sqref="D127"/>
    </sheetView>
  </sheetViews>
  <sheetFormatPr defaultColWidth="11.453125" defaultRowHeight="14.5" x14ac:dyDescent="0.35"/>
  <sheetData>
    <row r="1" spans="1:2" x14ac:dyDescent="0.35">
      <c r="A1" t="s">
        <v>1594</v>
      </c>
      <c r="B1" t="s">
        <v>41</v>
      </c>
    </row>
    <row r="2" spans="1:2" x14ac:dyDescent="0.35">
      <c r="A2" t="s">
        <v>28</v>
      </c>
      <c r="B2" t="s">
        <v>28</v>
      </c>
    </row>
    <row r="3" spans="1:2" x14ac:dyDescent="0.35">
      <c r="A3" t="s">
        <v>1979</v>
      </c>
      <c r="B3" t="s">
        <v>53</v>
      </c>
    </row>
    <row r="4" spans="1:2" x14ac:dyDescent="0.35">
      <c r="A4" t="s">
        <v>25</v>
      </c>
      <c r="B4" t="s">
        <v>25</v>
      </c>
    </row>
    <row r="5" spans="1:2" x14ac:dyDescent="0.35">
      <c r="A5" t="s">
        <v>39</v>
      </c>
      <c r="B5" t="s">
        <v>39</v>
      </c>
    </row>
    <row r="6" spans="1:2" x14ac:dyDescent="0.35">
      <c r="A6" t="s">
        <v>23</v>
      </c>
      <c r="B6" t="s">
        <v>23</v>
      </c>
    </row>
    <row r="7" spans="1:2" x14ac:dyDescent="0.35">
      <c r="A7" t="s">
        <v>50</v>
      </c>
      <c r="B7" t="s">
        <v>50</v>
      </c>
    </row>
    <row r="8" spans="1:2" x14ac:dyDescent="0.35">
      <c r="A8" t="s">
        <v>27</v>
      </c>
      <c r="B8" t="s">
        <v>27</v>
      </c>
    </row>
    <row r="9" spans="1:2" x14ac:dyDescent="0.35">
      <c r="A9" t="s">
        <v>458</v>
      </c>
      <c r="B9" t="s">
        <v>458</v>
      </c>
    </row>
    <row r="10" spans="1:2" x14ac:dyDescent="0.35">
      <c r="A10" t="s">
        <v>35</v>
      </c>
      <c r="B10" t="s">
        <v>35</v>
      </c>
    </row>
    <row r="11" spans="1:2" x14ac:dyDescent="0.35">
      <c r="A11" t="s">
        <v>1657</v>
      </c>
      <c r="B11" t="s">
        <v>1657</v>
      </c>
    </row>
    <row r="12" spans="1:2" x14ac:dyDescent="0.35">
      <c r="A12" t="s">
        <v>51</v>
      </c>
      <c r="B12" t="s">
        <v>51</v>
      </c>
    </row>
    <row r="13" spans="1:2" x14ac:dyDescent="0.35">
      <c r="A13" t="s">
        <v>48</v>
      </c>
      <c r="B13" t="s">
        <v>48</v>
      </c>
    </row>
    <row r="14" spans="1:2" x14ac:dyDescent="0.35">
      <c r="A14" t="s">
        <v>22</v>
      </c>
      <c r="B14" t="s">
        <v>22</v>
      </c>
    </row>
    <row r="15" spans="1:2" x14ac:dyDescent="0.35">
      <c r="A15" t="s">
        <v>1567</v>
      </c>
      <c r="B15" t="s">
        <v>1567</v>
      </c>
    </row>
    <row r="16" spans="1:2" x14ac:dyDescent="0.35">
      <c r="A16" t="s">
        <v>1559</v>
      </c>
      <c r="B16" t="s">
        <v>1559</v>
      </c>
    </row>
    <row r="17" spans="1:2" x14ac:dyDescent="0.35">
      <c r="A17" t="s">
        <v>1597</v>
      </c>
      <c r="B17" t="s">
        <v>1597</v>
      </c>
    </row>
    <row r="18" spans="1:2" x14ac:dyDescent="0.35">
      <c r="A18" t="s">
        <v>45</v>
      </c>
      <c r="B18" t="s">
        <v>45</v>
      </c>
    </row>
    <row r="19" spans="1:2" x14ac:dyDescent="0.35">
      <c r="A19" t="s">
        <v>1535</v>
      </c>
      <c r="B19" t="s">
        <v>1535</v>
      </c>
    </row>
    <row r="20" spans="1:2" x14ac:dyDescent="0.35">
      <c r="A20" t="s">
        <v>1705</v>
      </c>
      <c r="B20" t="s">
        <v>1705</v>
      </c>
    </row>
    <row r="21" spans="1:2" x14ac:dyDescent="0.35">
      <c r="A21" t="s">
        <v>1728</v>
      </c>
      <c r="B21" t="s">
        <v>1728</v>
      </c>
    </row>
    <row r="22" spans="1:2" x14ac:dyDescent="0.35">
      <c r="A22" t="s">
        <v>1738</v>
      </c>
      <c r="B22" t="s">
        <v>1738</v>
      </c>
    </row>
    <row r="23" spans="1:2" x14ac:dyDescent="0.35">
      <c r="A23" t="s">
        <v>1740</v>
      </c>
      <c r="B23" t="s">
        <v>1740</v>
      </c>
    </row>
    <row r="24" spans="1:2" x14ac:dyDescent="0.35">
      <c r="A24" t="s">
        <v>1788</v>
      </c>
      <c r="B24" t="s">
        <v>1980</v>
      </c>
    </row>
    <row r="25" spans="1:2" x14ac:dyDescent="0.35">
      <c r="A25" t="s">
        <v>1697</v>
      </c>
      <c r="B25" t="s">
        <v>1697</v>
      </c>
    </row>
    <row r="26" spans="1:2" x14ac:dyDescent="0.35">
      <c r="A26" t="s">
        <v>1573</v>
      </c>
      <c r="B26" t="s">
        <v>1980</v>
      </c>
    </row>
    <row r="27" spans="1:2" x14ac:dyDescent="0.35">
      <c r="A27" t="s">
        <v>1872</v>
      </c>
      <c r="B27" t="s">
        <v>1872</v>
      </c>
    </row>
    <row r="28" spans="1:2" x14ac:dyDescent="0.35">
      <c r="A28" t="s">
        <v>1946</v>
      </c>
      <c r="B28" t="s">
        <v>1946</v>
      </c>
    </row>
    <row r="29" spans="1:2" x14ac:dyDescent="0.35">
      <c r="A29" t="s">
        <v>1826</v>
      </c>
      <c r="B29" t="s">
        <v>1826</v>
      </c>
    </row>
    <row r="30" spans="1:2" x14ac:dyDescent="0.35">
      <c r="A30" t="s">
        <v>1633</v>
      </c>
      <c r="B30" t="s">
        <v>1633</v>
      </c>
    </row>
    <row r="31" spans="1:2" x14ac:dyDescent="0.35">
      <c r="A31" t="s">
        <v>1944</v>
      </c>
      <c r="B31" t="s">
        <v>1981</v>
      </c>
    </row>
    <row r="32" spans="1:2" x14ac:dyDescent="0.35">
      <c r="A32" t="s">
        <v>49</v>
      </c>
      <c r="B32" t="s">
        <v>49</v>
      </c>
    </row>
    <row r="33" spans="1:2" x14ac:dyDescent="0.35">
      <c r="A33" t="s">
        <v>1919</v>
      </c>
      <c r="B33" t="s">
        <v>1919</v>
      </c>
    </row>
    <row r="34" spans="1:2" x14ac:dyDescent="0.35">
      <c r="A34" t="s">
        <v>24</v>
      </c>
      <c r="B34" t="s">
        <v>24</v>
      </c>
    </row>
    <row r="35" spans="1:2" x14ac:dyDescent="0.35">
      <c r="A35" t="s">
        <v>54</v>
      </c>
      <c r="B35" t="s">
        <v>54</v>
      </c>
    </row>
    <row r="36" spans="1:2" x14ac:dyDescent="0.35">
      <c r="A36" t="s">
        <v>924</v>
      </c>
      <c r="B36" t="s">
        <v>924</v>
      </c>
    </row>
    <row r="37" spans="1:2" x14ac:dyDescent="0.35">
      <c r="A37" t="s">
        <v>52</v>
      </c>
      <c r="B37" t="s">
        <v>52</v>
      </c>
    </row>
    <row r="38" spans="1:2" x14ac:dyDescent="0.35">
      <c r="A38" t="s">
        <v>1749</v>
      </c>
      <c r="B38" t="s">
        <v>33</v>
      </c>
    </row>
    <row r="39" spans="1:2" x14ac:dyDescent="0.35">
      <c r="A39" t="s">
        <v>42</v>
      </c>
      <c r="B39" t="s">
        <v>42</v>
      </c>
    </row>
    <row r="40" spans="1:2" x14ac:dyDescent="0.35">
      <c r="A40" t="s">
        <v>37</v>
      </c>
      <c r="B40" t="s">
        <v>37</v>
      </c>
    </row>
    <row r="41" spans="1:2" x14ac:dyDescent="0.35">
      <c r="A41" t="s">
        <v>31</v>
      </c>
      <c r="B41" t="s">
        <v>31</v>
      </c>
    </row>
    <row r="42" spans="1:2" x14ac:dyDescent="0.35">
      <c r="A42" t="s">
        <v>19</v>
      </c>
      <c r="B42" t="s">
        <v>19</v>
      </c>
    </row>
    <row r="43" spans="1:2" x14ac:dyDescent="0.35">
      <c r="A43" t="s">
        <v>55</v>
      </c>
      <c r="B43" t="s">
        <v>55</v>
      </c>
    </row>
    <row r="44" spans="1:2" x14ac:dyDescent="0.35">
      <c r="A44" t="s">
        <v>1909</v>
      </c>
      <c r="B44" t="s">
        <v>1909</v>
      </c>
    </row>
    <row r="45" spans="1:2" x14ac:dyDescent="0.35">
      <c r="A45" t="s">
        <v>40</v>
      </c>
      <c r="B45" t="s">
        <v>40</v>
      </c>
    </row>
    <row r="46" spans="1:2" x14ac:dyDescent="0.35">
      <c r="A46" t="s">
        <v>1982</v>
      </c>
      <c r="B46" t="s">
        <v>1982</v>
      </c>
    </row>
    <row r="47" spans="1:2" x14ac:dyDescent="0.35">
      <c r="A47" t="s">
        <v>1887</v>
      </c>
      <c r="B47" t="s">
        <v>1887</v>
      </c>
    </row>
    <row r="48" spans="1:2" x14ac:dyDescent="0.35">
      <c r="A48" t="s">
        <v>1625</v>
      </c>
      <c r="B48" t="s">
        <v>1625</v>
      </c>
    </row>
    <row r="49" spans="1:2" x14ac:dyDescent="0.35">
      <c r="A49" t="s">
        <v>1752</v>
      </c>
      <c r="B49" t="s">
        <v>1752</v>
      </c>
    </row>
    <row r="50" spans="1:2" x14ac:dyDescent="0.35">
      <c r="A50" t="s">
        <v>1599</v>
      </c>
      <c r="B50" t="s">
        <v>1983</v>
      </c>
    </row>
    <row r="51" spans="1:2" x14ac:dyDescent="0.35">
      <c r="A51" t="s">
        <v>1800</v>
      </c>
      <c r="B51" t="s">
        <v>1800</v>
      </c>
    </row>
    <row r="52" spans="1:2" x14ac:dyDescent="0.35">
      <c r="A52" t="s">
        <v>1858</v>
      </c>
      <c r="B52" t="s">
        <v>1858</v>
      </c>
    </row>
    <row r="53" spans="1:2" x14ac:dyDescent="0.35">
      <c r="A53" t="s">
        <v>1693</v>
      </c>
      <c r="B53" t="s">
        <v>1693</v>
      </c>
    </row>
    <row r="54" spans="1:2" x14ac:dyDescent="0.35">
      <c r="A54" t="s">
        <v>1551</v>
      </c>
      <c r="B54" t="s">
        <v>1551</v>
      </c>
    </row>
    <row r="55" spans="1:2" x14ac:dyDescent="0.35">
      <c r="A55" t="s">
        <v>1881</v>
      </c>
      <c r="B55" t="s">
        <v>1881</v>
      </c>
    </row>
    <row r="56" spans="1:2" x14ac:dyDescent="0.35">
      <c r="A56" t="s">
        <v>1802</v>
      </c>
      <c r="B56" t="s">
        <v>1802</v>
      </c>
    </row>
    <row r="57" spans="1:2" x14ac:dyDescent="0.35">
      <c r="A57" t="s">
        <v>1879</v>
      </c>
      <c r="B57" t="s">
        <v>1879</v>
      </c>
    </row>
    <row r="58" spans="1:2" x14ac:dyDescent="0.35">
      <c r="A58" t="s">
        <v>1555</v>
      </c>
      <c r="B58" t="s">
        <v>1555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Home</vt:lpstr>
      <vt:lpstr>Subregion</vt:lpstr>
      <vt:lpstr>Income</vt:lpstr>
      <vt:lpstr>Economy</vt:lpstr>
      <vt:lpstr>Typology</vt:lpstr>
      <vt:lpstr>Output</vt:lpstr>
      <vt:lpstr>Cost Analysis</vt:lpstr>
      <vt:lpstr>PPP conversion</vt:lpstr>
      <vt:lpstr>Exchange rate</vt:lpstr>
      <vt:lpstr>Conversion to constant</vt:lpstr>
      <vt:lpstr>Country conversion (AIIB)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Sudhir Gota</dc:creator>
  <cp:keywords/>
  <dc:description/>
  <cp:lastModifiedBy>Benjamin Soco</cp:lastModifiedBy>
  <cp:revision/>
  <dcterms:created xsi:type="dcterms:W3CDTF">2022-03-21T11:01:09Z</dcterms:created>
  <dcterms:modified xsi:type="dcterms:W3CDTF">2024-11-15T10:21:48Z</dcterms:modified>
  <cp:category/>
  <cp:contentStatus/>
</cp:coreProperties>
</file>